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levenson\Documents\Projects\NEEP ICS\NEEP ICS Phase 4\Task 4b - Analysis\Evaporator Fan Controls - K2\"/>
    </mc:Choice>
  </mc:AlternateContent>
  <bookViews>
    <workbookView xWindow="90" yWindow="330" windowWidth="18825" windowHeight="9330"/>
  </bookViews>
  <sheets>
    <sheet name="README" sheetId="13" r:id="rId1"/>
    <sheet name="Summary of Results" sheetId="5" r:id="rId2"/>
    <sheet name="Data Analysis" sheetId="1" r:id="rId3"/>
    <sheet name="CPUC Itron data" sheetId="11" r:id="rId4"/>
  </sheets>
  <externalReferences>
    <externalReference r:id="rId5"/>
    <externalReference r:id="rId6"/>
    <externalReference r:id="rId7"/>
    <externalReference r:id="rId8"/>
  </externalReferences>
  <definedNames>
    <definedName name="_AFUEbaseline">'[1]Installation Cost'!$D$6</definedName>
    <definedName name="_AFUEexisting">'[1]Energy Use'!$D$12</definedName>
    <definedName name="_AgeEquip">'[1]AirFlow Lookup'!$D$5</definedName>
    <definedName name="_AgeHouse">'[1]Installation Cost'!$D$4</definedName>
    <definedName name="_AirHndlrSize">'[1]Electricity Use'!$E$5</definedName>
    <definedName name="_Baseline">'[1]Energy Use'!$I$22</definedName>
    <definedName name="_BEh_base">'[1]Energy Use'!$D$16</definedName>
    <definedName name="_BEh_Cond">'[1]Energy Use'!$E$16:$E$17</definedName>
    <definedName name="_BEh_nonCond">'[1]Energy Use'!$D$16:$D$17</definedName>
    <definedName name="_BEhR_Cond">'[1]Energy Use'!$E$19:$E$20</definedName>
    <definedName name="_BEhR_nonCond">'[1]Energy Use'!$D$19:$D$20</definedName>
    <definedName name="_Cooling?">'[1]AirFlow Lookup'!$D$6</definedName>
    <definedName name="_Division">'[1]AFUEbaseline Lookup'!$D$5</definedName>
    <definedName name="_xlnm._FilterDatabase" localSheetId="2" hidden="1">'Data Analysis'!$A$10:$AE$36</definedName>
    <definedName name="_FPindex">'[1]Energy Price Trends'!$D$4</definedName>
    <definedName name="_HDD">'[1]HDD Dist by Division'!$D$4</definedName>
    <definedName name="_HDDpctDiv">'[1]AFUEbaseline Lookup'!$D$7</definedName>
    <definedName name="_HDDpercentile">'[1]AFUEexisting Lookup'!$D$7</definedName>
    <definedName name="_HLH">'[1]Energy Use'!$D$9</definedName>
    <definedName name="_MaxAirFlow">'[1]Generic Model Lookup'!$D$7</definedName>
    <definedName name="_optMatlCost">'[1]Equipment Price'!$D$11</definedName>
    <definedName name="_Qin">'[1]Generic Model Lookup'!$D$5</definedName>
    <definedName name="_QinExisting">'[1]Energy Use'!$D$8</definedName>
    <definedName name="_ReplOrNew">[1]Markups!$D$5</definedName>
    <definedName name="_SqFt">'[1]InputCapacity Lookup'!$D$6</definedName>
    <definedName name="_ton1">'[1]Energy Use'!$AB$24</definedName>
    <definedName name="_TotalBaseMarkup">'[1]Equipment Price'!$D$8</definedName>
    <definedName name="_TotalIncrMarkup">'[1]Equipment Price'!$D$9</definedName>
    <definedName name="_Watt1000CFM_c">'[1]Energy Use'!$E$22:$E$23</definedName>
    <definedName name="_Watt1000CFM_nc">'[1]Energy Use'!$D$22:$D$23</definedName>
    <definedName name="a">'[1]Electricity Use'!$M$17</definedName>
    <definedName name="a_Table">'[1]Electricity Use'!$L$21:$M$24</definedName>
    <definedName name="ACcapc_percentile">'[1]AirFlow Lookup'!$H$5:$H$8</definedName>
    <definedName name="ACcapc_range">'[1]AirFlow Lookup'!$G$5:$G$8</definedName>
    <definedName name="AFUE">'[1]Energy Use'!$T$9:$T$18</definedName>
    <definedName name="AFUEbaseline_">'[1]AFUEbaseline Lookup'!$D$12</definedName>
    <definedName name="AFUEbaseline_Range">'[1]AFUEbaseline Lookup'!$G$5:$G$23</definedName>
    <definedName name="AFUEbyDiv_pctile">'[1]AFUEbaseline Lookup'!$H$5:$H$23</definedName>
    <definedName name="AFUEbyDiv_pctile1">'[1]AFUEbaseline Lookup'!$X$5:$X$23</definedName>
    <definedName name="AFUEbyLevel">'[1]Energy Use'!$T$9:$T$18</definedName>
    <definedName name="AFUEexisting_">'[1]AFUEexisting Lookup'!$D$11</definedName>
    <definedName name="AFUEpercentile">'[1]AFUEexisting Lookup'!$I$4:$I$35</definedName>
    <definedName name="AFUErange">'[1]AFUEexisting Lookup'!$G$4:$G$35</definedName>
    <definedName name="AgeEquip">'[1]RECS HH Data'!$Y$4:$Z$11</definedName>
    <definedName name="AgeEquip_">'[1]RECS HH Data'!$D$17</definedName>
    <definedName name="AgeHouse">'[1]RECS HH Data'!$U$4:$V$17</definedName>
    <definedName name="AgeHouse_">'[1]RECS HH Data'!$D$28</definedName>
    <definedName name="AirHndlrCost_Adder">'[1]Equipment Price'!$L$5</definedName>
    <definedName name="AirHndlrCost_Table">'[1]Equipment Price'!$O$27:$P$30</definedName>
    <definedName name="AirHndlrSize_">'[1]Generic Model Lookup'!$D$13</definedName>
    <definedName name="AirHndlrSize_byModel">'[1]Generic Model Lookup'!$J$6:$J$30</definedName>
    <definedName name="AirHndlrSize_list">'[1]Generic Model Lookup'!$O$13:$O$16</definedName>
    <definedName name="AK_eff">'[1]AFUEbaseline Lookup'!$C$27</definedName>
    <definedName name="alpha">'[1]Energy Use'!$AQ$9:$AQ$18</definedName>
    <definedName name="alpha_R">'[1]Energy Use'!$AR$9:$AR$18</definedName>
    <definedName name="Assemblies">#REF!</definedName>
    <definedName name="AvgEquipC">#REF!</definedName>
    <definedName name="BaseBuildMarkup">[1]Markups!$I$40</definedName>
    <definedName name="BaseContrMarkup_new">[1]Markups!$K$31</definedName>
    <definedName name="BaseContrMarkup_repl">[1]Markups!$I$31</definedName>
    <definedName name="BaseWhlsalerMarkup">[1]Markups!$I$21</definedName>
    <definedName name="BEh">'[1]Energy Use'!$W$9:$W$18</definedName>
    <definedName name="BEh_Cond_">'[1]Electricity Use'!$J$7:$J$8</definedName>
    <definedName name="BEh_nonCond_">'[1]Electricity Use'!$I$7:$I$8</definedName>
    <definedName name="BEh_R">'[1]Energy Use'!$X$9:$X$18</definedName>
    <definedName name="BEhR_Cond_">'[1]Electricity Use'!$J$10:$J$11</definedName>
    <definedName name="BEhR_nonCond_">'[1]Electricity Use'!$I$10:$I$11</definedName>
    <definedName name="BlowerType">'[1]Energy Use'!$U$9:$U$18</definedName>
    <definedName name="BlowerTypeList">'[1]Energy Use'!$C$16:$C$17</definedName>
    <definedName name="BOH">'[1]Energy Use'!$BC$9:$BC$18</definedName>
    <definedName name="BOH_">'[1]Energy Use'!$H$9:$H$18</definedName>
    <definedName name="BOH_ex">'[1]Energy Use'!$AE$2</definedName>
    <definedName name="BOH_H">'[1]Energy Use'!$BD$9:$BD$18</definedName>
    <definedName name="BOH_R">'[1]Energy Use'!$BE$9:$BE$18</definedName>
    <definedName name="BOH_R_">'[1]Energy Use'!$I$9:$I$18</definedName>
    <definedName name="BOHss">'[1]Energy Use'!$BC$9:$BC$18</definedName>
    <definedName name="CB">[2]Labels!$C$25</definedName>
    <definedName name="CentralSplitAC">[3]measurecost!#REF!</definedName>
    <definedName name="Coeff_ECMhi_c">'[1]Fan Curves'!$H$25:$M$28</definedName>
    <definedName name="Coeff_ECMhi_nc">'[1]Fan Curves'!$H$19:$M$22</definedName>
    <definedName name="Coeff_ECMlo_c">'[1]Fan Curves'!$H$38:$M$41</definedName>
    <definedName name="Coeff_ECMlo_nc">'[1]Fan Curves'!$H$32:$M$35</definedName>
    <definedName name="Coeff_PSC_c">'[1]Fan Curves'!$H$12:$M$15</definedName>
    <definedName name="Coeff_PSC_nc">'[1]Fan Curves'!$H$6:$M$9</definedName>
    <definedName name="Coeff_WattCFM_ECMhi_c">'[1]Fan Curves'!$P$25:$U$28</definedName>
    <definedName name="Coeff_WattCFM_ECMhi_nc">'[1]Fan Curves'!$P$19:$U$22</definedName>
    <definedName name="Coeff_WattCFM_ECMlo_c">'[1]Fan Curves'!$P$38:$U$41</definedName>
    <definedName name="Coeff_WattCFM_ECMlo_nc">'[1]Fan Curves'!$P$32:$U$35</definedName>
    <definedName name="Coeff_WattCFM_PSC_c">'[1]Fan Curves'!$P$12:$U$15</definedName>
    <definedName name="Coeff_WattCFM_PSC_nc">'[1]Fan Curves'!$P$6:$U$9</definedName>
    <definedName name="Cold">'[1]RECS HH Data'!$AB$28</definedName>
    <definedName name="Cold_">'[1]RECS HH Data'!$D$31</definedName>
    <definedName name="conv">'[1]RECS HH Data'!$R$21</definedName>
    <definedName name="conv2">'[1]Maintenance and Repair Cost'!$L$18</definedName>
    <definedName name="Cooling?_">'[1]RECS HH Data'!$D$26</definedName>
    <definedName name="_xlnm.Criteria" localSheetId="2">'Data Analysis'!$H$56:$H$56</definedName>
    <definedName name="data">#REF!</definedName>
    <definedName name="DesignName">'[1]Energy Use'!$S$9:$S$18</definedName>
    <definedName name="div">'[1]RECS HH Data'!$L$29:$L$2019</definedName>
    <definedName name="Division_">'[1]RECS HH Data'!$D$21</definedName>
    <definedName name="drate">[1]Summary!$D$18</definedName>
    <definedName name="drate_">'[1]Discount Rate'!$D$8</definedName>
    <definedName name="drate_New">'[1]Discount Rate'!$L$4</definedName>
    <definedName name="drate_Repl">'[1]Discount Rate'!$L$23</definedName>
    <definedName name="effLevelBaseline">[1]Summary!$K$15</definedName>
    <definedName name="EffyHS">'[1]Energy Use'!$AJ$9:$AJ$18</definedName>
    <definedName name="EffySS">'[1]Energy Use'!$AN$9:$AN$18</definedName>
    <definedName name="EffySS_M">'[1]Energy Use'!$AP$9:$AP$18</definedName>
    <definedName name="EffySS_R">'[1]Energy Use'!$AO$9:$AO$18</definedName>
    <definedName name="Effyu_H">'[1]Energy Use'!$AK$9:$AK$18</definedName>
    <definedName name="Effyu_M">'[1]Energy Use'!$AM$9:$AM$18</definedName>
    <definedName name="Effyu_R">'[1]Energy Use'!$AL$9:$AL$18</definedName>
    <definedName name="ElecPrice">'[1]Energy Price Trends'!$H$10:$J$39</definedName>
    <definedName name="ElecPriceTrend_">'[1]Energy Price Trends'!$C$10:$C$92</definedName>
    <definedName name="ElectricianRate">#REF!</definedName>
    <definedName name="engr_opt">[2]Engineering!$C$8</definedName>
    <definedName name="equipPrice">[2]Engineering!$R$8</definedName>
    <definedName name="_xlnm.Extract" localSheetId="2">'Data Analysis'!#REF!</definedName>
    <definedName name="FanCurve_ECMhi_c">'[1]Fan Curves'!$E$15:$E$19</definedName>
    <definedName name="FanCurve_ECMhi_nc">'[1]Fan Curves'!$D$15:$D$19</definedName>
    <definedName name="FanCurve_ECMlo_c">'[1]Fan Curves'!$E$21:$E$25</definedName>
    <definedName name="FanCurve_ECMlo_nc">'[1]Fan Curves'!$D$21:$D$25</definedName>
    <definedName name="FanCurve_PSC_c">'[1]Fan Curves'!$E$9:$E$13</definedName>
    <definedName name="FanCurve_PSC_nc">'[1]Fan Curves'!$D$9:$D$13</definedName>
    <definedName name="fbtn_Dep" localSheetId="0">OFFSET(#REF!,0,0,fbtn_nButton,5)</definedName>
    <definedName name="fbtn_Dep">OFFSET(#REF!,0,0,fbtn_nButton,5)</definedName>
    <definedName name="fbtn_Label" localSheetId="0">OFFSET(#REF!,0,0,fbtn_nButton,1)</definedName>
    <definedName name="fbtn_Label">OFFSET(#REF!,0,0,fbtn_nButton,1)</definedName>
    <definedName name="fbtn_nArrow" localSheetId="0">OFFSET(#REF!,0,0,fbtn_nButton,1)</definedName>
    <definedName name="fbtn_nArrow">OFFSET(#REF!,0,0,fbtn_nButton,1)</definedName>
    <definedName name="fbtn_nButton">#REF!</definedName>
    <definedName name="fbtn_Opened" localSheetId="0">OFFSET(#REF!,0,0,fbtn_nButton,1)</definedName>
    <definedName name="fbtn_Opened">OFFSET(#REF!,0,0,fbtn_nButton,1)</definedName>
    <definedName name="fbtn_Visible" localSheetId="0">OFFSET(#REF!,0,0,fbtn_nButton,1)</definedName>
    <definedName name="fbtn_Visible">OFFSET(#REF!,0,0,fbtn_nButton,1)</definedName>
    <definedName name="fbtn_WkSheet" localSheetId="0">OFFSET(#REF!,0,0,fbtn_nButton,5)</definedName>
    <definedName name="fbtn_WkSheet">OFFSET(#REF!,0,0,fbtn_nButton,5)</definedName>
    <definedName name="FirstBreakDiscount">#REF!</definedName>
    <definedName name="FirstCost">[1]Summary!$S$21:$S$63</definedName>
    <definedName name="fitWattCFM_ECMhi_c">'[1]Fan Curves'!$E$34:$E$38</definedName>
    <definedName name="fitWattCFM_ECMhi_nc">'[1]Fan Curves'!$D$34:$D$38</definedName>
    <definedName name="fitWattCFM_ECMlo_c">'[1]Fan Curves'!$E$40:$E$44</definedName>
    <definedName name="fitWattCFM_ECMlo_nc">'[1]Fan Curves'!$D$40:$D$44</definedName>
    <definedName name="fitWattCFM_PSC_c">'[1]Fan Curves'!$E$28:$E$32</definedName>
    <definedName name="fitWattCFM_PSC_nc">'[1]Fan Curves'!$D$28:$D$32</definedName>
    <definedName name="FPindex">[1]Labels!$H$4</definedName>
    <definedName name="GasPrice">'[1]Energy Price Trends'!$N$10:$P$39</definedName>
    <definedName name="GasPriceTrend_">'[1]Energy Price Trends'!$D$10:$D$92</definedName>
    <definedName name="hdd">'[1]RECS HH Data'!$V$29:$V$2019</definedName>
    <definedName name="HDD_">'[1]RECS HH Data'!$D$19</definedName>
    <definedName name="HDD_spread">'[1]HDD Dist by Division'!$D$22</definedName>
    <definedName name="HDDpctDiv_">'[1]HDD Dist by Division'!$D$16</definedName>
    <definedName name="HDDpercentile">'[1]HDD Dist by Division'!$I$5:$I$1995</definedName>
    <definedName name="HDDpercentile_">'[1]HDD Dist by Division'!$D$14</definedName>
    <definedName name="HDDpercentile_ERR">'[1]HDD Dist by Division'!$D$20</definedName>
    <definedName name="HDDpercentile1">'[1]HDD Dist by Division'!$AZ$5:$AZ$1995</definedName>
    <definedName name="HDDrange">'[1]HDD Dist by Division'!$G$5:$G$1995</definedName>
    <definedName name="HDDrange1">'[1]HDD Dist by Division'!$AX$5:$AX$1995</definedName>
    <definedName name="Heating_UECgas_">'[1]RECS HH Data'!$D$23</definedName>
    <definedName name="HH_Age">'[1]RECS HH Data'!$S$13</definedName>
    <definedName name="HH_div">'[1]RECS HH Data'!$S$11</definedName>
    <definedName name="HH_EquipAge">'[1]RECS HH Data'!$S$15</definedName>
    <definedName name="HH_Fuel">'[1]RECS HH Data'!$D$8</definedName>
    <definedName name="HH_HDD">'[1]RECS HH Data'!$S$16</definedName>
    <definedName name="HH_id">'[1]RECS HH Data'!$S$8</definedName>
    <definedName name="HH_SqFt">'[1]RECS HH Data'!$S$17</definedName>
    <definedName name="HH_UECgas">'[1]RECS HH Data'!$S$19</definedName>
    <definedName name="HHL">'[1]Energy Use'!$Z$2</definedName>
    <definedName name="HHL_">'[1]Energy Use'!$K$20</definedName>
    <definedName name="HLH_">'[1]RECS HH Data'!$D$24</definedName>
    <definedName name="IncrBuildMarkup">[1]Markups!$J$40</definedName>
    <definedName name="IncrContrMarkup_new">[1]Markups!$L$31</definedName>
    <definedName name="IncrContrMarkup_repl">[1]Markups!$J$31</definedName>
    <definedName name="IncrWhlSalerMarkup">[1]Markups!$J$21</definedName>
    <definedName name="InstallationCost_">'[1]Installation Cost'!$E$12:$E$21</definedName>
    <definedName name="InstallationCostTable">'[1]Installation Cost'!$G$4:$H$9</definedName>
    <definedName name="InstalledPrice">[1]Summary!$S$21</definedName>
    <definedName name="instCost">[2]Engineering!$T$8</definedName>
    <definedName name="K">'[1]Energy Use'!$AH$23</definedName>
    <definedName name="Labor">#REF!</definedName>
    <definedName name="level">[1]Summary!$I$21:$I$63</definedName>
    <definedName name="life">[1]Summary!$D$17</definedName>
    <definedName name="Life_avg">[1]Lifetime!$C$11</definedName>
    <definedName name="Life_dist">[1]Lifetime!$D$4</definedName>
    <definedName name="Life_max">[1]Lifetime!$E$11</definedName>
    <definedName name="Life_min">[1]Lifetime!$D$11</definedName>
    <definedName name="list_FP">[1]Labels!$C$5:$C$7</definedName>
    <definedName name="list_MatlCost">[1]Labels!$C$27:$C$29</definedName>
    <definedName name="list_Ntrials">[1]Labels!$C$19:$C$23</definedName>
    <definedName name="list_Rebound">[1]Labels!$C$32:$C$33</definedName>
    <definedName name="list_StartYears">[1]Labels!$C$11:$C$15</definedName>
    <definedName name="Lj">'[1]Energy Use'!$AH$24</definedName>
    <definedName name="LPGPrice">'[1]Energy Price Trends'!$T$10:$V$39</definedName>
    <definedName name="LPGPriceTrend_">'[1]Energy Price Trends'!$E$10:$E$92</definedName>
    <definedName name="MaintCost">'[1]Maintenance and Repair Cost'!$D$5:$D$14</definedName>
    <definedName name="Markup">#REF!</definedName>
    <definedName name="markupBaseline">[4]Com_Unitary_AC!#REF!</definedName>
    <definedName name="markupBaseline_Overall">[4]Com_Unitary_AC!#REF!</definedName>
    <definedName name="MaxAirFlow_">'[1]AirFlow Lookup'!$D$13</definedName>
    <definedName name="MnfCostBase">'[1]Equipment Price'!$L$4</definedName>
    <definedName name="MnfCostMult_Table">'[1]Equipment Price'!$O$8:$Q$19</definedName>
    <definedName name="MnfCostScalar">'[1]Equipment Price'!$K$11:$K$20</definedName>
    <definedName name="MnfCostTable">'[1]Equipment Price'!$J$25:$L$34</definedName>
    <definedName name="MnfMarkup">[1]Markups!$I$12</definedName>
    <definedName name="model_ID">'[1]Generic Model Lookup'!$D$9</definedName>
    <definedName name="model_MAP">'[1]Generic Model Lookup'!$P$13:$AA$16</definedName>
    <definedName name="nCycles">'[1]Energy Use'!$Z$3</definedName>
    <definedName name="NewOrRepl">[4]Com_Unitary_AC!#REF!</definedName>
    <definedName name="nStage">'[1]Energy Use'!$V$9:$V$18</definedName>
    <definedName name="nTrials">[1]Labels!$H$18</definedName>
    <definedName name="nWkSheet">#REF!</definedName>
    <definedName name="OperCost">[1]Summary!$U$21:$U$63</definedName>
    <definedName name="optInstall">[2]Labels!$F$26</definedName>
    <definedName name="optMatlCost">[1]Labels!$H$26</definedName>
    <definedName name="OtherLU">#REF!</definedName>
    <definedName name="PE">'[1]Energy Use'!$BB$9:$BB$18</definedName>
    <definedName name="PE_c">'[1]Energy Use'!$AH$22</definedName>
    <definedName name="PE_nc">'[1]Energy Use'!$AH$21</definedName>
    <definedName name="PEig">'[1]Energy Use'!$AH$20</definedName>
    <definedName name="productClass">[1]Summary!$B$2</definedName>
    <definedName name="Qin_">'[1]InputCapacity Lookup'!$D$12</definedName>
    <definedName name="Qin_byModel">'[1]Generic Model Lookup'!$H$6:$H$30</definedName>
    <definedName name="Qin_list">'[1]Generic Model Lookup'!$P$12:$AA$12</definedName>
    <definedName name="Qin_M">'[1]Energy Use'!$AF$9:$AF$18</definedName>
    <definedName name="Qin_R">'[1]Energy Use'!$AE$9:$AE$18</definedName>
    <definedName name="QINpercentile">'[1]InputCapacity Lookup'!$M$4:$M$15</definedName>
    <definedName name="QINrange">'[1]InputCapacity Lookup'!$L$4:$L$15</definedName>
    <definedName name="Qout">'[1]Energy Use'!$AG$9:$AG$18</definedName>
    <definedName name="Qout_M">'[1]Energy Use'!$AI$9:$AI$18</definedName>
    <definedName name="Qout_R">'[1]Energy Use'!$AH$9:$AH$18</definedName>
    <definedName name="RawData">#REF!</definedName>
    <definedName name="rebound">'[1]Energy Use'!$I$23</definedName>
    <definedName name="RECS_Div">'[1]RECS HH Data'!$L$28</definedName>
    <definedName name="RECS_ElecAvgPrice">'[1]RECS HH Data'!$Q$28</definedName>
    <definedName name="RECS_ElecCl">'[1]RECS HH Data'!$P$28</definedName>
    <definedName name="RECS_ElecMrgPriceW">'[1]RECS HH Data'!$S$28</definedName>
    <definedName name="RECS_EquipAge">'[1]RECS HH Data'!$N$28</definedName>
    <definedName name="RECS_FuelHeat">'[1]RECS HH Data'!$AA$28</definedName>
    <definedName name="RECS_GasAvgPrice">'[1]RECS HH Data'!$R$28</definedName>
    <definedName name="RECS_GasMrgPriceW">'[1]RECS HH Data'!$T$28</definedName>
    <definedName name="RECS_HDD">'[1]RECS HH Data'!$V$28</definedName>
    <definedName name="RECS_HHid_">'[1]RECS HH Data'!$D$7</definedName>
    <definedName name="RECS_HLH">'[1]RECS HH Data'!$W$28</definedName>
    <definedName name="RECS_id">'[1]RECS HH Data'!$U$28</definedName>
    <definedName name="RECS_Region">'[1]RECS HH Data'!$K$28</definedName>
    <definedName name="RECS_SqFt">'[1]RECS HH Data'!$X$28</definedName>
    <definedName name="RECS_UECgas">'[1]RECS HH Data'!$O$28</definedName>
    <definedName name="RECS_wt">'[1]RECS HH Data'!$H$28</definedName>
    <definedName name="RECS_YearMade">'[1]RECS HH Data'!$M$28</definedName>
    <definedName name="ReliningCost">'[1]Installation Cost'!$X$4</definedName>
    <definedName name="repair_cost_ERR">'[1]Maintenance and Repair Cost'!$N$5</definedName>
    <definedName name="RepairCost">'[1]Maintenance and Repair Cost'!$E$5:$E$14</definedName>
    <definedName name="ReplOrNew">'[1]RECS HH Data'!$S$5</definedName>
    <definedName name="ReplOrNew_">'[1]RECS HH Data'!$D$15</definedName>
    <definedName name="RetailPrice_">'[1]Equipment Price'!$B$16:$C$25</definedName>
    <definedName name="rpt_AnnualFuelCost">#REF!</definedName>
    <definedName name="rpt_BOH">#REF!</definedName>
    <definedName name="rpt_BOHlow">#REF!</definedName>
    <definedName name="rpt_Elec">#REF!</definedName>
    <definedName name="rpt_Energy">#REF!</definedName>
    <definedName name="rpt_House">#REF!</definedName>
    <definedName name="rpt_InstallationCost">#REF!</definedName>
    <definedName name="rpt_Maint">#REF!</definedName>
    <definedName name="rpt_MandR">#REF!</definedName>
    <definedName name="rpt_Repair">#REF!</definedName>
    <definedName name="rpt_RetailPrice">#REF!</definedName>
    <definedName name="rpt_TotalInstalledCost">'[1]Simulation Results'!#REF!</definedName>
    <definedName name="rpt_TotalInstalledPrice">#REF!</definedName>
    <definedName name="rpt_TotalOperCost">#REF!</definedName>
    <definedName name="SalesTax">[1]Markups!$I$51</definedName>
    <definedName name="SAOA_cond">'[1]Generic Model Lookup'!$L$6:$L$30</definedName>
    <definedName name="SAOA_nonCond">'[1]Generic Model Lookup'!$K$6:$K$30</definedName>
    <definedName name="SecondBreakDiscount">#REF!</definedName>
    <definedName name="smpAvgPriceElec">'[1]RECS HH Data'!$D$10</definedName>
    <definedName name="smpAvgPriceGas">'[1]RECS HH Data'!$D$12</definedName>
    <definedName name="smpMrgPriceElecHt">'[1]RECS HH Data'!$D$11</definedName>
    <definedName name="smpMrgPriceGasHt">'[1]RECS HH Data'!$D$13</definedName>
    <definedName name="SqFt_">'[1]RECS HH Data'!$D$18</definedName>
    <definedName name="SQFTpercentile">'[1]InputCapacity Lookup'!$I$5:$I$1995</definedName>
    <definedName name="SQFTpercentile_">'[1]InputCapacity Lookup'!$D$10</definedName>
    <definedName name="SQFTpercentile_ERR">'[1]InputCapacity Lookup'!$D$19</definedName>
    <definedName name="SQFTrange">'[1]InputCapacity Lookup'!$G$5:$G$1995</definedName>
    <definedName name="StartYear">[1]Labels!$H$10</definedName>
    <definedName name="SystemOpt">[2]Labels!$F$21</definedName>
    <definedName name="Tc">'[1]Energy Use'!$AS$9:$AS$18</definedName>
    <definedName name="TechnicianRate">#REF!</definedName>
    <definedName name="tig">'[1]Energy Use'!$AB$23</definedName>
    <definedName name="tminus">'[1]Energy Use'!$AB$21</definedName>
    <definedName name="tmpD">'[1]HDD Dist by Division'!#REF!</definedName>
    <definedName name="TOA_H">'[1]Energy Use'!$AT$9:$AT$18</definedName>
    <definedName name="TOA_R">'[1]Energy Use'!$AU$9:$AU$18</definedName>
    <definedName name="tON_H">'[1]Energy Use'!$AX$9:$AX$18</definedName>
    <definedName name="tON_R">'[1]Energy Use'!$AY$9:$AY$18</definedName>
    <definedName name="total">#REF!</definedName>
    <definedName name="TotalBaseMarkup_">[1]Markups!$D$9</definedName>
    <definedName name="TotalIncrMarkup_">[1]Markups!$D$10</definedName>
    <definedName name="tp">'[1]Energy Use'!$AB$22</definedName>
    <definedName name="tplus">'[1]Energy Use'!$AB$20</definedName>
    <definedName name="Watt1000CFM_byDesign_">'[1]Energy Use'!$P$9:$P$18</definedName>
    <definedName name="watt1000CFM_c_">'[1]Electricity Use'!$J$13:$J$14</definedName>
    <definedName name="watt1000CFM_nc_">'[1]Electricity Use'!$I$13:$I$14</definedName>
    <definedName name="WinterElecUse_">'[1]Energy Use'!$M$9:$M$18</definedName>
    <definedName name="WinterFuelUse">[1]Summary!$N$21</definedName>
    <definedName name="WinterGasUse_">'[1]Energy Use'!$J$9:$J$18</definedName>
    <definedName name="WkSheet" localSheetId="0">OFFSET(#REF!,0,0,nWkSheet,1)</definedName>
    <definedName name="WkSheet">OFFSET(#REF!,0,0,nWkSheet,1)</definedName>
    <definedName name="XH">'[1]Energy Use'!$AZ$9:$AZ$18</definedName>
    <definedName name="XR">'[1]Energy Use'!$BA$9:$BA$18</definedName>
    <definedName name="y_H">'[1]Energy Use'!$Y$9:$Y$18</definedName>
    <definedName name="y_R">'[1]Energy Use'!$Z$9:$Z$18</definedName>
    <definedName name="yig_H">'[1]Energy Use'!$AC$9:$AC$18</definedName>
    <definedName name="yig_R">'[1]Energy Use'!$AD$9:$AD$18</definedName>
    <definedName name="yp_H">'[1]Energy Use'!$AA$9:$AA$18</definedName>
    <definedName name="yp_R">'[1]Energy Use'!$AB$9:$AB$18</definedName>
    <definedName name="yr0">[1]Summary!$AC$8</definedName>
    <definedName name="yrW">'[1]Maintenance and Repair Cost'!$D$16</definedName>
  </definedNames>
  <calcPr calcId="152511"/>
</workbook>
</file>

<file path=xl/calcChain.xml><?xml version="1.0" encoding="utf-8"?>
<calcChain xmlns="http://schemas.openxmlformats.org/spreadsheetml/2006/main">
  <c r="C24" i="5" l="1"/>
  <c r="Z46" i="1" l="1"/>
  <c r="X46" i="1"/>
  <c r="X44" i="1"/>
  <c r="X43" i="1"/>
  <c r="X45" i="1"/>
  <c r="Z41" i="1"/>
  <c r="X41" i="1"/>
  <c r="U41" i="1"/>
  <c r="T41" i="1"/>
  <c r="Z40" i="1"/>
  <c r="X40" i="1"/>
  <c r="AC35" i="1"/>
  <c r="Z35" i="1"/>
  <c r="Y35" i="1"/>
  <c r="X35" i="1"/>
  <c r="U35" i="1"/>
  <c r="T35" i="1"/>
  <c r="AC34" i="1"/>
  <c r="Z34" i="1"/>
  <c r="Y34" i="1"/>
  <c r="X34" i="1"/>
  <c r="U34" i="1"/>
  <c r="T34" i="1"/>
  <c r="U38" i="1"/>
  <c r="T38" i="1"/>
  <c r="U39" i="1"/>
  <c r="T39" i="1"/>
  <c r="U40" i="1"/>
  <c r="T40" i="1"/>
  <c r="T46" i="1"/>
  <c r="F67" i="1" l="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66" i="1"/>
  <c r="F65" i="1"/>
  <c r="F64" i="1"/>
  <c r="F63" i="1"/>
  <c r="F62" i="1"/>
  <c r="F61" i="1"/>
  <c r="F60" i="1"/>
  <c r="F59" i="1"/>
  <c r="F58" i="1"/>
  <c r="F57" i="1"/>
  <c r="F50" i="1"/>
  <c r="F51" i="1"/>
  <c r="F52" i="1"/>
  <c r="F53" i="1"/>
  <c r="F49" i="1"/>
  <c r="F42" i="1"/>
  <c r="F37" i="1"/>
  <c r="F36" i="1"/>
  <c r="F21" i="1"/>
  <c r="F22" i="1"/>
  <c r="F23" i="1"/>
  <c r="F24" i="1"/>
  <c r="F25" i="1"/>
  <c r="F26" i="1"/>
  <c r="F27" i="1"/>
  <c r="F28" i="1"/>
  <c r="F29" i="1"/>
  <c r="F30" i="1"/>
  <c r="F31" i="1"/>
  <c r="F20" i="1"/>
  <c r="F12" i="1"/>
  <c r="F13" i="1"/>
  <c r="F14" i="1"/>
  <c r="F15" i="1"/>
  <c r="F11" i="1"/>
  <c r="X14" i="11" l="1"/>
  <c r="H39" i="1" l="1"/>
  <c r="H40" i="1"/>
  <c r="H38" i="1"/>
  <c r="K34" i="1"/>
  <c r="L34" i="1"/>
  <c r="L18" i="1"/>
  <c r="K18" i="1"/>
  <c r="L38" i="1" l="1"/>
  <c r="L43" i="1"/>
  <c r="K43" i="1"/>
  <c r="L50" i="1" l="1"/>
  <c r="M50" i="1" s="1"/>
  <c r="L51" i="1"/>
  <c r="M51" i="1" s="1"/>
  <c r="L52" i="1"/>
  <c r="M52" i="1" s="1"/>
  <c r="L49" i="1"/>
  <c r="M49" i="1" s="1"/>
  <c r="I53" i="1"/>
  <c r="K32" i="1"/>
  <c r="L16" i="1"/>
  <c r="K16" i="1"/>
  <c r="I54" i="1" l="1"/>
  <c r="L54" i="1"/>
  <c r="X53" i="1" l="1"/>
  <c r="Y53" i="1" s="1"/>
  <c r="Z53" i="1"/>
  <c r="P53" i="1"/>
  <c r="O53" i="1"/>
  <c r="U53" i="1"/>
  <c r="M53" i="1" l="1"/>
  <c r="V53" i="1"/>
  <c r="AA53" i="1" s="1"/>
  <c r="AB53" i="1" s="1"/>
  <c r="AG47" i="1"/>
  <c r="K54" i="1" l="1"/>
  <c r="Z31" i="1"/>
  <c r="X31" i="1"/>
  <c r="Z42" i="1"/>
  <c r="T31" i="1"/>
  <c r="O31" i="1"/>
  <c r="I30" i="1"/>
  <c r="I29" i="1"/>
  <c r="I28" i="1"/>
  <c r="I27" i="1"/>
  <c r="I26" i="1"/>
  <c r="I31" i="1"/>
  <c r="P31" i="1"/>
  <c r="Z43" i="1" l="1"/>
  <c r="Z44" i="1"/>
  <c r="Z45" i="1"/>
  <c r="Y31" i="1"/>
  <c r="M31" i="1"/>
  <c r="U31" i="1"/>
  <c r="U50" i="1"/>
  <c r="U52" i="1"/>
  <c r="Z50" i="1"/>
  <c r="Z51" i="1"/>
  <c r="Z52" i="1"/>
  <c r="O49" i="1"/>
  <c r="AC31" i="1" l="1"/>
  <c r="V31" i="1"/>
  <c r="Z49" i="1"/>
  <c r="Z54" i="1" s="1"/>
  <c r="U49" i="1"/>
  <c r="U51" i="1"/>
  <c r="AA31" i="1" l="1"/>
  <c r="M54" i="1"/>
  <c r="U54" i="1"/>
  <c r="Z76" i="1"/>
  <c r="X76" i="1"/>
  <c r="T76" i="1"/>
  <c r="P76" i="1"/>
  <c r="O76" i="1"/>
  <c r="I76" i="1"/>
  <c r="U76" i="1" s="1"/>
  <c r="AB31" i="1" l="1"/>
  <c r="M76" i="1"/>
  <c r="Q24" i="11" l="1"/>
  <c r="A1" i="5"/>
  <c r="A1" i="11" l="1"/>
  <c r="I42" i="1"/>
  <c r="T81" i="1"/>
  <c r="P81" i="1"/>
  <c r="O81" i="1"/>
  <c r="M81" i="1"/>
  <c r="M42" i="1" l="1"/>
  <c r="M43" i="1" s="1"/>
  <c r="I43" i="1"/>
  <c r="U42" i="1"/>
  <c r="U77" i="1"/>
  <c r="U78" i="1"/>
  <c r="U79"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77" i="1"/>
  <c r="M78" i="1"/>
  <c r="M79" i="1"/>
  <c r="Z79" i="1" l="1"/>
  <c r="Z78" i="1"/>
  <c r="Z77" i="1"/>
  <c r="Z21" i="1" l="1"/>
  <c r="Z22"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 r="M1621" i="1"/>
  <c r="M1622" i="1"/>
  <c r="M1623" i="1"/>
  <c r="M1624" i="1"/>
  <c r="M1625" i="1"/>
  <c r="M1626" i="1"/>
  <c r="M1627" i="1"/>
  <c r="M1628" i="1"/>
  <c r="M1629" i="1"/>
  <c r="M1630" i="1"/>
  <c r="M1631" i="1"/>
  <c r="M1632" i="1"/>
  <c r="M1633" i="1"/>
  <c r="M1634" i="1"/>
  <c r="M163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1660" i="1"/>
  <c r="M1661" i="1"/>
  <c r="M1662" i="1"/>
  <c r="M1663" i="1"/>
  <c r="M1664" i="1"/>
  <c r="M1665" i="1"/>
  <c r="M1666" i="1"/>
  <c r="M1667" i="1"/>
  <c r="M1668" i="1"/>
  <c r="M1669" i="1"/>
  <c r="M1670" i="1"/>
  <c r="M1671" i="1"/>
  <c r="M1672" i="1"/>
  <c r="M1673" i="1"/>
  <c r="M1674" i="1"/>
  <c r="M1675" i="1"/>
  <c r="M1676" i="1"/>
  <c r="M1677" i="1"/>
  <c r="M1678" i="1"/>
  <c r="M1679" i="1"/>
  <c r="M1680" i="1"/>
  <c r="M1681" i="1"/>
  <c r="M1682" i="1"/>
  <c r="M1683" i="1"/>
  <c r="M1684" i="1"/>
  <c r="M1685" i="1"/>
  <c r="M1686" i="1"/>
  <c r="M1687" i="1"/>
  <c r="M1688" i="1"/>
  <c r="M1689" i="1"/>
  <c r="M1690" i="1"/>
  <c r="M1691" i="1"/>
  <c r="M1692" i="1"/>
  <c r="M1693" i="1"/>
  <c r="M1694" i="1"/>
  <c r="M1695" i="1"/>
  <c r="M1696" i="1"/>
  <c r="M1697" i="1"/>
  <c r="M1698" i="1"/>
  <c r="M1699" i="1"/>
  <c r="M1700" i="1"/>
  <c r="M1701" i="1"/>
  <c r="M1702" i="1"/>
  <c r="M1703" i="1"/>
  <c r="M1704" i="1"/>
  <c r="M1705" i="1"/>
  <c r="M1706" i="1"/>
  <c r="M1707" i="1"/>
  <c r="M1708" i="1"/>
  <c r="M1709" i="1"/>
  <c r="M1710" i="1"/>
  <c r="M1711" i="1"/>
  <c r="M1712" i="1"/>
  <c r="M1713" i="1"/>
  <c r="M1714" i="1"/>
  <c r="M1715" i="1"/>
  <c r="M1716" i="1"/>
  <c r="M1717" i="1"/>
  <c r="M1718" i="1"/>
  <c r="M1719" i="1"/>
  <c r="M1720" i="1"/>
  <c r="M1721" i="1"/>
  <c r="M1722" i="1"/>
  <c r="M1723" i="1"/>
  <c r="M1724" i="1"/>
  <c r="M1725" i="1"/>
  <c r="M1726" i="1"/>
  <c r="M1727" i="1"/>
  <c r="M1728" i="1"/>
  <c r="M1729" i="1"/>
  <c r="M1730" i="1"/>
  <c r="M1731" i="1"/>
  <c r="M1732" i="1"/>
  <c r="M1733" i="1"/>
  <c r="M1734" i="1"/>
  <c r="M1735" i="1"/>
  <c r="M1736" i="1"/>
  <c r="M1737" i="1"/>
  <c r="M1738" i="1"/>
  <c r="M1739" i="1"/>
  <c r="M1740" i="1"/>
  <c r="M1741" i="1"/>
  <c r="M1742" i="1"/>
  <c r="M1743" i="1"/>
  <c r="M1744" i="1"/>
  <c r="M1745" i="1"/>
  <c r="M1746" i="1"/>
  <c r="M1747" i="1"/>
  <c r="M1748" i="1"/>
  <c r="M1749" i="1"/>
  <c r="M1750" i="1"/>
  <c r="M1751" i="1"/>
  <c r="M1752" i="1"/>
  <c r="M1753" i="1"/>
  <c r="M1754" i="1"/>
  <c r="M1755" i="1"/>
  <c r="M1756" i="1"/>
  <c r="M1757" i="1"/>
  <c r="M1758" i="1"/>
  <c r="M1759" i="1"/>
  <c r="M1760" i="1"/>
  <c r="M1761" i="1"/>
  <c r="M1762" i="1"/>
  <c r="M1763" i="1"/>
  <c r="M1764" i="1"/>
  <c r="M1765" i="1"/>
  <c r="M1766" i="1"/>
  <c r="M1767" i="1"/>
  <c r="M1768" i="1"/>
  <c r="M1769" i="1"/>
  <c r="M1770" i="1"/>
  <c r="M1771" i="1"/>
  <c r="M1772" i="1"/>
  <c r="M1773" i="1"/>
  <c r="M1774" i="1"/>
  <c r="M1775" i="1"/>
  <c r="M1776" i="1"/>
  <c r="M1777" i="1"/>
  <c r="M1778" i="1"/>
  <c r="M1779" i="1"/>
  <c r="M1780" i="1"/>
  <c r="M1781" i="1"/>
  <c r="M1782" i="1"/>
  <c r="M1783" i="1"/>
  <c r="M1784" i="1"/>
  <c r="M1785" i="1"/>
  <c r="M1786" i="1"/>
  <c r="M1787" i="1"/>
  <c r="M1788" i="1"/>
  <c r="M1789" i="1"/>
  <c r="M1790" i="1"/>
  <c r="M1791" i="1"/>
  <c r="M1792" i="1"/>
  <c r="M1793" i="1"/>
  <c r="M1794" i="1"/>
  <c r="M1795" i="1"/>
  <c r="M1796" i="1"/>
  <c r="M1797" i="1"/>
  <c r="M1798" i="1"/>
  <c r="M1799" i="1"/>
  <c r="M1800" i="1"/>
  <c r="M1801" i="1"/>
  <c r="M1802" i="1"/>
  <c r="M1803" i="1"/>
  <c r="M1804" i="1"/>
  <c r="M1805" i="1"/>
  <c r="M1806" i="1"/>
  <c r="M1807" i="1"/>
  <c r="M1808" i="1"/>
  <c r="M1809" i="1"/>
  <c r="M1810" i="1"/>
  <c r="M1811" i="1"/>
  <c r="M1812" i="1"/>
  <c r="M1813" i="1"/>
  <c r="M1814" i="1"/>
  <c r="M1815" i="1"/>
  <c r="M1816" i="1"/>
  <c r="M1817" i="1"/>
  <c r="M1818" i="1"/>
  <c r="M1819" i="1"/>
  <c r="M1820" i="1"/>
  <c r="M1821" i="1"/>
  <c r="M1822" i="1"/>
  <c r="M1823" i="1"/>
  <c r="M1824" i="1"/>
  <c r="M1825" i="1"/>
  <c r="M1826" i="1"/>
  <c r="M1827" i="1"/>
  <c r="M1828" i="1"/>
  <c r="M1829" i="1"/>
  <c r="M1830" i="1"/>
  <c r="M1831" i="1"/>
  <c r="M1832" i="1"/>
  <c r="M1833" i="1"/>
  <c r="M1834" i="1"/>
  <c r="M1835" i="1"/>
  <c r="M1836" i="1"/>
  <c r="M1837" i="1"/>
  <c r="M1838" i="1"/>
  <c r="M1839" i="1"/>
  <c r="M1840" i="1"/>
  <c r="M1841" i="1"/>
  <c r="M1842" i="1"/>
  <c r="M1843" i="1"/>
  <c r="M1844" i="1"/>
  <c r="M1845" i="1"/>
  <c r="M1846" i="1"/>
  <c r="M1847" i="1"/>
  <c r="M1848" i="1"/>
  <c r="M1849" i="1"/>
  <c r="M1850" i="1"/>
  <c r="M1851" i="1"/>
  <c r="M1852" i="1"/>
  <c r="M1853" i="1"/>
  <c r="M1854" i="1"/>
  <c r="M1855" i="1"/>
  <c r="M1856" i="1"/>
  <c r="M1857" i="1"/>
  <c r="M1858" i="1"/>
  <c r="M1859" i="1"/>
  <c r="M1860" i="1"/>
  <c r="M1861" i="1"/>
  <c r="M1862" i="1"/>
  <c r="M1863" i="1"/>
  <c r="M1864" i="1"/>
  <c r="M1865" i="1"/>
  <c r="M1866" i="1"/>
  <c r="M1867" i="1"/>
  <c r="M1868" i="1"/>
  <c r="M1869" i="1"/>
  <c r="M1870" i="1"/>
  <c r="M1871" i="1"/>
  <c r="M1872" i="1"/>
  <c r="M1873" i="1"/>
  <c r="M1874" i="1"/>
  <c r="M1875" i="1"/>
  <c r="M1876" i="1"/>
  <c r="M1877" i="1"/>
  <c r="M1878" i="1"/>
  <c r="M1879" i="1"/>
  <c r="M1880" i="1"/>
  <c r="M1881" i="1"/>
  <c r="M1882" i="1"/>
  <c r="M1883" i="1"/>
  <c r="M1884" i="1"/>
  <c r="M1885" i="1"/>
  <c r="M1886" i="1"/>
  <c r="M1887" i="1"/>
  <c r="M1888" i="1"/>
  <c r="M1889" i="1"/>
  <c r="M1890" i="1"/>
  <c r="M1891" i="1"/>
  <c r="M1892" i="1"/>
  <c r="M1893" i="1"/>
  <c r="M1894" i="1"/>
  <c r="M1895" i="1"/>
  <c r="M1896" i="1"/>
  <c r="M1897" i="1"/>
  <c r="M1898" i="1"/>
  <c r="M1899" i="1"/>
  <c r="M1900" i="1"/>
  <c r="M1901" i="1"/>
  <c r="M1902" i="1"/>
  <c r="M1105" i="1"/>
  <c r="M1106" i="1"/>
  <c r="M1107" i="1"/>
  <c r="M1108" i="1"/>
  <c r="M1109" i="1"/>
  <c r="M1085" i="1"/>
  <c r="M1086" i="1"/>
  <c r="M1087" i="1"/>
  <c r="M1088" i="1"/>
  <c r="M1089" i="1"/>
  <c r="M1090" i="1"/>
  <c r="M1091" i="1"/>
  <c r="M1092" i="1"/>
  <c r="M1093" i="1"/>
  <c r="M1094" i="1"/>
  <c r="M1095" i="1"/>
  <c r="M1096" i="1"/>
  <c r="M1097" i="1"/>
  <c r="M1098" i="1"/>
  <c r="M1099" i="1"/>
  <c r="M1100" i="1"/>
  <c r="M1101" i="1"/>
  <c r="M1102" i="1"/>
  <c r="M1103"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104" i="1"/>
  <c r="T58" i="1" l="1"/>
  <c r="AB58" i="1" s="1"/>
  <c r="T59" i="1"/>
  <c r="AB59" i="1" s="1"/>
  <c r="T60" i="1"/>
  <c r="AB60" i="1" s="1"/>
  <c r="T49" i="1"/>
  <c r="T61" i="1"/>
  <c r="AB61" i="1" s="1"/>
  <c r="T11" i="1"/>
  <c r="T12" i="1"/>
  <c r="T13" i="1"/>
  <c r="T14" i="1"/>
  <c r="T15" i="1"/>
  <c r="T62" i="1"/>
  <c r="T63" i="1"/>
  <c r="T64" i="1"/>
  <c r="T65" i="1"/>
  <c r="T66" i="1"/>
  <c r="T67" i="1"/>
  <c r="T68" i="1"/>
  <c r="T69" i="1"/>
  <c r="T21" i="1"/>
  <c r="T22" i="1"/>
  <c r="T23" i="1"/>
  <c r="T24" i="1"/>
  <c r="T70" i="1"/>
  <c r="T71" i="1"/>
  <c r="T25" i="1"/>
  <c r="T26" i="1"/>
  <c r="T27" i="1"/>
  <c r="T28" i="1"/>
  <c r="T29" i="1"/>
  <c r="T30" i="1"/>
  <c r="T72" i="1"/>
  <c r="T73" i="1"/>
  <c r="T74" i="1"/>
  <c r="T75" i="1"/>
  <c r="T36" i="1"/>
  <c r="T52" i="1"/>
  <c r="T77" i="1"/>
  <c r="T50" i="1"/>
  <c r="T78" i="1"/>
  <c r="T51" i="1"/>
  <c r="T79" i="1"/>
  <c r="T37" i="1"/>
  <c r="T80" i="1"/>
  <c r="T42" i="1"/>
  <c r="T82" i="1"/>
  <c r="T83" i="1"/>
  <c r="T84" i="1"/>
  <c r="T85" i="1"/>
  <c r="T86" i="1"/>
  <c r="T87" i="1"/>
  <c r="T88" i="1"/>
  <c r="T89" i="1"/>
  <c r="T90" i="1"/>
  <c r="T91" i="1"/>
  <c r="T92" i="1"/>
  <c r="T93" i="1"/>
  <c r="T94" i="1"/>
  <c r="T95" i="1"/>
  <c r="T96" i="1"/>
  <c r="T97" i="1"/>
  <c r="T98" i="1"/>
  <c r="T99" i="1"/>
  <c r="T100" i="1"/>
  <c r="T101" i="1"/>
  <c r="T102" i="1"/>
  <c r="T103"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4" i="1"/>
  <c r="T105" i="1"/>
  <c r="T106" i="1"/>
  <c r="T107" i="1"/>
  <c r="T108" i="1"/>
  <c r="T109"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3"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1" i="1"/>
  <c r="T1312" i="1"/>
  <c r="T1313" i="1"/>
  <c r="T1314" i="1"/>
  <c r="T1315" i="1"/>
  <c r="T1316" i="1"/>
  <c r="T1317" i="1"/>
  <c r="T1318" i="1"/>
  <c r="T1319" i="1"/>
  <c r="T1320" i="1"/>
  <c r="T1321" i="1"/>
  <c r="T1322" i="1"/>
  <c r="T1323" i="1"/>
  <c r="T1324" i="1"/>
  <c r="T1325" i="1"/>
  <c r="T1326" i="1"/>
  <c r="T1327" i="1"/>
  <c r="T1328" i="1"/>
  <c r="T1329" i="1"/>
  <c r="T1330" i="1"/>
  <c r="T1331" i="1"/>
  <c r="T1332" i="1"/>
  <c r="T1333" i="1"/>
  <c r="T1334" i="1"/>
  <c r="T1335" i="1"/>
  <c r="T1336" i="1"/>
  <c r="T1337" i="1"/>
  <c r="T1338" i="1"/>
  <c r="T1339" i="1"/>
  <c r="T1340" i="1"/>
  <c r="T1341" i="1"/>
  <c r="T1342" i="1"/>
  <c r="T1343" i="1"/>
  <c r="T1344" i="1"/>
  <c r="T1345" i="1"/>
  <c r="T1346" i="1"/>
  <c r="T1347" i="1"/>
  <c r="T1348" i="1"/>
  <c r="T1349" i="1"/>
  <c r="T1350" i="1"/>
  <c r="T1351" i="1"/>
  <c r="T1352" i="1"/>
  <c r="T1353" i="1"/>
  <c r="T1354" i="1"/>
  <c r="T1355" i="1"/>
  <c r="T1356" i="1"/>
  <c r="T1357" i="1"/>
  <c r="T1358" i="1"/>
  <c r="T1359" i="1"/>
  <c r="T1360" i="1"/>
  <c r="T1361" i="1"/>
  <c r="T1362" i="1"/>
  <c r="T1363" i="1"/>
  <c r="T1364" i="1"/>
  <c r="T1365" i="1"/>
  <c r="T1366" i="1"/>
  <c r="T1367" i="1"/>
  <c r="T1368" i="1"/>
  <c r="T1369" i="1"/>
  <c r="T1370" i="1"/>
  <c r="T1371" i="1"/>
  <c r="T1372" i="1"/>
  <c r="T1373" i="1"/>
  <c r="T1374" i="1"/>
  <c r="T1375" i="1"/>
  <c r="T1376" i="1"/>
  <c r="T1377" i="1"/>
  <c r="T1378" i="1"/>
  <c r="T1379" i="1"/>
  <c r="T1380" i="1"/>
  <c r="T1381" i="1"/>
  <c r="T1382" i="1"/>
  <c r="T1383" i="1"/>
  <c r="T1384" i="1"/>
  <c r="T1385" i="1"/>
  <c r="T1386" i="1"/>
  <c r="T1387" i="1"/>
  <c r="T1388" i="1"/>
  <c r="T1389" i="1"/>
  <c r="T1390" i="1"/>
  <c r="T1391" i="1"/>
  <c r="T1392" i="1"/>
  <c r="T1393" i="1"/>
  <c r="T1394" i="1"/>
  <c r="T1395" i="1"/>
  <c r="T1396" i="1"/>
  <c r="T1397" i="1"/>
  <c r="T1398" i="1"/>
  <c r="T1399" i="1"/>
  <c r="T1400" i="1"/>
  <c r="T1401" i="1"/>
  <c r="T1402" i="1"/>
  <c r="T1403" i="1"/>
  <c r="T1404" i="1"/>
  <c r="T1405" i="1"/>
  <c r="T1406" i="1"/>
  <c r="T1407" i="1"/>
  <c r="T1408" i="1"/>
  <c r="T1409" i="1"/>
  <c r="T1410" i="1"/>
  <c r="T1411" i="1"/>
  <c r="T1412" i="1"/>
  <c r="T1413" i="1"/>
  <c r="T1414" i="1"/>
  <c r="T1415" i="1"/>
  <c r="T1416" i="1"/>
  <c r="T1417" i="1"/>
  <c r="T1418" i="1"/>
  <c r="T1419" i="1"/>
  <c r="T1420" i="1"/>
  <c r="T1421" i="1"/>
  <c r="T1422" i="1"/>
  <c r="T1423" i="1"/>
  <c r="T1424" i="1"/>
  <c r="T1425" i="1"/>
  <c r="T1426" i="1"/>
  <c r="T1427" i="1"/>
  <c r="T1428" i="1"/>
  <c r="T1429" i="1"/>
  <c r="T1430" i="1"/>
  <c r="T1431" i="1"/>
  <c r="T1432" i="1"/>
  <c r="T1433" i="1"/>
  <c r="T1434" i="1"/>
  <c r="T1435" i="1"/>
  <c r="T1436" i="1"/>
  <c r="T1437" i="1"/>
  <c r="T1438" i="1"/>
  <c r="T1439" i="1"/>
  <c r="T1440" i="1"/>
  <c r="T1441" i="1"/>
  <c r="T1442" i="1"/>
  <c r="T1443" i="1"/>
  <c r="T1444" i="1"/>
  <c r="T1445" i="1"/>
  <c r="T1446" i="1"/>
  <c r="T1447" i="1"/>
  <c r="T1448" i="1"/>
  <c r="T1449" i="1"/>
  <c r="T1450" i="1"/>
  <c r="T1451" i="1"/>
  <c r="T1452" i="1"/>
  <c r="T1453" i="1"/>
  <c r="T1454" i="1"/>
  <c r="T1455" i="1"/>
  <c r="T1456" i="1"/>
  <c r="T1457" i="1"/>
  <c r="T1458" i="1"/>
  <c r="T1459" i="1"/>
  <c r="T1460" i="1"/>
  <c r="T1461" i="1"/>
  <c r="T1462" i="1"/>
  <c r="T1463" i="1"/>
  <c r="T1464" i="1"/>
  <c r="T1465" i="1"/>
  <c r="T1466" i="1"/>
  <c r="T1467" i="1"/>
  <c r="T1468" i="1"/>
  <c r="T1469" i="1"/>
  <c r="T1470" i="1"/>
  <c r="T1471" i="1"/>
  <c r="T1472" i="1"/>
  <c r="T1473" i="1"/>
  <c r="T1474" i="1"/>
  <c r="T1475" i="1"/>
  <c r="T1476" i="1"/>
  <c r="T1477" i="1"/>
  <c r="T1478" i="1"/>
  <c r="T1479" i="1"/>
  <c r="T1480" i="1"/>
  <c r="T1481" i="1"/>
  <c r="T1482" i="1"/>
  <c r="T1483" i="1"/>
  <c r="T1484" i="1"/>
  <c r="T1485" i="1"/>
  <c r="T1486" i="1"/>
  <c r="T1487" i="1"/>
  <c r="T1488" i="1"/>
  <c r="T1489" i="1"/>
  <c r="T1490" i="1"/>
  <c r="T1491" i="1"/>
  <c r="T1492" i="1"/>
  <c r="T1493" i="1"/>
  <c r="T1494" i="1"/>
  <c r="T1495" i="1"/>
  <c r="T1496" i="1"/>
  <c r="T1497" i="1"/>
  <c r="T1498" i="1"/>
  <c r="T1499" i="1"/>
  <c r="T1500" i="1"/>
  <c r="T1501" i="1"/>
  <c r="T1502" i="1"/>
  <c r="T1503" i="1"/>
  <c r="T1504" i="1"/>
  <c r="T1505" i="1"/>
  <c r="T1506" i="1"/>
  <c r="T1507" i="1"/>
  <c r="T1508" i="1"/>
  <c r="T1509" i="1"/>
  <c r="T1510" i="1"/>
  <c r="T1511" i="1"/>
  <c r="T1512" i="1"/>
  <c r="T1513" i="1"/>
  <c r="T1514" i="1"/>
  <c r="T1515" i="1"/>
  <c r="T1516" i="1"/>
  <c r="T1517" i="1"/>
  <c r="T1518" i="1"/>
  <c r="T1519" i="1"/>
  <c r="T1520" i="1"/>
  <c r="T1521" i="1"/>
  <c r="T1522" i="1"/>
  <c r="T1523" i="1"/>
  <c r="T1524" i="1"/>
  <c r="T1525" i="1"/>
  <c r="T1526" i="1"/>
  <c r="T1527" i="1"/>
  <c r="T1528" i="1"/>
  <c r="T1529" i="1"/>
  <c r="T1530" i="1"/>
  <c r="T1531" i="1"/>
  <c r="T1532" i="1"/>
  <c r="T1533" i="1"/>
  <c r="T1534" i="1"/>
  <c r="T1535" i="1"/>
  <c r="T1536" i="1"/>
  <c r="T1537" i="1"/>
  <c r="T1538" i="1"/>
  <c r="T1539" i="1"/>
  <c r="T1540" i="1"/>
  <c r="T1541" i="1"/>
  <c r="T1542" i="1"/>
  <c r="T1543" i="1"/>
  <c r="T1544" i="1"/>
  <c r="T1545" i="1"/>
  <c r="T1546" i="1"/>
  <c r="T1547" i="1"/>
  <c r="T1548" i="1"/>
  <c r="T1549" i="1"/>
  <c r="T1550" i="1"/>
  <c r="T1551" i="1"/>
  <c r="T1552" i="1"/>
  <c r="T1553" i="1"/>
  <c r="T1554" i="1"/>
  <c r="T1555" i="1"/>
  <c r="T1556" i="1"/>
  <c r="T1557" i="1"/>
  <c r="T1558" i="1"/>
  <c r="T1559" i="1"/>
  <c r="T1560" i="1"/>
  <c r="T1561" i="1"/>
  <c r="T1562" i="1"/>
  <c r="T1563" i="1"/>
  <c r="T1564" i="1"/>
  <c r="T1565" i="1"/>
  <c r="T1566" i="1"/>
  <c r="T1567" i="1"/>
  <c r="T1568" i="1"/>
  <c r="T1569" i="1"/>
  <c r="T1570" i="1"/>
  <c r="T1571" i="1"/>
  <c r="T1572" i="1"/>
  <c r="T1573" i="1"/>
  <c r="T1574" i="1"/>
  <c r="T1575" i="1"/>
  <c r="T1576" i="1"/>
  <c r="T1577" i="1"/>
  <c r="T1578" i="1"/>
  <c r="T1579" i="1"/>
  <c r="T1580" i="1"/>
  <c r="T1581" i="1"/>
  <c r="T1582" i="1"/>
  <c r="T1583" i="1"/>
  <c r="T1584" i="1"/>
  <c r="T1585" i="1"/>
  <c r="T1586" i="1"/>
  <c r="T1587" i="1"/>
  <c r="T1588" i="1"/>
  <c r="T1589" i="1"/>
  <c r="T1590" i="1"/>
  <c r="T1591" i="1"/>
  <c r="T1592" i="1"/>
  <c r="T1593" i="1"/>
  <c r="T1594" i="1"/>
  <c r="T1595" i="1"/>
  <c r="T1596" i="1"/>
  <c r="T1597" i="1"/>
  <c r="T1598" i="1"/>
  <c r="T1599" i="1"/>
  <c r="T1600" i="1"/>
  <c r="T1601" i="1"/>
  <c r="T1602" i="1"/>
  <c r="T1603" i="1"/>
  <c r="T1604" i="1"/>
  <c r="T1605" i="1"/>
  <c r="T1606" i="1"/>
  <c r="T1607" i="1"/>
  <c r="T1608" i="1"/>
  <c r="T1609" i="1"/>
  <c r="T1610" i="1"/>
  <c r="T1611" i="1"/>
  <c r="T1612" i="1"/>
  <c r="T1613" i="1"/>
  <c r="T1614" i="1"/>
  <c r="T1615" i="1"/>
  <c r="T1616" i="1"/>
  <c r="T1617" i="1"/>
  <c r="T1618" i="1"/>
  <c r="T1619" i="1"/>
  <c r="T1620" i="1"/>
  <c r="T1621" i="1"/>
  <c r="T1622" i="1"/>
  <c r="T1623" i="1"/>
  <c r="T1624" i="1"/>
  <c r="T1625" i="1"/>
  <c r="T1626" i="1"/>
  <c r="T1627" i="1"/>
  <c r="T1628" i="1"/>
  <c r="T1629" i="1"/>
  <c r="T1630" i="1"/>
  <c r="T1631" i="1"/>
  <c r="T1632" i="1"/>
  <c r="T1633" i="1"/>
  <c r="T1634" i="1"/>
  <c r="T1635" i="1"/>
  <c r="T1636" i="1"/>
  <c r="T1637" i="1"/>
  <c r="T1638" i="1"/>
  <c r="T1639" i="1"/>
  <c r="T1640" i="1"/>
  <c r="T1641" i="1"/>
  <c r="T1642" i="1"/>
  <c r="T1643" i="1"/>
  <c r="T1644" i="1"/>
  <c r="T1645" i="1"/>
  <c r="T1646" i="1"/>
  <c r="T1647" i="1"/>
  <c r="T1648" i="1"/>
  <c r="T1649" i="1"/>
  <c r="T1650" i="1"/>
  <c r="T1651" i="1"/>
  <c r="T1652" i="1"/>
  <c r="T1653" i="1"/>
  <c r="T1654" i="1"/>
  <c r="T1655" i="1"/>
  <c r="T1656" i="1"/>
  <c r="T1657" i="1"/>
  <c r="T1658" i="1"/>
  <c r="T1659" i="1"/>
  <c r="T1660" i="1"/>
  <c r="T1661" i="1"/>
  <c r="T1662" i="1"/>
  <c r="T1663" i="1"/>
  <c r="T1664" i="1"/>
  <c r="T1665" i="1"/>
  <c r="T1666" i="1"/>
  <c r="T1667" i="1"/>
  <c r="T1668" i="1"/>
  <c r="T1669" i="1"/>
  <c r="T1670" i="1"/>
  <c r="T1671" i="1"/>
  <c r="T1672" i="1"/>
  <c r="T1673" i="1"/>
  <c r="T1674" i="1"/>
  <c r="T1675" i="1"/>
  <c r="T1676" i="1"/>
  <c r="T1677" i="1"/>
  <c r="T1678" i="1"/>
  <c r="T1679" i="1"/>
  <c r="T1680" i="1"/>
  <c r="T1681" i="1"/>
  <c r="T1682" i="1"/>
  <c r="T1683" i="1"/>
  <c r="T1684" i="1"/>
  <c r="T1685" i="1"/>
  <c r="T1686" i="1"/>
  <c r="T1687" i="1"/>
  <c r="T1688" i="1"/>
  <c r="T1689" i="1"/>
  <c r="T1690" i="1"/>
  <c r="T1691" i="1"/>
  <c r="T1692" i="1"/>
  <c r="T1693" i="1"/>
  <c r="T1694" i="1"/>
  <c r="T1695" i="1"/>
  <c r="T1696" i="1"/>
  <c r="T1697" i="1"/>
  <c r="T1698" i="1"/>
  <c r="T1699" i="1"/>
  <c r="T1700" i="1"/>
  <c r="T1701" i="1"/>
  <c r="T1702" i="1"/>
  <c r="T1703" i="1"/>
  <c r="T1704" i="1"/>
  <c r="T1705" i="1"/>
  <c r="T1706" i="1"/>
  <c r="T1707" i="1"/>
  <c r="T1708" i="1"/>
  <c r="T1709" i="1"/>
  <c r="T1710" i="1"/>
  <c r="T1711" i="1"/>
  <c r="T1712" i="1"/>
  <c r="T1713" i="1"/>
  <c r="T1714" i="1"/>
  <c r="T1715" i="1"/>
  <c r="T1716" i="1"/>
  <c r="T1717" i="1"/>
  <c r="T1718" i="1"/>
  <c r="T1719" i="1"/>
  <c r="T1720" i="1"/>
  <c r="T1721" i="1"/>
  <c r="T1722" i="1"/>
  <c r="T1723" i="1"/>
  <c r="T1724" i="1"/>
  <c r="T1725" i="1"/>
  <c r="T1726" i="1"/>
  <c r="T1727" i="1"/>
  <c r="T1728" i="1"/>
  <c r="T1729" i="1"/>
  <c r="T1730" i="1"/>
  <c r="T1731" i="1"/>
  <c r="T1732" i="1"/>
  <c r="T1733" i="1"/>
  <c r="T1734" i="1"/>
  <c r="T1735" i="1"/>
  <c r="T1736" i="1"/>
  <c r="T1737" i="1"/>
  <c r="T1738" i="1"/>
  <c r="T1739" i="1"/>
  <c r="T1740" i="1"/>
  <c r="T1741" i="1"/>
  <c r="T1742" i="1"/>
  <c r="T1743" i="1"/>
  <c r="T1744" i="1"/>
  <c r="T1745" i="1"/>
  <c r="T1746" i="1"/>
  <c r="T1747" i="1"/>
  <c r="T1748" i="1"/>
  <c r="T1749" i="1"/>
  <c r="T1750" i="1"/>
  <c r="T1751" i="1"/>
  <c r="T1752" i="1"/>
  <c r="T1753" i="1"/>
  <c r="T1754" i="1"/>
  <c r="T1755" i="1"/>
  <c r="T1756" i="1"/>
  <c r="T1757" i="1"/>
  <c r="T1758" i="1"/>
  <c r="T1759" i="1"/>
  <c r="T1760" i="1"/>
  <c r="T1761" i="1"/>
  <c r="T1762" i="1"/>
  <c r="T1763" i="1"/>
  <c r="T1764" i="1"/>
  <c r="T1765" i="1"/>
  <c r="T1766" i="1"/>
  <c r="T1767" i="1"/>
  <c r="T1768" i="1"/>
  <c r="T1769" i="1"/>
  <c r="T1770" i="1"/>
  <c r="T1771" i="1"/>
  <c r="T1772" i="1"/>
  <c r="T1773" i="1"/>
  <c r="T1774" i="1"/>
  <c r="T1775" i="1"/>
  <c r="T1776" i="1"/>
  <c r="T1777" i="1"/>
  <c r="T1778" i="1"/>
  <c r="T1779" i="1"/>
  <c r="T1780" i="1"/>
  <c r="T1781" i="1"/>
  <c r="T1782" i="1"/>
  <c r="T1783" i="1"/>
  <c r="T1784" i="1"/>
  <c r="T1785" i="1"/>
  <c r="T1786" i="1"/>
  <c r="T1787" i="1"/>
  <c r="T1788" i="1"/>
  <c r="T1789" i="1"/>
  <c r="T1790" i="1"/>
  <c r="T1791" i="1"/>
  <c r="T1792" i="1"/>
  <c r="T1793" i="1"/>
  <c r="T1794" i="1"/>
  <c r="T1795" i="1"/>
  <c r="T1796" i="1"/>
  <c r="T1797" i="1"/>
  <c r="T1798" i="1"/>
  <c r="T1799" i="1"/>
  <c r="T1800" i="1"/>
  <c r="T1801" i="1"/>
  <c r="T1802" i="1"/>
  <c r="T1803" i="1"/>
  <c r="T1804" i="1"/>
  <c r="T1805" i="1"/>
  <c r="T1806" i="1"/>
  <c r="T1807" i="1"/>
  <c r="T1808" i="1"/>
  <c r="T1809" i="1"/>
  <c r="T1810" i="1"/>
  <c r="T1811" i="1"/>
  <c r="T1812" i="1"/>
  <c r="T1813" i="1"/>
  <c r="T1814" i="1"/>
  <c r="T1815" i="1"/>
  <c r="T1816" i="1"/>
  <c r="T1817" i="1"/>
  <c r="T1818" i="1"/>
  <c r="T1819" i="1"/>
  <c r="T1820" i="1"/>
  <c r="T1821" i="1"/>
  <c r="T1822" i="1"/>
  <c r="T1823" i="1"/>
  <c r="T1824" i="1"/>
  <c r="T1825" i="1"/>
  <c r="T1826" i="1"/>
  <c r="T1827" i="1"/>
  <c r="T1828" i="1"/>
  <c r="T1829" i="1"/>
  <c r="T1830" i="1"/>
  <c r="T1831" i="1"/>
  <c r="T1832" i="1"/>
  <c r="T1833" i="1"/>
  <c r="T1834" i="1"/>
  <c r="T1835" i="1"/>
  <c r="T1836" i="1"/>
  <c r="T1837" i="1"/>
  <c r="T1838" i="1"/>
  <c r="T1839" i="1"/>
  <c r="T1840" i="1"/>
  <c r="T1841" i="1"/>
  <c r="T1842" i="1"/>
  <c r="T1843" i="1"/>
  <c r="T1844" i="1"/>
  <c r="T1845" i="1"/>
  <c r="T1846" i="1"/>
  <c r="T1847" i="1"/>
  <c r="T1848" i="1"/>
  <c r="T1849" i="1"/>
  <c r="T1850" i="1"/>
  <c r="T1851" i="1"/>
  <c r="T1852" i="1"/>
  <c r="T1853" i="1"/>
  <c r="T1854" i="1"/>
  <c r="T1855" i="1"/>
  <c r="T1856" i="1"/>
  <c r="T1857" i="1"/>
  <c r="T1858" i="1"/>
  <c r="T1859" i="1"/>
  <c r="T1860" i="1"/>
  <c r="T1861" i="1"/>
  <c r="T1862" i="1"/>
  <c r="T1863" i="1"/>
  <c r="T1864" i="1"/>
  <c r="T1865" i="1"/>
  <c r="T1866" i="1"/>
  <c r="T1867" i="1"/>
  <c r="T1868" i="1"/>
  <c r="T1869" i="1"/>
  <c r="T1870" i="1"/>
  <c r="T1871" i="1"/>
  <c r="T1872" i="1"/>
  <c r="T1873" i="1"/>
  <c r="T1874" i="1"/>
  <c r="T1875" i="1"/>
  <c r="T1876" i="1"/>
  <c r="T1877" i="1"/>
  <c r="T1878" i="1"/>
  <c r="T1879" i="1"/>
  <c r="T1880" i="1"/>
  <c r="T1881" i="1"/>
  <c r="T1882" i="1"/>
  <c r="T1883" i="1"/>
  <c r="T1884" i="1"/>
  <c r="T1885" i="1"/>
  <c r="T1886" i="1"/>
  <c r="T1887" i="1"/>
  <c r="T1888" i="1"/>
  <c r="T1889" i="1"/>
  <c r="T1890" i="1"/>
  <c r="T1891" i="1"/>
  <c r="T1892" i="1"/>
  <c r="T1893" i="1"/>
  <c r="T1894" i="1"/>
  <c r="T1895" i="1"/>
  <c r="T1896" i="1"/>
  <c r="T1897" i="1"/>
  <c r="T1898" i="1"/>
  <c r="T1899" i="1"/>
  <c r="T1900" i="1"/>
  <c r="T1901" i="1"/>
  <c r="T1902" i="1"/>
  <c r="T1105" i="1"/>
  <c r="T1106" i="1"/>
  <c r="T1107" i="1"/>
  <c r="T1108" i="1"/>
  <c r="T1109" i="1"/>
  <c r="T1085" i="1"/>
  <c r="T1086" i="1"/>
  <c r="T1087" i="1"/>
  <c r="T1088" i="1"/>
  <c r="T1089" i="1"/>
  <c r="T1090" i="1"/>
  <c r="T1091" i="1"/>
  <c r="T1092" i="1"/>
  <c r="T1093" i="1"/>
  <c r="T1094" i="1"/>
  <c r="T1095" i="1"/>
  <c r="T1096" i="1"/>
  <c r="T1097" i="1"/>
  <c r="T1098" i="1"/>
  <c r="T1099" i="1"/>
  <c r="T1100" i="1"/>
  <c r="T1101" i="1"/>
  <c r="T1102" i="1"/>
  <c r="T1103"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104" i="1"/>
  <c r="T57" i="1"/>
  <c r="AB57" i="1" s="1"/>
  <c r="X63" i="1"/>
  <c r="Y63" i="1" s="1"/>
  <c r="X64" i="1"/>
  <c r="Y64" i="1" s="1"/>
  <c r="X65" i="1"/>
  <c r="Y65" i="1" s="1"/>
  <c r="X66" i="1"/>
  <c r="Y66" i="1" s="1"/>
  <c r="X67" i="1"/>
  <c r="Y67" i="1" s="1"/>
  <c r="X68" i="1"/>
  <c r="Y68" i="1" s="1"/>
  <c r="X69" i="1"/>
  <c r="Y69" i="1" s="1"/>
  <c r="X21" i="1"/>
  <c r="Y21" i="1" s="1"/>
  <c r="X22" i="1"/>
  <c r="Y22" i="1" s="1"/>
  <c r="X23" i="1"/>
  <c r="Y23" i="1" s="1"/>
  <c r="X24" i="1"/>
  <c r="Y24" i="1" s="1"/>
  <c r="X70" i="1"/>
  <c r="Y70" i="1" s="1"/>
  <c r="X71" i="1"/>
  <c r="Y71" i="1" s="1"/>
  <c r="X25" i="1"/>
  <c r="Y25" i="1" s="1"/>
  <c r="X26" i="1"/>
  <c r="X27" i="1"/>
  <c r="X28" i="1"/>
  <c r="Y28" i="1" s="1"/>
  <c r="X29" i="1"/>
  <c r="Y29" i="1" s="1"/>
  <c r="X30" i="1"/>
  <c r="Y30" i="1" s="1"/>
  <c r="X72" i="1"/>
  <c r="Y72" i="1" s="1"/>
  <c r="X73" i="1"/>
  <c r="Y73" i="1" s="1"/>
  <c r="X74" i="1"/>
  <c r="Y74" i="1" s="1"/>
  <c r="X75" i="1"/>
  <c r="Y75" i="1" s="1"/>
  <c r="X36" i="1"/>
  <c r="X52" i="1"/>
  <c r="X77" i="1"/>
  <c r="X50" i="1"/>
  <c r="X78" i="1"/>
  <c r="X51" i="1"/>
  <c r="X79" i="1"/>
  <c r="X37" i="1"/>
  <c r="X80" i="1"/>
  <c r="X49" i="1"/>
  <c r="X11" i="1"/>
  <c r="X12" i="1"/>
  <c r="X13" i="1"/>
  <c r="X14" i="1"/>
  <c r="X15" i="1"/>
  <c r="U57" i="1"/>
  <c r="U58" i="1"/>
  <c r="U59" i="1"/>
  <c r="U60" i="1"/>
  <c r="U61" i="1"/>
  <c r="U62" i="1"/>
  <c r="P21" i="1"/>
  <c r="P22" i="1"/>
  <c r="O21" i="1"/>
  <c r="O22" i="1"/>
  <c r="I22" i="1"/>
  <c r="I21" i="1"/>
  <c r="M21" i="1" s="1"/>
  <c r="I75" i="1"/>
  <c r="U75" i="1" s="1"/>
  <c r="I74" i="1"/>
  <c r="U74" i="1" s="1"/>
  <c r="I73" i="1"/>
  <c r="U73" i="1" s="1"/>
  <c r="I72" i="1"/>
  <c r="U72" i="1" s="1"/>
  <c r="U30" i="1"/>
  <c r="U29" i="1"/>
  <c r="U28" i="1"/>
  <c r="U27" i="1"/>
  <c r="U26" i="1"/>
  <c r="I25" i="1"/>
  <c r="U25" i="1" s="1"/>
  <c r="I24" i="1"/>
  <c r="U24" i="1" s="1"/>
  <c r="I23" i="1"/>
  <c r="U23" i="1" s="1"/>
  <c r="I20"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U1503" i="1"/>
  <c r="U1504" i="1"/>
  <c r="U1505" i="1"/>
  <c r="U1506" i="1"/>
  <c r="U1507" i="1"/>
  <c r="U1508" i="1"/>
  <c r="U1509" i="1"/>
  <c r="U1510" i="1"/>
  <c r="U1511" i="1"/>
  <c r="U1512" i="1"/>
  <c r="U1513" i="1"/>
  <c r="U1514" i="1"/>
  <c r="U1515" i="1"/>
  <c r="U1516" i="1"/>
  <c r="U1517" i="1"/>
  <c r="U1518" i="1"/>
  <c r="U1519" i="1"/>
  <c r="U1520" i="1"/>
  <c r="U1521" i="1"/>
  <c r="U1522" i="1"/>
  <c r="U1523" i="1"/>
  <c r="U1524" i="1"/>
  <c r="U1525" i="1"/>
  <c r="U1526" i="1"/>
  <c r="U1527" i="1"/>
  <c r="U1528" i="1"/>
  <c r="U1529" i="1"/>
  <c r="U1530" i="1"/>
  <c r="U1531" i="1"/>
  <c r="U1532" i="1"/>
  <c r="U1533" i="1"/>
  <c r="U1534" i="1"/>
  <c r="U1535" i="1"/>
  <c r="U1536" i="1"/>
  <c r="U1537" i="1"/>
  <c r="U1538" i="1"/>
  <c r="U1539" i="1"/>
  <c r="U1540" i="1"/>
  <c r="U1541" i="1"/>
  <c r="U1542" i="1"/>
  <c r="U1543" i="1"/>
  <c r="U1544" i="1"/>
  <c r="U1545" i="1"/>
  <c r="U1546" i="1"/>
  <c r="U1547" i="1"/>
  <c r="U1548" i="1"/>
  <c r="U1549" i="1"/>
  <c r="U1550" i="1"/>
  <c r="U1551" i="1"/>
  <c r="U1552" i="1"/>
  <c r="U1553" i="1"/>
  <c r="U1554" i="1"/>
  <c r="U1555" i="1"/>
  <c r="U1556" i="1"/>
  <c r="U1557" i="1"/>
  <c r="U1558" i="1"/>
  <c r="U1559" i="1"/>
  <c r="U1560" i="1"/>
  <c r="U1561" i="1"/>
  <c r="U1562" i="1"/>
  <c r="U1563" i="1"/>
  <c r="U1564" i="1"/>
  <c r="U1565" i="1"/>
  <c r="U1566" i="1"/>
  <c r="U1567" i="1"/>
  <c r="U1568" i="1"/>
  <c r="U1569" i="1"/>
  <c r="U1570" i="1"/>
  <c r="U1571" i="1"/>
  <c r="U1572" i="1"/>
  <c r="U1573" i="1"/>
  <c r="U1574" i="1"/>
  <c r="U1575" i="1"/>
  <c r="U1576" i="1"/>
  <c r="U1577" i="1"/>
  <c r="U1578" i="1"/>
  <c r="U1579" i="1"/>
  <c r="U1580" i="1"/>
  <c r="U1581" i="1"/>
  <c r="U1582" i="1"/>
  <c r="U1583" i="1"/>
  <c r="U1584" i="1"/>
  <c r="U1585" i="1"/>
  <c r="U1586" i="1"/>
  <c r="U1587" i="1"/>
  <c r="U1588" i="1"/>
  <c r="U1589" i="1"/>
  <c r="U1590" i="1"/>
  <c r="U1591" i="1"/>
  <c r="U1592" i="1"/>
  <c r="U1593" i="1"/>
  <c r="U1594" i="1"/>
  <c r="U1595" i="1"/>
  <c r="U1596" i="1"/>
  <c r="U1597" i="1"/>
  <c r="U1598" i="1"/>
  <c r="U1599" i="1"/>
  <c r="U1600" i="1"/>
  <c r="U1601" i="1"/>
  <c r="U1602" i="1"/>
  <c r="U1603" i="1"/>
  <c r="U1604" i="1"/>
  <c r="U1605" i="1"/>
  <c r="U1606" i="1"/>
  <c r="U1607" i="1"/>
  <c r="U1608" i="1"/>
  <c r="U1609" i="1"/>
  <c r="U1610" i="1"/>
  <c r="U1611" i="1"/>
  <c r="U1612" i="1"/>
  <c r="U1613" i="1"/>
  <c r="U1614" i="1"/>
  <c r="U1615" i="1"/>
  <c r="U1616" i="1"/>
  <c r="U1617" i="1"/>
  <c r="U1618" i="1"/>
  <c r="U1619" i="1"/>
  <c r="U1620" i="1"/>
  <c r="U1621" i="1"/>
  <c r="U1622" i="1"/>
  <c r="U1623" i="1"/>
  <c r="U1624" i="1"/>
  <c r="U1625" i="1"/>
  <c r="U1626" i="1"/>
  <c r="U1627" i="1"/>
  <c r="U1628" i="1"/>
  <c r="U1629" i="1"/>
  <c r="U1630" i="1"/>
  <c r="U1631" i="1"/>
  <c r="U1632" i="1"/>
  <c r="U1633" i="1"/>
  <c r="U1634" i="1"/>
  <c r="U1635" i="1"/>
  <c r="U1636" i="1"/>
  <c r="U1637" i="1"/>
  <c r="U1638" i="1"/>
  <c r="U1639" i="1"/>
  <c r="U1640" i="1"/>
  <c r="U1641" i="1"/>
  <c r="U1642" i="1"/>
  <c r="U1643" i="1"/>
  <c r="U1644" i="1"/>
  <c r="U1645" i="1"/>
  <c r="U1646" i="1"/>
  <c r="U1647" i="1"/>
  <c r="U1648" i="1"/>
  <c r="U1649" i="1"/>
  <c r="U1650" i="1"/>
  <c r="U1651" i="1"/>
  <c r="U1652" i="1"/>
  <c r="U1653" i="1"/>
  <c r="U1654" i="1"/>
  <c r="U1655" i="1"/>
  <c r="U1656" i="1"/>
  <c r="U1657" i="1"/>
  <c r="U1658" i="1"/>
  <c r="U1659" i="1"/>
  <c r="U1660" i="1"/>
  <c r="U1661" i="1"/>
  <c r="U1662" i="1"/>
  <c r="U1663" i="1"/>
  <c r="U1664" i="1"/>
  <c r="U1665" i="1"/>
  <c r="U1666" i="1"/>
  <c r="U1667" i="1"/>
  <c r="U1668" i="1"/>
  <c r="U1669" i="1"/>
  <c r="U1670" i="1"/>
  <c r="U1671" i="1"/>
  <c r="U1672" i="1"/>
  <c r="U1673" i="1"/>
  <c r="U1674" i="1"/>
  <c r="U1675" i="1"/>
  <c r="U1676" i="1"/>
  <c r="U1677" i="1"/>
  <c r="U1678" i="1"/>
  <c r="U1679" i="1"/>
  <c r="U1680" i="1"/>
  <c r="U1681" i="1"/>
  <c r="U1682" i="1"/>
  <c r="U1683" i="1"/>
  <c r="U1684" i="1"/>
  <c r="U1685" i="1"/>
  <c r="U1686" i="1"/>
  <c r="U1687" i="1"/>
  <c r="U1688" i="1"/>
  <c r="U1689" i="1"/>
  <c r="U1690" i="1"/>
  <c r="U1691" i="1"/>
  <c r="U1692" i="1"/>
  <c r="U1693" i="1"/>
  <c r="U1694" i="1"/>
  <c r="U1695" i="1"/>
  <c r="U1696" i="1"/>
  <c r="U1697" i="1"/>
  <c r="U1698" i="1"/>
  <c r="U1699" i="1"/>
  <c r="U1700" i="1"/>
  <c r="U1701" i="1"/>
  <c r="U1702" i="1"/>
  <c r="U1703" i="1"/>
  <c r="U1704" i="1"/>
  <c r="U1705" i="1"/>
  <c r="U1706" i="1"/>
  <c r="U1707" i="1"/>
  <c r="U1708" i="1"/>
  <c r="U1709" i="1"/>
  <c r="U1710" i="1"/>
  <c r="U1711" i="1"/>
  <c r="U1712" i="1"/>
  <c r="U1713" i="1"/>
  <c r="U1714" i="1"/>
  <c r="U1715" i="1"/>
  <c r="U1716" i="1"/>
  <c r="U1717" i="1"/>
  <c r="U1718" i="1"/>
  <c r="U1719" i="1"/>
  <c r="U1720" i="1"/>
  <c r="U1721" i="1"/>
  <c r="U1722" i="1"/>
  <c r="U1723" i="1"/>
  <c r="U1724" i="1"/>
  <c r="U1725" i="1"/>
  <c r="U1726" i="1"/>
  <c r="U1727" i="1"/>
  <c r="U1728" i="1"/>
  <c r="U1729" i="1"/>
  <c r="U1730" i="1"/>
  <c r="U1731" i="1"/>
  <c r="U1732" i="1"/>
  <c r="U1733" i="1"/>
  <c r="U1734" i="1"/>
  <c r="U1735" i="1"/>
  <c r="U1736" i="1"/>
  <c r="U1737" i="1"/>
  <c r="U1738" i="1"/>
  <c r="U1739" i="1"/>
  <c r="U1740" i="1"/>
  <c r="U1741" i="1"/>
  <c r="U1742" i="1"/>
  <c r="U1743" i="1"/>
  <c r="U1744" i="1"/>
  <c r="U1745" i="1"/>
  <c r="U1746" i="1"/>
  <c r="U1747" i="1"/>
  <c r="U1748" i="1"/>
  <c r="U1749" i="1"/>
  <c r="U1750" i="1"/>
  <c r="U1751" i="1"/>
  <c r="U1752" i="1"/>
  <c r="U1753" i="1"/>
  <c r="U1754" i="1"/>
  <c r="U1755" i="1"/>
  <c r="U1756" i="1"/>
  <c r="U1757" i="1"/>
  <c r="U1758" i="1"/>
  <c r="U1759" i="1"/>
  <c r="U1760" i="1"/>
  <c r="U1761" i="1"/>
  <c r="U1762" i="1"/>
  <c r="U1763" i="1"/>
  <c r="U1764" i="1"/>
  <c r="U1765" i="1"/>
  <c r="U1766" i="1"/>
  <c r="U1767" i="1"/>
  <c r="U1768" i="1"/>
  <c r="U1769" i="1"/>
  <c r="U1770" i="1"/>
  <c r="U1771" i="1"/>
  <c r="U1772" i="1"/>
  <c r="U1773" i="1"/>
  <c r="U1774" i="1"/>
  <c r="U1775" i="1"/>
  <c r="U1776" i="1"/>
  <c r="U1777" i="1"/>
  <c r="U1778" i="1"/>
  <c r="U1779" i="1"/>
  <c r="U1780" i="1"/>
  <c r="U1781" i="1"/>
  <c r="U1782" i="1"/>
  <c r="U1783" i="1"/>
  <c r="U1784" i="1"/>
  <c r="U1785" i="1"/>
  <c r="U1786" i="1"/>
  <c r="U1787" i="1"/>
  <c r="U1788" i="1"/>
  <c r="U1789" i="1"/>
  <c r="U1790" i="1"/>
  <c r="U1791" i="1"/>
  <c r="U1792" i="1"/>
  <c r="U1793" i="1"/>
  <c r="U1794" i="1"/>
  <c r="U1795" i="1"/>
  <c r="U1796" i="1"/>
  <c r="U1797" i="1"/>
  <c r="U1798" i="1"/>
  <c r="U1799" i="1"/>
  <c r="U1800" i="1"/>
  <c r="U1801" i="1"/>
  <c r="U1802" i="1"/>
  <c r="U1803" i="1"/>
  <c r="U1804" i="1"/>
  <c r="U1805" i="1"/>
  <c r="U1806" i="1"/>
  <c r="U1807" i="1"/>
  <c r="U1808" i="1"/>
  <c r="U1809" i="1"/>
  <c r="U1810" i="1"/>
  <c r="U1811" i="1"/>
  <c r="U1812" i="1"/>
  <c r="U1813" i="1"/>
  <c r="U1814" i="1"/>
  <c r="U1815" i="1"/>
  <c r="U1816" i="1"/>
  <c r="U1817" i="1"/>
  <c r="U1818" i="1"/>
  <c r="U1819" i="1"/>
  <c r="U1820" i="1"/>
  <c r="U1821" i="1"/>
  <c r="U1822" i="1"/>
  <c r="U1823" i="1"/>
  <c r="U1824" i="1"/>
  <c r="U1825" i="1"/>
  <c r="U1826" i="1"/>
  <c r="U1827" i="1"/>
  <c r="U1828" i="1"/>
  <c r="U1829" i="1"/>
  <c r="U1830" i="1"/>
  <c r="U1831" i="1"/>
  <c r="U1832" i="1"/>
  <c r="U1833" i="1"/>
  <c r="U1834" i="1"/>
  <c r="U1835" i="1"/>
  <c r="U1836" i="1"/>
  <c r="U1837" i="1"/>
  <c r="U1838" i="1"/>
  <c r="U1839" i="1"/>
  <c r="U1840" i="1"/>
  <c r="U1841" i="1"/>
  <c r="U1842" i="1"/>
  <c r="U1843" i="1"/>
  <c r="U1844" i="1"/>
  <c r="U1845" i="1"/>
  <c r="U1846" i="1"/>
  <c r="U1847" i="1"/>
  <c r="U1848" i="1"/>
  <c r="U1849" i="1"/>
  <c r="U1850" i="1"/>
  <c r="U1851" i="1"/>
  <c r="U1852" i="1"/>
  <c r="U1853" i="1"/>
  <c r="U1854" i="1"/>
  <c r="U1855" i="1"/>
  <c r="U1856" i="1"/>
  <c r="U1857" i="1"/>
  <c r="U1858" i="1"/>
  <c r="U1859" i="1"/>
  <c r="U1860" i="1"/>
  <c r="U1861" i="1"/>
  <c r="U1862" i="1"/>
  <c r="U1863" i="1"/>
  <c r="U1864" i="1"/>
  <c r="U1865" i="1"/>
  <c r="U1866" i="1"/>
  <c r="U1867" i="1"/>
  <c r="U1868" i="1"/>
  <c r="U1869" i="1"/>
  <c r="U1870" i="1"/>
  <c r="U1871" i="1"/>
  <c r="U1872" i="1"/>
  <c r="U1873" i="1"/>
  <c r="U1874" i="1"/>
  <c r="U1875" i="1"/>
  <c r="U1876" i="1"/>
  <c r="U1877" i="1"/>
  <c r="U1878" i="1"/>
  <c r="U1879" i="1"/>
  <c r="U1880" i="1"/>
  <c r="U1881" i="1"/>
  <c r="U1882" i="1"/>
  <c r="U1883" i="1"/>
  <c r="U1884" i="1"/>
  <c r="U1885" i="1"/>
  <c r="U1886" i="1"/>
  <c r="U1887" i="1"/>
  <c r="U1888" i="1"/>
  <c r="U1889" i="1"/>
  <c r="U1890" i="1"/>
  <c r="U1891" i="1"/>
  <c r="U1892" i="1"/>
  <c r="U1893" i="1"/>
  <c r="U1894" i="1"/>
  <c r="U1895" i="1"/>
  <c r="U1896" i="1"/>
  <c r="U1897" i="1"/>
  <c r="U1898" i="1"/>
  <c r="U1899" i="1"/>
  <c r="U1900" i="1"/>
  <c r="U1901" i="1"/>
  <c r="U1902" i="1"/>
  <c r="U1105" i="1"/>
  <c r="U1106" i="1"/>
  <c r="U1107" i="1"/>
  <c r="U1108" i="1"/>
  <c r="U1109" i="1"/>
  <c r="U1085" i="1"/>
  <c r="U1086" i="1"/>
  <c r="U1087" i="1"/>
  <c r="U1088" i="1"/>
  <c r="U1089" i="1"/>
  <c r="U1090" i="1"/>
  <c r="U1091" i="1"/>
  <c r="U1092" i="1"/>
  <c r="U1093" i="1"/>
  <c r="U1094" i="1"/>
  <c r="U1095" i="1"/>
  <c r="U1096" i="1"/>
  <c r="U1097" i="1"/>
  <c r="U1098" i="1"/>
  <c r="U1099" i="1"/>
  <c r="U1100" i="1"/>
  <c r="U1101" i="1"/>
  <c r="U1102" i="1"/>
  <c r="U1103"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104" i="1"/>
  <c r="U37" i="1"/>
  <c r="U80" i="1"/>
  <c r="Z62" i="1"/>
  <c r="Z63" i="1"/>
  <c r="Z64" i="1"/>
  <c r="Z65" i="1"/>
  <c r="Z66" i="1"/>
  <c r="Z67" i="1"/>
  <c r="Z68" i="1"/>
  <c r="Z69" i="1"/>
  <c r="Z23" i="1"/>
  <c r="Z24" i="1"/>
  <c r="Z70" i="1"/>
  <c r="Z71" i="1"/>
  <c r="Z25" i="1"/>
  <c r="Z26" i="1"/>
  <c r="Z27" i="1"/>
  <c r="Z28" i="1"/>
  <c r="Z29" i="1"/>
  <c r="Z30" i="1"/>
  <c r="Z72" i="1"/>
  <c r="Z73" i="1"/>
  <c r="Z74" i="1"/>
  <c r="Z75" i="1"/>
  <c r="Z36" i="1"/>
  <c r="Z37" i="1"/>
  <c r="Z80"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1110" i="1"/>
  <c r="Z1111" i="1"/>
  <c r="Z1112" i="1"/>
  <c r="Z1113" i="1"/>
  <c r="Z1114" i="1"/>
  <c r="Z1115" i="1"/>
  <c r="Z1116" i="1"/>
  <c r="Z1117" i="1"/>
  <c r="Z1118" i="1"/>
  <c r="Z1119" i="1"/>
  <c r="Z1120" i="1"/>
  <c r="Z1121" i="1"/>
  <c r="Z1122" i="1"/>
  <c r="Z1123" i="1"/>
  <c r="Z1124" i="1"/>
  <c r="Z1125" i="1"/>
  <c r="Z1126" i="1"/>
  <c r="Z1127" i="1"/>
  <c r="Z1128" i="1"/>
  <c r="Z1129" i="1"/>
  <c r="Z1130" i="1"/>
  <c r="Z1131" i="1"/>
  <c r="Z1132" i="1"/>
  <c r="Z1133" i="1"/>
  <c r="Z1134" i="1"/>
  <c r="Z1135" i="1"/>
  <c r="Z1136" i="1"/>
  <c r="Z1137" i="1"/>
  <c r="Z1138" i="1"/>
  <c r="Z1139" i="1"/>
  <c r="Z1140" i="1"/>
  <c r="Z1141" i="1"/>
  <c r="Z1142" i="1"/>
  <c r="Z1143" i="1"/>
  <c r="Z1144" i="1"/>
  <c r="Z1145" i="1"/>
  <c r="Z1146" i="1"/>
  <c r="Z1147" i="1"/>
  <c r="Z1148" i="1"/>
  <c r="Z1149" i="1"/>
  <c r="Z1150" i="1"/>
  <c r="Z1151" i="1"/>
  <c r="Z1152" i="1"/>
  <c r="Z1153" i="1"/>
  <c r="Z1154" i="1"/>
  <c r="Z1155" i="1"/>
  <c r="Z1156" i="1"/>
  <c r="Z1157" i="1"/>
  <c r="Z1158" i="1"/>
  <c r="Z1159" i="1"/>
  <c r="Z1160" i="1"/>
  <c r="Z1161" i="1"/>
  <c r="Z1162" i="1"/>
  <c r="Z1163" i="1"/>
  <c r="Z1164" i="1"/>
  <c r="Z1165" i="1"/>
  <c r="Z1166" i="1"/>
  <c r="Z1167" i="1"/>
  <c r="Z1168" i="1"/>
  <c r="Z1169" i="1"/>
  <c r="Z1170" i="1"/>
  <c r="Z1171" i="1"/>
  <c r="Z1172" i="1"/>
  <c r="Z1173" i="1"/>
  <c r="Z1174" i="1"/>
  <c r="Z1175" i="1"/>
  <c r="Z1176" i="1"/>
  <c r="Z1177" i="1"/>
  <c r="Z1178" i="1"/>
  <c r="Z1179" i="1"/>
  <c r="Z1180" i="1"/>
  <c r="Z1181" i="1"/>
  <c r="Z1182" i="1"/>
  <c r="Z1183" i="1"/>
  <c r="Z1184" i="1"/>
  <c r="Z1185" i="1"/>
  <c r="Z1186" i="1"/>
  <c r="Z1187" i="1"/>
  <c r="Z1188" i="1"/>
  <c r="Z1189" i="1"/>
  <c r="Z1190" i="1"/>
  <c r="Z1191" i="1"/>
  <c r="Z1192" i="1"/>
  <c r="Z1193" i="1"/>
  <c r="Z1194" i="1"/>
  <c r="Z1195" i="1"/>
  <c r="Z1196" i="1"/>
  <c r="Z1197" i="1"/>
  <c r="Z1198" i="1"/>
  <c r="Z1199" i="1"/>
  <c r="Z1200" i="1"/>
  <c r="Z1201" i="1"/>
  <c r="Z1202" i="1"/>
  <c r="Z1203" i="1"/>
  <c r="Z1204" i="1"/>
  <c r="Z1205" i="1"/>
  <c r="Z1206" i="1"/>
  <c r="Z1207" i="1"/>
  <c r="Z1208" i="1"/>
  <c r="Z1209" i="1"/>
  <c r="Z1210" i="1"/>
  <c r="Z1211" i="1"/>
  <c r="Z1212" i="1"/>
  <c r="Z1213" i="1"/>
  <c r="Z1214" i="1"/>
  <c r="Z1215" i="1"/>
  <c r="Z1216" i="1"/>
  <c r="Z1217" i="1"/>
  <c r="Z1218" i="1"/>
  <c r="Z1219" i="1"/>
  <c r="Z1220" i="1"/>
  <c r="Z1221" i="1"/>
  <c r="Z1222" i="1"/>
  <c r="Z1223" i="1"/>
  <c r="Z1224" i="1"/>
  <c r="Z1225" i="1"/>
  <c r="Z1226" i="1"/>
  <c r="Z1227" i="1"/>
  <c r="Z1228" i="1"/>
  <c r="Z1229" i="1"/>
  <c r="Z1230" i="1"/>
  <c r="Z1231" i="1"/>
  <c r="Z1232" i="1"/>
  <c r="Z1233" i="1"/>
  <c r="Z1234" i="1"/>
  <c r="Z1235" i="1"/>
  <c r="Z1236" i="1"/>
  <c r="Z1237" i="1"/>
  <c r="Z1238" i="1"/>
  <c r="Z1239" i="1"/>
  <c r="Z1240" i="1"/>
  <c r="Z1241" i="1"/>
  <c r="Z1242" i="1"/>
  <c r="Z1243" i="1"/>
  <c r="Z1244" i="1"/>
  <c r="Z1245" i="1"/>
  <c r="Z1246" i="1"/>
  <c r="Z1247" i="1"/>
  <c r="Z1248" i="1"/>
  <c r="Z1249" i="1"/>
  <c r="Z1250" i="1"/>
  <c r="Z1251" i="1"/>
  <c r="Z1252" i="1"/>
  <c r="Z1253" i="1"/>
  <c r="Z1254" i="1"/>
  <c r="Z1255" i="1"/>
  <c r="Z1256" i="1"/>
  <c r="Z1257" i="1"/>
  <c r="Z1258" i="1"/>
  <c r="Z1259" i="1"/>
  <c r="Z1260" i="1"/>
  <c r="Z1261" i="1"/>
  <c r="Z1262" i="1"/>
  <c r="Z1263" i="1"/>
  <c r="Z1264" i="1"/>
  <c r="Z1265" i="1"/>
  <c r="Z1266" i="1"/>
  <c r="Z1267" i="1"/>
  <c r="Z1268" i="1"/>
  <c r="Z1269" i="1"/>
  <c r="Z1270" i="1"/>
  <c r="Z1271" i="1"/>
  <c r="Z1272" i="1"/>
  <c r="Z1273" i="1"/>
  <c r="Z1274" i="1"/>
  <c r="Z1275" i="1"/>
  <c r="Z1276" i="1"/>
  <c r="Z1277" i="1"/>
  <c r="Z1278" i="1"/>
  <c r="Z1279" i="1"/>
  <c r="Z1280" i="1"/>
  <c r="Z1281" i="1"/>
  <c r="Z1282" i="1"/>
  <c r="Z1283" i="1"/>
  <c r="Z1284" i="1"/>
  <c r="Z1285" i="1"/>
  <c r="Z1286" i="1"/>
  <c r="Z1287" i="1"/>
  <c r="Z1288" i="1"/>
  <c r="Z1289" i="1"/>
  <c r="Z1290" i="1"/>
  <c r="Z1291" i="1"/>
  <c r="Z1292" i="1"/>
  <c r="Z1293" i="1"/>
  <c r="Z1294" i="1"/>
  <c r="Z1295" i="1"/>
  <c r="Z1296" i="1"/>
  <c r="Z1297" i="1"/>
  <c r="Z1298" i="1"/>
  <c r="Z1299" i="1"/>
  <c r="Z1300" i="1"/>
  <c r="Z1301" i="1"/>
  <c r="Z1302" i="1"/>
  <c r="Z1303" i="1"/>
  <c r="Z1304" i="1"/>
  <c r="Z1305" i="1"/>
  <c r="Z1306" i="1"/>
  <c r="Z1307" i="1"/>
  <c r="Z1308" i="1"/>
  <c r="Z1309" i="1"/>
  <c r="Z1310" i="1"/>
  <c r="Z1311" i="1"/>
  <c r="Z1312" i="1"/>
  <c r="Z1313" i="1"/>
  <c r="Z1314" i="1"/>
  <c r="Z1315" i="1"/>
  <c r="Z1316" i="1"/>
  <c r="Z1317" i="1"/>
  <c r="Z1318" i="1"/>
  <c r="Z1319" i="1"/>
  <c r="Z1320" i="1"/>
  <c r="Z1321" i="1"/>
  <c r="Z1322" i="1"/>
  <c r="Z1323" i="1"/>
  <c r="Z1324" i="1"/>
  <c r="Z1325" i="1"/>
  <c r="Z1326" i="1"/>
  <c r="Z1327" i="1"/>
  <c r="Z1328" i="1"/>
  <c r="Z1329" i="1"/>
  <c r="Z1330" i="1"/>
  <c r="Z1331" i="1"/>
  <c r="Z1332" i="1"/>
  <c r="Z1333" i="1"/>
  <c r="Z1334" i="1"/>
  <c r="Z1335" i="1"/>
  <c r="Z1336" i="1"/>
  <c r="Z1337" i="1"/>
  <c r="Z1338" i="1"/>
  <c r="Z1339" i="1"/>
  <c r="Z1340" i="1"/>
  <c r="Z1341" i="1"/>
  <c r="Z1342" i="1"/>
  <c r="Z1343" i="1"/>
  <c r="Z1344" i="1"/>
  <c r="Z1345" i="1"/>
  <c r="Z1346" i="1"/>
  <c r="Z1347" i="1"/>
  <c r="Z1348" i="1"/>
  <c r="Z1349" i="1"/>
  <c r="Z1350" i="1"/>
  <c r="Z1351" i="1"/>
  <c r="Z1352" i="1"/>
  <c r="Z1353" i="1"/>
  <c r="Z1354" i="1"/>
  <c r="Z1355" i="1"/>
  <c r="Z1356" i="1"/>
  <c r="Z1357" i="1"/>
  <c r="Z1358" i="1"/>
  <c r="Z1359" i="1"/>
  <c r="Z1360" i="1"/>
  <c r="Z1361" i="1"/>
  <c r="Z1362" i="1"/>
  <c r="Z1363" i="1"/>
  <c r="Z1364" i="1"/>
  <c r="Z1365" i="1"/>
  <c r="Z1366" i="1"/>
  <c r="Z1367" i="1"/>
  <c r="Z1368" i="1"/>
  <c r="Z1369" i="1"/>
  <c r="Z1370" i="1"/>
  <c r="Z1371" i="1"/>
  <c r="Z1372" i="1"/>
  <c r="Z1373" i="1"/>
  <c r="Z1374" i="1"/>
  <c r="Z1375" i="1"/>
  <c r="Z1376" i="1"/>
  <c r="Z1377" i="1"/>
  <c r="Z1378" i="1"/>
  <c r="Z1379" i="1"/>
  <c r="Z1380" i="1"/>
  <c r="Z1381" i="1"/>
  <c r="Z1382" i="1"/>
  <c r="Z1383" i="1"/>
  <c r="Z1384" i="1"/>
  <c r="Z1385" i="1"/>
  <c r="Z1386" i="1"/>
  <c r="Z1387" i="1"/>
  <c r="Z1388" i="1"/>
  <c r="Z1389" i="1"/>
  <c r="Z1390" i="1"/>
  <c r="Z1391" i="1"/>
  <c r="Z1392" i="1"/>
  <c r="Z1393" i="1"/>
  <c r="Z1394" i="1"/>
  <c r="Z1395" i="1"/>
  <c r="Z1396" i="1"/>
  <c r="Z1397" i="1"/>
  <c r="Z1398" i="1"/>
  <c r="Z1399" i="1"/>
  <c r="Z1400" i="1"/>
  <c r="Z1401" i="1"/>
  <c r="Z1402" i="1"/>
  <c r="Z1403" i="1"/>
  <c r="Z1404" i="1"/>
  <c r="Z1405" i="1"/>
  <c r="Z1406" i="1"/>
  <c r="Z1407" i="1"/>
  <c r="Z1408" i="1"/>
  <c r="Z1409" i="1"/>
  <c r="Z1410" i="1"/>
  <c r="Z1411" i="1"/>
  <c r="Z1412" i="1"/>
  <c r="Z1413" i="1"/>
  <c r="Z1414" i="1"/>
  <c r="Z1415" i="1"/>
  <c r="Z1416" i="1"/>
  <c r="Z1417" i="1"/>
  <c r="Z1418" i="1"/>
  <c r="Z1419" i="1"/>
  <c r="Z1420" i="1"/>
  <c r="Z1421" i="1"/>
  <c r="Z1422" i="1"/>
  <c r="Z1423" i="1"/>
  <c r="Z1424" i="1"/>
  <c r="Z1425" i="1"/>
  <c r="Z1426" i="1"/>
  <c r="Z1427" i="1"/>
  <c r="Z1428" i="1"/>
  <c r="Z1429" i="1"/>
  <c r="Z1430" i="1"/>
  <c r="Z1431" i="1"/>
  <c r="Z1432" i="1"/>
  <c r="Z1433" i="1"/>
  <c r="Z1434" i="1"/>
  <c r="Z1435" i="1"/>
  <c r="Z1436" i="1"/>
  <c r="Z1437" i="1"/>
  <c r="Z1438" i="1"/>
  <c r="Z1439" i="1"/>
  <c r="Z1440" i="1"/>
  <c r="Z1441" i="1"/>
  <c r="Z1442" i="1"/>
  <c r="Z1443" i="1"/>
  <c r="Z1444" i="1"/>
  <c r="Z1445" i="1"/>
  <c r="Z1446" i="1"/>
  <c r="Z1447" i="1"/>
  <c r="Z1448" i="1"/>
  <c r="Z1449" i="1"/>
  <c r="Z1450" i="1"/>
  <c r="Z1451" i="1"/>
  <c r="Z1452" i="1"/>
  <c r="Z1453" i="1"/>
  <c r="Z1454" i="1"/>
  <c r="Z1455" i="1"/>
  <c r="Z1456" i="1"/>
  <c r="Z1457" i="1"/>
  <c r="Z1458" i="1"/>
  <c r="Z1459" i="1"/>
  <c r="Z1460" i="1"/>
  <c r="Z1461" i="1"/>
  <c r="Z1462" i="1"/>
  <c r="Z1463" i="1"/>
  <c r="Z1464" i="1"/>
  <c r="Z1465" i="1"/>
  <c r="Z1466" i="1"/>
  <c r="Z1467" i="1"/>
  <c r="Z1468" i="1"/>
  <c r="Z1469" i="1"/>
  <c r="Z1470" i="1"/>
  <c r="Z1471" i="1"/>
  <c r="Z1472" i="1"/>
  <c r="Z1473" i="1"/>
  <c r="Z1474" i="1"/>
  <c r="Z1475" i="1"/>
  <c r="Z1476" i="1"/>
  <c r="Z1477" i="1"/>
  <c r="Z1478" i="1"/>
  <c r="Z1479" i="1"/>
  <c r="Z1480" i="1"/>
  <c r="Z1481" i="1"/>
  <c r="Z1482" i="1"/>
  <c r="Z1483" i="1"/>
  <c r="Z1484" i="1"/>
  <c r="Z1485" i="1"/>
  <c r="Z1486" i="1"/>
  <c r="Z1487" i="1"/>
  <c r="Z1488" i="1"/>
  <c r="Z1489" i="1"/>
  <c r="Z1490" i="1"/>
  <c r="Z1491" i="1"/>
  <c r="Z1492" i="1"/>
  <c r="Z1493" i="1"/>
  <c r="Z1494" i="1"/>
  <c r="Z1495" i="1"/>
  <c r="Z1496" i="1"/>
  <c r="Z1497" i="1"/>
  <c r="Z1498" i="1"/>
  <c r="Z1499" i="1"/>
  <c r="Z1500" i="1"/>
  <c r="Z1501" i="1"/>
  <c r="Z1502" i="1"/>
  <c r="Z1503" i="1"/>
  <c r="Z1504" i="1"/>
  <c r="Z1505" i="1"/>
  <c r="Z1506" i="1"/>
  <c r="Z1507" i="1"/>
  <c r="Z1508" i="1"/>
  <c r="Z1509" i="1"/>
  <c r="Z1510" i="1"/>
  <c r="Z1511" i="1"/>
  <c r="Z1512" i="1"/>
  <c r="Z1513" i="1"/>
  <c r="Z1514" i="1"/>
  <c r="Z1515" i="1"/>
  <c r="Z1516" i="1"/>
  <c r="Z1517" i="1"/>
  <c r="Z1518" i="1"/>
  <c r="Z1519" i="1"/>
  <c r="Z1520" i="1"/>
  <c r="Z1521" i="1"/>
  <c r="Z1522" i="1"/>
  <c r="Z1523" i="1"/>
  <c r="Z1524" i="1"/>
  <c r="Z1525" i="1"/>
  <c r="Z1526" i="1"/>
  <c r="Z1527" i="1"/>
  <c r="Z1528" i="1"/>
  <c r="Z1529" i="1"/>
  <c r="Z1530" i="1"/>
  <c r="Z1531" i="1"/>
  <c r="Z1532" i="1"/>
  <c r="Z1533" i="1"/>
  <c r="Z1534" i="1"/>
  <c r="Z1535" i="1"/>
  <c r="Z1536" i="1"/>
  <c r="Z1537" i="1"/>
  <c r="Z1538" i="1"/>
  <c r="Z1539" i="1"/>
  <c r="Z1540" i="1"/>
  <c r="Z1541" i="1"/>
  <c r="Z1542" i="1"/>
  <c r="Z1543" i="1"/>
  <c r="Z1544" i="1"/>
  <c r="Z1545" i="1"/>
  <c r="Z1546" i="1"/>
  <c r="Z1547" i="1"/>
  <c r="Z1548" i="1"/>
  <c r="Z1549" i="1"/>
  <c r="Z1550" i="1"/>
  <c r="Z1551" i="1"/>
  <c r="Z1552" i="1"/>
  <c r="Z1553" i="1"/>
  <c r="Z1554" i="1"/>
  <c r="Z1555" i="1"/>
  <c r="Z1556" i="1"/>
  <c r="Z1557" i="1"/>
  <c r="Z1558" i="1"/>
  <c r="Z1559" i="1"/>
  <c r="Z1560" i="1"/>
  <c r="Z1561" i="1"/>
  <c r="Z1562" i="1"/>
  <c r="Z1563" i="1"/>
  <c r="Z1564" i="1"/>
  <c r="Z1565" i="1"/>
  <c r="Z1566" i="1"/>
  <c r="Z1567" i="1"/>
  <c r="Z1568" i="1"/>
  <c r="Z1569" i="1"/>
  <c r="Z1570" i="1"/>
  <c r="Z1571" i="1"/>
  <c r="Z1572" i="1"/>
  <c r="Z1573" i="1"/>
  <c r="Z1574" i="1"/>
  <c r="Z1575" i="1"/>
  <c r="Z1576" i="1"/>
  <c r="Z1577" i="1"/>
  <c r="Z1578" i="1"/>
  <c r="Z1579" i="1"/>
  <c r="Z1580" i="1"/>
  <c r="Z1581" i="1"/>
  <c r="Z1582" i="1"/>
  <c r="Z1583" i="1"/>
  <c r="Z1584" i="1"/>
  <c r="Z1585" i="1"/>
  <c r="Z1586" i="1"/>
  <c r="Z1587" i="1"/>
  <c r="Z1588" i="1"/>
  <c r="Z1589" i="1"/>
  <c r="Z1590" i="1"/>
  <c r="Z1591" i="1"/>
  <c r="Z1592" i="1"/>
  <c r="Z1593" i="1"/>
  <c r="Z1594" i="1"/>
  <c r="Z1595" i="1"/>
  <c r="Z1596" i="1"/>
  <c r="Z1597" i="1"/>
  <c r="Z1598" i="1"/>
  <c r="Z1599" i="1"/>
  <c r="Z1600" i="1"/>
  <c r="Z1601" i="1"/>
  <c r="Z1602" i="1"/>
  <c r="Z1603" i="1"/>
  <c r="Z1604" i="1"/>
  <c r="Z1605" i="1"/>
  <c r="Z1606" i="1"/>
  <c r="Z1607" i="1"/>
  <c r="Z1608" i="1"/>
  <c r="Z1609" i="1"/>
  <c r="Z1610" i="1"/>
  <c r="Z1611" i="1"/>
  <c r="Z1612" i="1"/>
  <c r="Z1613" i="1"/>
  <c r="Z1614" i="1"/>
  <c r="Z1615" i="1"/>
  <c r="Z1616" i="1"/>
  <c r="Z1617" i="1"/>
  <c r="Z1618" i="1"/>
  <c r="Z1619" i="1"/>
  <c r="Z1620" i="1"/>
  <c r="Z1621" i="1"/>
  <c r="Z1622" i="1"/>
  <c r="Z1623" i="1"/>
  <c r="Z1624" i="1"/>
  <c r="Z1625" i="1"/>
  <c r="Z1626" i="1"/>
  <c r="Z1627" i="1"/>
  <c r="Z1628" i="1"/>
  <c r="Z1629" i="1"/>
  <c r="Z1630" i="1"/>
  <c r="Z1631" i="1"/>
  <c r="Z1632" i="1"/>
  <c r="Z1633" i="1"/>
  <c r="Z1634" i="1"/>
  <c r="Z1635" i="1"/>
  <c r="Z1636" i="1"/>
  <c r="Z1637" i="1"/>
  <c r="Z1638" i="1"/>
  <c r="Z1639" i="1"/>
  <c r="Z1640" i="1"/>
  <c r="Z1641" i="1"/>
  <c r="Z1642" i="1"/>
  <c r="Z1643" i="1"/>
  <c r="Z1644" i="1"/>
  <c r="Z1645" i="1"/>
  <c r="Z1646" i="1"/>
  <c r="Z1647" i="1"/>
  <c r="Z1648" i="1"/>
  <c r="Z1649" i="1"/>
  <c r="Z1650" i="1"/>
  <c r="Z1651" i="1"/>
  <c r="Z1652" i="1"/>
  <c r="Z1653" i="1"/>
  <c r="Z1654" i="1"/>
  <c r="Z1655" i="1"/>
  <c r="Z1656" i="1"/>
  <c r="Z1657" i="1"/>
  <c r="Z1658" i="1"/>
  <c r="Z1659" i="1"/>
  <c r="Z1660" i="1"/>
  <c r="Z1661" i="1"/>
  <c r="Z1662" i="1"/>
  <c r="Z1663" i="1"/>
  <c r="Z1664" i="1"/>
  <c r="Z1665" i="1"/>
  <c r="Z1666" i="1"/>
  <c r="Z1667" i="1"/>
  <c r="Z1668" i="1"/>
  <c r="Z1669" i="1"/>
  <c r="Z1670" i="1"/>
  <c r="Z1671" i="1"/>
  <c r="Z1672" i="1"/>
  <c r="Z1673" i="1"/>
  <c r="Z1674" i="1"/>
  <c r="Z1675" i="1"/>
  <c r="Z1676" i="1"/>
  <c r="Z1677" i="1"/>
  <c r="Z1678" i="1"/>
  <c r="Z1679" i="1"/>
  <c r="Z1680" i="1"/>
  <c r="Z1681" i="1"/>
  <c r="Z1682" i="1"/>
  <c r="Z1683" i="1"/>
  <c r="Z1684" i="1"/>
  <c r="Z1685" i="1"/>
  <c r="Z1686" i="1"/>
  <c r="Z1687" i="1"/>
  <c r="Z1688" i="1"/>
  <c r="Z1689" i="1"/>
  <c r="Z1690" i="1"/>
  <c r="Z1691" i="1"/>
  <c r="Z1692" i="1"/>
  <c r="Z1693" i="1"/>
  <c r="Z1694" i="1"/>
  <c r="Z1695" i="1"/>
  <c r="Z1696" i="1"/>
  <c r="Z1697" i="1"/>
  <c r="Z1698" i="1"/>
  <c r="Z1699" i="1"/>
  <c r="Z1700" i="1"/>
  <c r="Z1701" i="1"/>
  <c r="Z1702" i="1"/>
  <c r="Z1703" i="1"/>
  <c r="Z1704" i="1"/>
  <c r="Z1705" i="1"/>
  <c r="Z1706" i="1"/>
  <c r="Z1707" i="1"/>
  <c r="Z1708" i="1"/>
  <c r="Z1709" i="1"/>
  <c r="Z1710" i="1"/>
  <c r="Z1711" i="1"/>
  <c r="Z1712" i="1"/>
  <c r="Z1713" i="1"/>
  <c r="Z1714" i="1"/>
  <c r="Z1715" i="1"/>
  <c r="Z1716" i="1"/>
  <c r="Z1717" i="1"/>
  <c r="Z1718" i="1"/>
  <c r="Z1719" i="1"/>
  <c r="Z1720" i="1"/>
  <c r="Z1721" i="1"/>
  <c r="Z1722" i="1"/>
  <c r="Z1723" i="1"/>
  <c r="Z1724" i="1"/>
  <c r="Z1725" i="1"/>
  <c r="Z1726" i="1"/>
  <c r="Z1727" i="1"/>
  <c r="Z1728" i="1"/>
  <c r="Z1729" i="1"/>
  <c r="Z1730" i="1"/>
  <c r="Z1731" i="1"/>
  <c r="Z1732" i="1"/>
  <c r="Z1733" i="1"/>
  <c r="Z1734" i="1"/>
  <c r="Z1735" i="1"/>
  <c r="Z1736" i="1"/>
  <c r="Z1737" i="1"/>
  <c r="Z1738" i="1"/>
  <c r="Z1739" i="1"/>
  <c r="Z1740" i="1"/>
  <c r="Z1741" i="1"/>
  <c r="Z1742" i="1"/>
  <c r="Z1743" i="1"/>
  <c r="Z1744" i="1"/>
  <c r="Z1745" i="1"/>
  <c r="Z1746" i="1"/>
  <c r="Z1747" i="1"/>
  <c r="Z1748" i="1"/>
  <c r="Z1749" i="1"/>
  <c r="Z1750" i="1"/>
  <c r="Z1751" i="1"/>
  <c r="Z1752" i="1"/>
  <c r="Z1753" i="1"/>
  <c r="Z1754" i="1"/>
  <c r="Z1755" i="1"/>
  <c r="Z1756" i="1"/>
  <c r="Z1757" i="1"/>
  <c r="Z1758" i="1"/>
  <c r="Z1759" i="1"/>
  <c r="Z1760" i="1"/>
  <c r="Z1761" i="1"/>
  <c r="Z1762" i="1"/>
  <c r="Z1763" i="1"/>
  <c r="Z1764" i="1"/>
  <c r="Z1765" i="1"/>
  <c r="Z1766" i="1"/>
  <c r="Z1767" i="1"/>
  <c r="Z1768" i="1"/>
  <c r="Z1769" i="1"/>
  <c r="Z1770" i="1"/>
  <c r="Z1771" i="1"/>
  <c r="Z1772" i="1"/>
  <c r="Z1773" i="1"/>
  <c r="Z1774" i="1"/>
  <c r="Z1775" i="1"/>
  <c r="Z1776" i="1"/>
  <c r="Z1777" i="1"/>
  <c r="Z1778" i="1"/>
  <c r="Z1779" i="1"/>
  <c r="Z1780" i="1"/>
  <c r="Z1781" i="1"/>
  <c r="Z1782" i="1"/>
  <c r="Z1783" i="1"/>
  <c r="Z1784" i="1"/>
  <c r="Z1785" i="1"/>
  <c r="Z1786" i="1"/>
  <c r="Z1787" i="1"/>
  <c r="Z1788" i="1"/>
  <c r="Z1789" i="1"/>
  <c r="Z1790" i="1"/>
  <c r="Z1791" i="1"/>
  <c r="Z1792" i="1"/>
  <c r="Z1793" i="1"/>
  <c r="Z1794" i="1"/>
  <c r="Z1795" i="1"/>
  <c r="Z1796" i="1"/>
  <c r="Z1797" i="1"/>
  <c r="Z1798" i="1"/>
  <c r="Z1799" i="1"/>
  <c r="Z1800" i="1"/>
  <c r="Z1801" i="1"/>
  <c r="Z1802" i="1"/>
  <c r="Z1803" i="1"/>
  <c r="Z1804" i="1"/>
  <c r="Z1805" i="1"/>
  <c r="Z1806" i="1"/>
  <c r="Z1807" i="1"/>
  <c r="Z1808" i="1"/>
  <c r="Z1809" i="1"/>
  <c r="Z1810" i="1"/>
  <c r="Z1811" i="1"/>
  <c r="Z1812" i="1"/>
  <c r="Z1813" i="1"/>
  <c r="Z1814" i="1"/>
  <c r="Z1815" i="1"/>
  <c r="Z1816" i="1"/>
  <c r="Z1817" i="1"/>
  <c r="Z1818" i="1"/>
  <c r="Z1819" i="1"/>
  <c r="Z1820" i="1"/>
  <c r="Z1821" i="1"/>
  <c r="Z1822" i="1"/>
  <c r="Z1823" i="1"/>
  <c r="Z1824" i="1"/>
  <c r="Z1825" i="1"/>
  <c r="Z1826" i="1"/>
  <c r="Z1827" i="1"/>
  <c r="Z1828" i="1"/>
  <c r="Z1829" i="1"/>
  <c r="Z1830" i="1"/>
  <c r="Z1831" i="1"/>
  <c r="Z1832" i="1"/>
  <c r="Z1833" i="1"/>
  <c r="Z1834" i="1"/>
  <c r="Z1835" i="1"/>
  <c r="Z1836" i="1"/>
  <c r="Z1837" i="1"/>
  <c r="Z1838" i="1"/>
  <c r="Z1839" i="1"/>
  <c r="Z1840" i="1"/>
  <c r="Z1841" i="1"/>
  <c r="Z1842" i="1"/>
  <c r="Z1843" i="1"/>
  <c r="Z1844" i="1"/>
  <c r="Z1845" i="1"/>
  <c r="Z1846" i="1"/>
  <c r="Z1847" i="1"/>
  <c r="Z1848" i="1"/>
  <c r="Z1849" i="1"/>
  <c r="Z1850" i="1"/>
  <c r="Z1851" i="1"/>
  <c r="Z1852" i="1"/>
  <c r="Z1853" i="1"/>
  <c r="Z1854" i="1"/>
  <c r="Z1855" i="1"/>
  <c r="Z1856" i="1"/>
  <c r="Z1857" i="1"/>
  <c r="Z1858" i="1"/>
  <c r="Z1859" i="1"/>
  <c r="Z1860" i="1"/>
  <c r="Z1861" i="1"/>
  <c r="Z1862" i="1"/>
  <c r="Z1863" i="1"/>
  <c r="Z1864" i="1"/>
  <c r="Z1865" i="1"/>
  <c r="Z1866" i="1"/>
  <c r="Z1867" i="1"/>
  <c r="Z1868" i="1"/>
  <c r="Z1869" i="1"/>
  <c r="Z1870" i="1"/>
  <c r="Z1871" i="1"/>
  <c r="Z1872" i="1"/>
  <c r="Z1873" i="1"/>
  <c r="Z1874" i="1"/>
  <c r="Z1875" i="1"/>
  <c r="Z1876" i="1"/>
  <c r="Z1877" i="1"/>
  <c r="Z1878" i="1"/>
  <c r="Z1879" i="1"/>
  <c r="Z1880" i="1"/>
  <c r="Z1881" i="1"/>
  <c r="Z1882" i="1"/>
  <c r="Z1883" i="1"/>
  <c r="Z1884" i="1"/>
  <c r="Z1885" i="1"/>
  <c r="Z1886" i="1"/>
  <c r="Z1887" i="1"/>
  <c r="Z1888" i="1"/>
  <c r="Z1889" i="1"/>
  <c r="Z1890" i="1"/>
  <c r="Z1891" i="1"/>
  <c r="Z1892" i="1"/>
  <c r="Z1893" i="1"/>
  <c r="Z1894" i="1"/>
  <c r="Z1895" i="1"/>
  <c r="Z1896" i="1"/>
  <c r="Z1897" i="1"/>
  <c r="Z1898" i="1"/>
  <c r="Z1899" i="1"/>
  <c r="Z1900" i="1"/>
  <c r="Z1901" i="1"/>
  <c r="Z1902" i="1"/>
  <c r="Z1105" i="1"/>
  <c r="Z1106" i="1"/>
  <c r="Z1107" i="1"/>
  <c r="Z1108" i="1"/>
  <c r="Z1109" i="1"/>
  <c r="Z1085" i="1"/>
  <c r="Z1086" i="1"/>
  <c r="Z1087" i="1"/>
  <c r="Z1088" i="1"/>
  <c r="Z1089" i="1"/>
  <c r="Z1090" i="1"/>
  <c r="Z1091" i="1"/>
  <c r="Z1092" i="1"/>
  <c r="Z1093" i="1"/>
  <c r="Z1094" i="1"/>
  <c r="Z1095" i="1"/>
  <c r="Z1096" i="1"/>
  <c r="Z1097" i="1"/>
  <c r="Z1098" i="1"/>
  <c r="Z1099" i="1"/>
  <c r="Z1100" i="1"/>
  <c r="Z1101" i="1"/>
  <c r="Z1102" i="1"/>
  <c r="Z1103" i="1"/>
  <c r="Z1055" i="1"/>
  <c r="Z1056" i="1"/>
  <c r="Z1057" i="1"/>
  <c r="Z1058" i="1"/>
  <c r="Z1059" i="1"/>
  <c r="Z1060" i="1"/>
  <c r="Z1061" i="1"/>
  <c r="Z1062" i="1"/>
  <c r="Z1063" i="1"/>
  <c r="Z1064" i="1"/>
  <c r="Z1065" i="1"/>
  <c r="Z1066" i="1"/>
  <c r="Z1067" i="1"/>
  <c r="Z1068" i="1"/>
  <c r="Z1069" i="1"/>
  <c r="Z1070" i="1"/>
  <c r="Z1071" i="1"/>
  <c r="Z1072" i="1"/>
  <c r="Z1073" i="1"/>
  <c r="Z1074" i="1"/>
  <c r="Z1075" i="1"/>
  <c r="Z1076" i="1"/>
  <c r="Z1077" i="1"/>
  <c r="Z1078" i="1"/>
  <c r="Z1079" i="1"/>
  <c r="Z1080" i="1"/>
  <c r="Z1081" i="1"/>
  <c r="Z1082" i="1"/>
  <c r="Z1083" i="1"/>
  <c r="Z1084" i="1"/>
  <c r="Z1104" i="1"/>
  <c r="Z58" i="1"/>
  <c r="Z59" i="1"/>
  <c r="Z60" i="1"/>
  <c r="Z61" i="1"/>
  <c r="Z11" i="1"/>
  <c r="Z12" i="1"/>
  <c r="Z13" i="1"/>
  <c r="Z14" i="1"/>
  <c r="Z15" i="1"/>
  <c r="Z57" i="1"/>
  <c r="I36" i="1"/>
  <c r="P58" i="1"/>
  <c r="P59" i="1"/>
  <c r="P60" i="1"/>
  <c r="P49" i="1"/>
  <c r="P61" i="1"/>
  <c r="P11" i="1"/>
  <c r="P12" i="1"/>
  <c r="P13" i="1"/>
  <c r="P14" i="1"/>
  <c r="P15" i="1"/>
  <c r="P62" i="1"/>
  <c r="P63" i="1"/>
  <c r="P64" i="1"/>
  <c r="P65" i="1"/>
  <c r="P66" i="1"/>
  <c r="P67" i="1"/>
  <c r="P68" i="1"/>
  <c r="P69" i="1"/>
  <c r="P20" i="1"/>
  <c r="P23" i="1"/>
  <c r="P24" i="1"/>
  <c r="P70" i="1"/>
  <c r="P71" i="1"/>
  <c r="P25" i="1"/>
  <c r="P26" i="1"/>
  <c r="P27" i="1"/>
  <c r="P28" i="1"/>
  <c r="P29" i="1"/>
  <c r="P30" i="1"/>
  <c r="P72" i="1"/>
  <c r="P73" i="1"/>
  <c r="P74" i="1"/>
  <c r="P75" i="1"/>
  <c r="P36" i="1"/>
  <c r="P52" i="1"/>
  <c r="P77" i="1"/>
  <c r="P50" i="1"/>
  <c r="P78" i="1"/>
  <c r="P51" i="1"/>
  <c r="P79" i="1"/>
  <c r="P37" i="1"/>
  <c r="P80" i="1"/>
  <c r="P42" i="1"/>
  <c r="P82" i="1"/>
  <c r="P83" i="1"/>
  <c r="P84" i="1"/>
  <c r="P85" i="1"/>
  <c r="P86" i="1"/>
  <c r="P87" i="1"/>
  <c r="P88" i="1"/>
  <c r="P89" i="1"/>
  <c r="P90" i="1"/>
  <c r="P91" i="1"/>
  <c r="P92" i="1"/>
  <c r="P93" i="1"/>
  <c r="P94" i="1"/>
  <c r="P95" i="1"/>
  <c r="P96" i="1"/>
  <c r="P97" i="1"/>
  <c r="P98" i="1"/>
  <c r="P99" i="1"/>
  <c r="P100" i="1"/>
  <c r="P101" i="1"/>
  <c r="P102" i="1"/>
  <c r="P103"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4" i="1"/>
  <c r="P105" i="1"/>
  <c r="P106" i="1"/>
  <c r="P107" i="1"/>
  <c r="P108" i="1"/>
  <c r="P109"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105" i="1"/>
  <c r="P1106" i="1"/>
  <c r="P1107" i="1"/>
  <c r="P1108" i="1"/>
  <c r="P1109" i="1"/>
  <c r="P1085" i="1"/>
  <c r="P1086" i="1"/>
  <c r="P1087" i="1"/>
  <c r="P1088" i="1"/>
  <c r="P1089" i="1"/>
  <c r="P1090" i="1"/>
  <c r="P1091" i="1"/>
  <c r="P1092" i="1"/>
  <c r="P1093" i="1"/>
  <c r="P1094" i="1"/>
  <c r="P1095" i="1"/>
  <c r="P1096" i="1"/>
  <c r="P1097" i="1"/>
  <c r="P1098" i="1"/>
  <c r="P1099" i="1"/>
  <c r="P1100" i="1"/>
  <c r="P1101" i="1"/>
  <c r="P1102" i="1"/>
  <c r="P1103"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104" i="1"/>
  <c r="O20" i="1"/>
  <c r="O23" i="1"/>
  <c r="O24" i="1"/>
  <c r="O70" i="1"/>
  <c r="O71" i="1"/>
  <c r="O25" i="1"/>
  <c r="O26" i="1"/>
  <c r="O27" i="1"/>
  <c r="O28" i="1"/>
  <c r="O29" i="1"/>
  <c r="O30" i="1"/>
  <c r="O72" i="1"/>
  <c r="O73" i="1"/>
  <c r="O74" i="1"/>
  <c r="O75" i="1"/>
  <c r="O36" i="1"/>
  <c r="O52" i="1"/>
  <c r="O77" i="1"/>
  <c r="O50" i="1"/>
  <c r="O78" i="1"/>
  <c r="O51" i="1"/>
  <c r="O79" i="1"/>
  <c r="O37" i="1"/>
  <c r="O80" i="1"/>
  <c r="O42" i="1"/>
  <c r="O82" i="1"/>
  <c r="O83" i="1"/>
  <c r="O84" i="1"/>
  <c r="O85" i="1"/>
  <c r="O86" i="1"/>
  <c r="O87" i="1"/>
  <c r="O88" i="1"/>
  <c r="O89" i="1"/>
  <c r="O90" i="1"/>
  <c r="O91" i="1"/>
  <c r="O92" i="1"/>
  <c r="O93" i="1"/>
  <c r="O94" i="1"/>
  <c r="O95" i="1"/>
  <c r="O96" i="1"/>
  <c r="O97" i="1"/>
  <c r="O98" i="1"/>
  <c r="O99" i="1"/>
  <c r="O100" i="1"/>
  <c r="O101" i="1"/>
  <c r="O102" i="1"/>
  <c r="O103"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4" i="1"/>
  <c r="O105" i="1"/>
  <c r="O106" i="1"/>
  <c r="O107" i="1"/>
  <c r="O108" i="1"/>
  <c r="O109"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O1497" i="1"/>
  <c r="O1498" i="1"/>
  <c r="O1499" i="1"/>
  <c r="O1500" i="1"/>
  <c r="O1501" i="1"/>
  <c r="O1502" i="1"/>
  <c r="O1503" i="1"/>
  <c r="O1504" i="1"/>
  <c r="O1505" i="1"/>
  <c r="O1506" i="1"/>
  <c r="O1507" i="1"/>
  <c r="O1508" i="1"/>
  <c r="O1509" i="1"/>
  <c r="O1510" i="1"/>
  <c r="O1511" i="1"/>
  <c r="O1512" i="1"/>
  <c r="O1513" i="1"/>
  <c r="O1514" i="1"/>
  <c r="O1515" i="1"/>
  <c r="O1516" i="1"/>
  <c r="O1517" i="1"/>
  <c r="O1518" i="1"/>
  <c r="O1519" i="1"/>
  <c r="O1520" i="1"/>
  <c r="O1521" i="1"/>
  <c r="O1522" i="1"/>
  <c r="O1523" i="1"/>
  <c r="O1524" i="1"/>
  <c r="O1525" i="1"/>
  <c r="O1526" i="1"/>
  <c r="O1527" i="1"/>
  <c r="O1528" i="1"/>
  <c r="O1529" i="1"/>
  <c r="O1530" i="1"/>
  <c r="O1531" i="1"/>
  <c r="O1532" i="1"/>
  <c r="O1533" i="1"/>
  <c r="O1534" i="1"/>
  <c r="O1535" i="1"/>
  <c r="O1536" i="1"/>
  <c r="O1537" i="1"/>
  <c r="O1538" i="1"/>
  <c r="O1539" i="1"/>
  <c r="O1540" i="1"/>
  <c r="O1541" i="1"/>
  <c r="O1542" i="1"/>
  <c r="O1543" i="1"/>
  <c r="O1544" i="1"/>
  <c r="O1545" i="1"/>
  <c r="O1546" i="1"/>
  <c r="O1547" i="1"/>
  <c r="O1548" i="1"/>
  <c r="O1549" i="1"/>
  <c r="O1550" i="1"/>
  <c r="O1551" i="1"/>
  <c r="O1552" i="1"/>
  <c r="O1553" i="1"/>
  <c r="O1554" i="1"/>
  <c r="O1555" i="1"/>
  <c r="O1556" i="1"/>
  <c r="O1557" i="1"/>
  <c r="O1558" i="1"/>
  <c r="O1559" i="1"/>
  <c r="O1560" i="1"/>
  <c r="O1561" i="1"/>
  <c r="O1562" i="1"/>
  <c r="O1563" i="1"/>
  <c r="O1564" i="1"/>
  <c r="O1565" i="1"/>
  <c r="O1566" i="1"/>
  <c r="O1567" i="1"/>
  <c r="O1568" i="1"/>
  <c r="O1569" i="1"/>
  <c r="O1570" i="1"/>
  <c r="O1571" i="1"/>
  <c r="O1572" i="1"/>
  <c r="O1573" i="1"/>
  <c r="O1574" i="1"/>
  <c r="O1575" i="1"/>
  <c r="O1576" i="1"/>
  <c r="O1577" i="1"/>
  <c r="O1578" i="1"/>
  <c r="O1579" i="1"/>
  <c r="O1580" i="1"/>
  <c r="O1581" i="1"/>
  <c r="O1582" i="1"/>
  <c r="O1583" i="1"/>
  <c r="O1584" i="1"/>
  <c r="O1585" i="1"/>
  <c r="O1586" i="1"/>
  <c r="O1587" i="1"/>
  <c r="O1588" i="1"/>
  <c r="O1589" i="1"/>
  <c r="O1590" i="1"/>
  <c r="O1591" i="1"/>
  <c r="O1592" i="1"/>
  <c r="O1593" i="1"/>
  <c r="O1594" i="1"/>
  <c r="O1595" i="1"/>
  <c r="O1596" i="1"/>
  <c r="O1597" i="1"/>
  <c r="O1598" i="1"/>
  <c r="O1599" i="1"/>
  <c r="O1600" i="1"/>
  <c r="O1601" i="1"/>
  <c r="O1602" i="1"/>
  <c r="O1603" i="1"/>
  <c r="O1604" i="1"/>
  <c r="O1605" i="1"/>
  <c r="O1606" i="1"/>
  <c r="O1607" i="1"/>
  <c r="O1608" i="1"/>
  <c r="O1609" i="1"/>
  <c r="O1610" i="1"/>
  <c r="O1611" i="1"/>
  <c r="O1612" i="1"/>
  <c r="O1613" i="1"/>
  <c r="O1614" i="1"/>
  <c r="O1615" i="1"/>
  <c r="O1616" i="1"/>
  <c r="O1617" i="1"/>
  <c r="O1618" i="1"/>
  <c r="O1619" i="1"/>
  <c r="O1620" i="1"/>
  <c r="O1621" i="1"/>
  <c r="O1622" i="1"/>
  <c r="O1623" i="1"/>
  <c r="O1624" i="1"/>
  <c r="O1625" i="1"/>
  <c r="O1626" i="1"/>
  <c r="O1627" i="1"/>
  <c r="O1628" i="1"/>
  <c r="O1629" i="1"/>
  <c r="O1630" i="1"/>
  <c r="O1631" i="1"/>
  <c r="O1632" i="1"/>
  <c r="O1633" i="1"/>
  <c r="O1634" i="1"/>
  <c r="O1635" i="1"/>
  <c r="O1636" i="1"/>
  <c r="O1637" i="1"/>
  <c r="O1638" i="1"/>
  <c r="O1639" i="1"/>
  <c r="O1640" i="1"/>
  <c r="O1641" i="1"/>
  <c r="O1642" i="1"/>
  <c r="O1643" i="1"/>
  <c r="O1644" i="1"/>
  <c r="O1645" i="1"/>
  <c r="O1646" i="1"/>
  <c r="O1647" i="1"/>
  <c r="O1648" i="1"/>
  <c r="O1649" i="1"/>
  <c r="O1650" i="1"/>
  <c r="O1651" i="1"/>
  <c r="O1652" i="1"/>
  <c r="O1653" i="1"/>
  <c r="O1654" i="1"/>
  <c r="O1655" i="1"/>
  <c r="O1656" i="1"/>
  <c r="O1657" i="1"/>
  <c r="O1658" i="1"/>
  <c r="O1659" i="1"/>
  <c r="O1660" i="1"/>
  <c r="O1661" i="1"/>
  <c r="O1662" i="1"/>
  <c r="O1663" i="1"/>
  <c r="O1664" i="1"/>
  <c r="O1665" i="1"/>
  <c r="O1666" i="1"/>
  <c r="O1667" i="1"/>
  <c r="O1668" i="1"/>
  <c r="O1669" i="1"/>
  <c r="O1670" i="1"/>
  <c r="O1671" i="1"/>
  <c r="O1672" i="1"/>
  <c r="O1673" i="1"/>
  <c r="O1674" i="1"/>
  <c r="O1675" i="1"/>
  <c r="O1676" i="1"/>
  <c r="O1677" i="1"/>
  <c r="O1678" i="1"/>
  <c r="O1679" i="1"/>
  <c r="O1680" i="1"/>
  <c r="O1681" i="1"/>
  <c r="O1682" i="1"/>
  <c r="O1683" i="1"/>
  <c r="O1684" i="1"/>
  <c r="O1685" i="1"/>
  <c r="O1686" i="1"/>
  <c r="O1687" i="1"/>
  <c r="O1688" i="1"/>
  <c r="O1689" i="1"/>
  <c r="O1690" i="1"/>
  <c r="O1691" i="1"/>
  <c r="O1692" i="1"/>
  <c r="O1693" i="1"/>
  <c r="O1694" i="1"/>
  <c r="O1695" i="1"/>
  <c r="O1696" i="1"/>
  <c r="O1697" i="1"/>
  <c r="O1698" i="1"/>
  <c r="O1699" i="1"/>
  <c r="O1700" i="1"/>
  <c r="O1701" i="1"/>
  <c r="O1702" i="1"/>
  <c r="O1703" i="1"/>
  <c r="O1704" i="1"/>
  <c r="O1705" i="1"/>
  <c r="O1706" i="1"/>
  <c r="O1707" i="1"/>
  <c r="O1708" i="1"/>
  <c r="O1709" i="1"/>
  <c r="O1710" i="1"/>
  <c r="O1711" i="1"/>
  <c r="O1712" i="1"/>
  <c r="O1713" i="1"/>
  <c r="O1714" i="1"/>
  <c r="O1715" i="1"/>
  <c r="O1716" i="1"/>
  <c r="O1717" i="1"/>
  <c r="O1718" i="1"/>
  <c r="O1719" i="1"/>
  <c r="O1720" i="1"/>
  <c r="O1721" i="1"/>
  <c r="O1722" i="1"/>
  <c r="O1723" i="1"/>
  <c r="O1724" i="1"/>
  <c r="O1725" i="1"/>
  <c r="O1726" i="1"/>
  <c r="O1727" i="1"/>
  <c r="O1728" i="1"/>
  <c r="O1729" i="1"/>
  <c r="O1730" i="1"/>
  <c r="O1731" i="1"/>
  <c r="O1732" i="1"/>
  <c r="O1733" i="1"/>
  <c r="O1734" i="1"/>
  <c r="O1735" i="1"/>
  <c r="O1736" i="1"/>
  <c r="O1737" i="1"/>
  <c r="O1738" i="1"/>
  <c r="O1739" i="1"/>
  <c r="O1740" i="1"/>
  <c r="O1741" i="1"/>
  <c r="O1742" i="1"/>
  <c r="O1743" i="1"/>
  <c r="O1744" i="1"/>
  <c r="O1745" i="1"/>
  <c r="O1746" i="1"/>
  <c r="O1747" i="1"/>
  <c r="O1748" i="1"/>
  <c r="O1749" i="1"/>
  <c r="O1750" i="1"/>
  <c r="O1751" i="1"/>
  <c r="O1752" i="1"/>
  <c r="O1753" i="1"/>
  <c r="O1754" i="1"/>
  <c r="O1755" i="1"/>
  <c r="O1756" i="1"/>
  <c r="O1757" i="1"/>
  <c r="O1758" i="1"/>
  <c r="O1759" i="1"/>
  <c r="O1760" i="1"/>
  <c r="O1761" i="1"/>
  <c r="O1762" i="1"/>
  <c r="O1763" i="1"/>
  <c r="O1764" i="1"/>
  <c r="O1765" i="1"/>
  <c r="O1766" i="1"/>
  <c r="O1767" i="1"/>
  <c r="O1768" i="1"/>
  <c r="O1769" i="1"/>
  <c r="O1770" i="1"/>
  <c r="O1771" i="1"/>
  <c r="O1772" i="1"/>
  <c r="O1773" i="1"/>
  <c r="O1774" i="1"/>
  <c r="O1775" i="1"/>
  <c r="O1776" i="1"/>
  <c r="O1777" i="1"/>
  <c r="O1778" i="1"/>
  <c r="O1779" i="1"/>
  <c r="O1780" i="1"/>
  <c r="O1781" i="1"/>
  <c r="O1782" i="1"/>
  <c r="O1783" i="1"/>
  <c r="O1784" i="1"/>
  <c r="O1785" i="1"/>
  <c r="O1786" i="1"/>
  <c r="O1787" i="1"/>
  <c r="O1788" i="1"/>
  <c r="O1789" i="1"/>
  <c r="O1790" i="1"/>
  <c r="O1791" i="1"/>
  <c r="O1792" i="1"/>
  <c r="O1793" i="1"/>
  <c r="O1794" i="1"/>
  <c r="O1795" i="1"/>
  <c r="O1796" i="1"/>
  <c r="O1797" i="1"/>
  <c r="O1798" i="1"/>
  <c r="O1799" i="1"/>
  <c r="O1800" i="1"/>
  <c r="O1801" i="1"/>
  <c r="O1802" i="1"/>
  <c r="O1803" i="1"/>
  <c r="O1804" i="1"/>
  <c r="O1805" i="1"/>
  <c r="O1806" i="1"/>
  <c r="O1807" i="1"/>
  <c r="O1808" i="1"/>
  <c r="O1809" i="1"/>
  <c r="O1810" i="1"/>
  <c r="O1811" i="1"/>
  <c r="O1812" i="1"/>
  <c r="O1813" i="1"/>
  <c r="O1814" i="1"/>
  <c r="O1815" i="1"/>
  <c r="O1816" i="1"/>
  <c r="O1817" i="1"/>
  <c r="O1818" i="1"/>
  <c r="O1819" i="1"/>
  <c r="O1820" i="1"/>
  <c r="O1821" i="1"/>
  <c r="O1822" i="1"/>
  <c r="O1823" i="1"/>
  <c r="O1824" i="1"/>
  <c r="O1825" i="1"/>
  <c r="O1826" i="1"/>
  <c r="O1827" i="1"/>
  <c r="O1828" i="1"/>
  <c r="O1829" i="1"/>
  <c r="O1830" i="1"/>
  <c r="O1831" i="1"/>
  <c r="O1832" i="1"/>
  <c r="O1833" i="1"/>
  <c r="O1834" i="1"/>
  <c r="O1835" i="1"/>
  <c r="O1836" i="1"/>
  <c r="O1837" i="1"/>
  <c r="O1838" i="1"/>
  <c r="O1839" i="1"/>
  <c r="O1840" i="1"/>
  <c r="O1841" i="1"/>
  <c r="O1842" i="1"/>
  <c r="O1843" i="1"/>
  <c r="O1844" i="1"/>
  <c r="O1845" i="1"/>
  <c r="O1846" i="1"/>
  <c r="O1847" i="1"/>
  <c r="O1848" i="1"/>
  <c r="O1849" i="1"/>
  <c r="O1850" i="1"/>
  <c r="O1851" i="1"/>
  <c r="O1852" i="1"/>
  <c r="O1853" i="1"/>
  <c r="O1854" i="1"/>
  <c r="O1855" i="1"/>
  <c r="O1856" i="1"/>
  <c r="O1857" i="1"/>
  <c r="O1858" i="1"/>
  <c r="O1859" i="1"/>
  <c r="O1860" i="1"/>
  <c r="O1861" i="1"/>
  <c r="O1862" i="1"/>
  <c r="O1863" i="1"/>
  <c r="O1864" i="1"/>
  <c r="O1865" i="1"/>
  <c r="O1866" i="1"/>
  <c r="O1867" i="1"/>
  <c r="O1868" i="1"/>
  <c r="O1869" i="1"/>
  <c r="O1870" i="1"/>
  <c r="O1871" i="1"/>
  <c r="O1872" i="1"/>
  <c r="O1873" i="1"/>
  <c r="O1874" i="1"/>
  <c r="O1875" i="1"/>
  <c r="O1876" i="1"/>
  <c r="O1877" i="1"/>
  <c r="O1878" i="1"/>
  <c r="O1879" i="1"/>
  <c r="O1880" i="1"/>
  <c r="O1881" i="1"/>
  <c r="O1882" i="1"/>
  <c r="O1883" i="1"/>
  <c r="O1884" i="1"/>
  <c r="O1885" i="1"/>
  <c r="O1886" i="1"/>
  <c r="O1887" i="1"/>
  <c r="O1888" i="1"/>
  <c r="O1889" i="1"/>
  <c r="O1890" i="1"/>
  <c r="O1891" i="1"/>
  <c r="O1892" i="1"/>
  <c r="O1893" i="1"/>
  <c r="O1894" i="1"/>
  <c r="O1895" i="1"/>
  <c r="O1896" i="1"/>
  <c r="O1897" i="1"/>
  <c r="O1898" i="1"/>
  <c r="O1899" i="1"/>
  <c r="O1900" i="1"/>
  <c r="O1901" i="1"/>
  <c r="O1902" i="1"/>
  <c r="O1105" i="1"/>
  <c r="O1106" i="1"/>
  <c r="O1107" i="1"/>
  <c r="O1108" i="1"/>
  <c r="O1109" i="1"/>
  <c r="O1085" i="1"/>
  <c r="O1086" i="1"/>
  <c r="O1087" i="1"/>
  <c r="O1088" i="1"/>
  <c r="O1089" i="1"/>
  <c r="O1090" i="1"/>
  <c r="O1091" i="1"/>
  <c r="O1092" i="1"/>
  <c r="O1093" i="1"/>
  <c r="O1094" i="1"/>
  <c r="O1095" i="1"/>
  <c r="O1096" i="1"/>
  <c r="O1097" i="1"/>
  <c r="O1098" i="1"/>
  <c r="O1099" i="1"/>
  <c r="O1100" i="1"/>
  <c r="O1101" i="1"/>
  <c r="O1102" i="1"/>
  <c r="O1103"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104" i="1"/>
  <c r="O58" i="1"/>
  <c r="O59" i="1"/>
  <c r="O60" i="1"/>
  <c r="O61" i="1"/>
  <c r="O11" i="1"/>
  <c r="O12" i="1"/>
  <c r="O13" i="1"/>
  <c r="O14" i="1"/>
  <c r="O15" i="1"/>
  <c r="O62" i="1"/>
  <c r="O63" i="1"/>
  <c r="O64" i="1"/>
  <c r="O65" i="1"/>
  <c r="O66" i="1"/>
  <c r="O67" i="1"/>
  <c r="O68" i="1"/>
  <c r="O69" i="1"/>
  <c r="O57" i="1"/>
  <c r="T44" i="1" l="1"/>
  <c r="T45" i="1"/>
  <c r="T43" i="1"/>
  <c r="Z39" i="1"/>
  <c r="K40" i="1"/>
  <c r="I39" i="1"/>
  <c r="M40" i="1"/>
  <c r="K39" i="1"/>
  <c r="I40" i="1"/>
  <c r="M39" i="1"/>
  <c r="K38" i="1"/>
  <c r="M38" i="1"/>
  <c r="I38" i="1"/>
  <c r="X39" i="1"/>
  <c r="T18" i="1"/>
  <c r="T16" i="1"/>
  <c r="I34" i="1"/>
  <c r="T32" i="1"/>
  <c r="AC28" i="1"/>
  <c r="Y27" i="1"/>
  <c r="AC30" i="1"/>
  <c r="AC24" i="1"/>
  <c r="X18" i="1"/>
  <c r="AC29" i="1"/>
  <c r="AC25" i="1"/>
  <c r="AC23" i="1"/>
  <c r="AC21" i="1"/>
  <c r="Z18" i="1"/>
  <c r="AC22" i="1"/>
  <c r="I32" i="1"/>
  <c r="X38" i="1"/>
  <c r="U36" i="1"/>
  <c r="Z38" i="1"/>
  <c r="U20" i="1"/>
  <c r="Y26" i="1"/>
  <c r="AC26" i="1" s="1"/>
  <c r="X54" i="1"/>
  <c r="Z16" i="1"/>
  <c r="X16" i="1"/>
  <c r="AD72" i="1"/>
  <c r="AD70" i="1"/>
  <c r="AD75" i="1"/>
  <c r="AD74" i="1"/>
  <c r="AD73" i="1"/>
  <c r="AD71" i="1"/>
  <c r="V73" i="1"/>
  <c r="AA73" i="1" s="1"/>
  <c r="AB73" i="1" s="1"/>
  <c r="V27" i="1"/>
  <c r="V72" i="1"/>
  <c r="AA72" i="1" s="1"/>
  <c r="AB72" i="1" s="1"/>
  <c r="V28" i="1"/>
  <c r="U21" i="1"/>
  <c r="V21" i="1" s="1"/>
  <c r="AA21" i="1" s="1"/>
  <c r="AB21" i="1" s="1"/>
  <c r="V26" i="1"/>
  <c r="V75" i="1"/>
  <c r="V30" i="1"/>
  <c r="V24" i="1"/>
  <c r="M22" i="1"/>
  <c r="U22" i="1"/>
  <c r="V22" i="1" s="1"/>
  <c r="V23" i="1"/>
  <c r="V25" i="1"/>
  <c r="V29" i="1"/>
  <c r="V74" i="1"/>
  <c r="V20" i="1" l="1"/>
  <c r="AC27" i="1"/>
  <c r="U32" i="1"/>
  <c r="AA30" i="1"/>
  <c r="AB30" i="1" s="1"/>
  <c r="AA25" i="1"/>
  <c r="AB25" i="1" s="1"/>
  <c r="AA26" i="1"/>
  <c r="AA75" i="1"/>
  <c r="AB75" i="1" s="1"/>
  <c r="AA27" i="1"/>
  <c r="AA29" i="1"/>
  <c r="AB29" i="1" s="1"/>
  <c r="AA22" i="1"/>
  <c r="AB22" i="1" s="1"/>
  <c r="AA23" i="1"/>
  <c r="AB23" i="1" s="1"/>
  <c r="AA24" i="1"/>
  <c r="AB24" i="1" s="1"/>
  <c r="AA28" i="1"/>
  <c r="AB28" i="1" s="1"/>
  <c r="AA74" i="1"/>
  <c r="AB74" i="1" s="1"/>
  <c r="V35" i="1" l="1"/>
  <c r="V34" i="1"/>
  <c r="V32" i="1"/>
  <c r="V33" i="1"/>
  <c r="AB27" i="1"/>
  <c r="AB26" i="1"/>
  <c r="M80" i="1"/>
  <c r="M37" i="1"/>
  <c r="M36" i="1"/>
  <c r="J74" i="1" l="1"/>
  <c r="J73" i="1"/>
  <c r="M75" i="1"/>
  <c r="M74" i="1"/>
  <c r="M73" i="1"/>
  <c r="M72" i="1"/>
  <c r="M30" i="1"/>
  <c r="M29" i="1"/>
  <c r="M28" i="1"/>
  <c r="M27" i="1"/>
  <c r="M26" i="1"/>
  <c r="I71" i="1"/>
  <c r="U71" i="1" s="1"/>
  <c r="V71" i="1" s="1"/>
  <c r="AA71" i="1" s="1"/>
  <c r="AB71" i="1" s="1"/>
  <c r="I70" i="1"/>
  <c r="U70" i="1" s="1"/>
  <c r="V70" i="1" s="1"/>
  <c r="AA70" i="1" s="1"/>
  <c r="AB70" i="1" s="1"/>
  <c r="P57" i="1"/>
  <c r="M25" i="1" l="1"/>
  <c r="M23" i="1"/>
  <c r="M24" i="1"/>
  <c r="M70" i="1"/>
  <c r="L20" i="1"/>
  <c r="M71" i="1"/>
  <c r="Z20" i="1" l="1"/>
  <c r="Z33" i="1" s="1"/>
  <c r="L32" i="1"/>
  <c r="X633" i="1" s="1"/>
  <c r="X42" i="1"/>
  <c r="X20" i="1"/>
  <c r="M20" i="1"/>
  <c r="X33" i="1" l="1"/>
  <c r="X1118" i="1"/>
  <c r="X235" i="1"/>
  <c r="Z32" i="1"/>
  <c r="X644" i="1"/>
  <c r="X510" i="1"/>
  <c r="X1060" i="1"/>
  <c r="X1331" i="1"/>
  <c r="X1088" i="1"/>
  <c r="X1358" i="1"/>
  <c r="X1497" i="1"/>
  <c r="X424" i="1"/>
  <c r="X1814" i="1"/>
  <c r="X32" i="1"/>
  <c r="M32" i="1"/>
  <c r="M34" i="1"/>
  <c r="X1900" i="1"/>
  <c r="X1841" i="1"/>
  <c r="X361" i="1"/>
  <c r="X1635" i="1"/>
  <c r="X1346" i="1"/>
  <c r="X800" i="1"/>
  <c r="X1889" i="1"/>
  <c r="X1748" i="1"/>
  <c r="X1382" i="1"/>
  <c r="X1653" i="1"/>
  <c r="X1306" i="1"/>
  <c r="X1404" i="1"/>
  <c r="X703" i="1"/>
  <c r="X1676" i="1"/>
  <c r="X1147" i="1"/>
  <c r="X1716" i="1"/>
  <c r="X1628" i="1"/>
  <c r="X1711" i="1"/>
  <c r="X1803" i="1"/>
  <c r="X1115" i="1"/>
  <c r="X1485" i="1"/>
  <c r="X702" i="1"/>
  <c r="X977" i="1"/>
  <c r="X432" i="1"/>
  <c r="X1484" i="1"/>
  <c r="X1401" i="1"/>
  <c r="X416" i="1"/>
  <c r="X1031" i="1"/>
  <c r="X1209" i="1"/>
  <c r="X1493" i="1"/>
  <c r="X1795" i="1"/>
  <c r="X1044" i="1"/>
  <c r="X1574" i="1"/>
  <c r="X1120" i="1"/>
  <c r="X149" i="1"/>
  <c r="X261" i="1"/>
  <c r="X230" i="1"/>
  <c r="X284" i="1"/>
  <c r="X255" i="1"/>
  <c r="X531" i="1"/>
  <c r="X755" i="1"/>
  <c r="X412" i="1"/>
  <c r="X641" i="1"/>
  <c r="X477" i="1"/>
  <c r="X766" i="1"/>
  <c r="X450" i="1"/>
  <c r="X642" i="1"/>
  <c r="X773" i="1"/>
  <c r="X880" i="1"/>
  <c r="X62" i="1"/>
  <c r="X440" i="1"/>
  <c r="X733" i="1"/>
  <c r="X909" i="1"/>
  <c r="X1007" i="1"/>
  <c r="X1140" i="1"/>
  <c r="X1228" i="1"/>
  <c r="X1312" i="1"/>
  <c r="X1388" i="1"/>
  <c r="X409" i="1"/>
  <c r="X714" i="1"/>
  <c r="X895" i="1"/>
  <c r="X998" i="1"/>
  <c r="X1133" i="1"/>
  <c r="X1218" i="1"/>
  <c r="X1303" i="1"/>
  <c r="X1389" i="1"/>
  <c r="X1462" i="1"/>
  <c r="X1526" i="1"/>
  <c r="X1590" i="1"/>
  <c r="X1654" i="1"/>
  <c r="X1718" i="1"/>
  <c r="X1782" i="1"/>
  <c r="X1846" i="1"/>
  <c r="X1087" i="1"/>
  <c r="X216" i="1"/>
  <c r="X629" i="1"/>
  <c r="X862" i="1"/>
  <c r="X974" i="1"/>
  <c r="X1048" i="1"/>
  <c r="X517" i="1"/>
  <c r="X796" i="1"/>
  <c r="X937" i="1"/>
  <c r="X1029" i="1"/>
  <c r="X1150" i="1"/>
  <c r="X1206" i="1"/>
  <c r="X1263" i="1"/>
  <c r="X1321" i="1"/>
  <c r="X1377" i="1"/>
  <c r="X1432" i="1"/>
  <c r="X1475" i="1"/>
  <c r="X1517" i="1"/>
  <c r="X1560" i="1"/>
  <c r="X1603" i="1"/>
  <c r="X1645" i="1"/>
  <c r="X1688" i="1"/>
  <c r="X1731" i="1"/>
  <c r="X1773" i="1"/>
  <c r="X1816" i="1"/>
  <c r="X1859" i="1"/>
  <c r="X1901" i="1"/>
  <c r="X501" i="1"/>
  <c r="X781" i="1"/>
  <c r="X929" i="1"/>
  <c r="X1024" i="1"/>
  <c r="X1146" i="1"/>
  <c r="X1203" i="1"/>
  <c r="X1259" i="1"/>
  <c r="X1317" i="1"/>
  <c r="X1374" i="1"/>
  <c r="X1429" i="1"/>
  <c r="X1472" i="1"/>
  <c r="X1515" i="1"/>
  <c r="X1557" i="1"/>
  <c r="X1600" i="1"/>
  <c r="X1643" i="1"/>
  <c r="X1685" i="1"/>
  <c r="X1728" i="1"/>
  <c r="X1771" i="1"/>
  <c r="X1813" i="1"/>
  <c r="X1856" i="1"/>
  <c r="X197" i="1"/>
  <c r="X290" i="1"/>
  <c r="X475" i="1"/>
  <c r="X815" i="1"/>
  <c r="X524" i="1"/>
  <c r="X405" i="1"/>
  <c r="X825" i="1"/>
  <c r="X557" i="1"/>
  <c r="X746" i="1"/>
  <c r="X904" i="1"/>
  <c r="X85" i="1"/>
  <c r="X666" i="1"/>
  <c r="X935" i="1"/>
  <c r="X1045" i="1"/>
  <c r="X1204" i="1"/>
  <c r="X1332" i="1"/>
  <c r="X1420" i="1"/>
  <c r="X637" i="1"/>
  <c r="X923" i="1"/>
  <c r="X1035" i="1"/>
  <c r="X1197" i="1"/>
  <c r="X1325" i="1"/>
  <c r="X1430" i="1"/>
  <c r="X1510" i="1"/>
  <c r="X1606" i="1"/>
  <c r="X1686" i="1"/>
  <c r="X1766" i="1"/>
  <c r="X1862" i="1"/>
  <c r="X1070" i="1"/>
  <c r="X552" i="1"/>
  <c r="X891" i="1"/>
  <c r="X1017" i="1"/>
  <c r="X445" i="1"/>
  <c r="X846" i="1"/>
  <c r="X986" i="1"/>
  <c r="X1135" i="1"/>
  <c r="X1221" i="1"/>
  <c r="X1291" i="1"/>
  <c r="X1363" i="1"/>
  <c r="X1443" i="1"/>
  <c r="X1496" i="1"/>
  <c r="X1549" i="1"/>
  <c r="X1613" i="1"/>
  <c r="X1667" i="1"/>
  <c r="X1720" i="1"/>
  <c r="X1784" i="1"/>
  <c r="X1837" i="1"/>
  <c r="X1891" i="1"/>
  <c r="X574" i="1"/>
  <c r="X873" i="1"/>
  <c r="X1002" i="1"/>
  <c r="X1161" i="1"/>
  <c r="X1231" i="1"/>
  <c r="X1302" i="1"/>
  <c r="X1387" i="1"/>
  <c r="X1451" i="1"/>
  <c r="X1504" i="1"/>
  <c r="X1568" i="1"/>
  <c r="X1621" i="1"/>
  <c r="X1675" i="1"/>
  <c r="X1739" i="1"/>
  <c r="X1792" i="1"/>
  <c r="X1845" i="1"/>
  <c r="X1899" i="1"/>
  <c r="X530" i="1"/>
  <c r="X939" i="1"/>
  <c r="X1151" i="1"/>
  <c r="X1265" i="1"/>
  <c r="X1379" i="1"/>
  <c r="X1476" i="1"/>
  <c r="X1561" i="1"/>
  <c r="X1647" i="1"/>
  <c r="X1732" i="1"/>
  <c r="X1817" i="1"/>
  <c r="X1105" i="1"/>
  <c r="X1081" i="1"/>
  <c r="X701" i="1"/>
  <c r="X994" i="1"/>
  <c r="X1183" i="1"/>
  <c r="X1297" i="1"/>
  <c r="X1411" i="1"/>
  <c r="X1500" i="1"/>
  <c r="X1585" i="1"/>
  <c r="X1671" i="1"/>
  <c r="X1756" i="1"/>
  <c r="X118" i="1"/>
  <c r="X378" i="1"/>
  <c r="X415" i="1"/>
  <c r="X128" i="1"/>
  <c r="X694" i="1"/>
  <c r="X704" i="1"/>
  <c r="X600" i="1"/>
  <c r="X832" i="1"/>
  <c r="X797" i="1"/>
  <c r="X987" i="1"/>
  <c r="X1184" i="1"/>
  <c r="X1356" i="1"/>
  <c r="X488" i="1"/>
  <c r="X867" i="1"/>
  <c r="X1111" i="1"/>
  <c r="X1261" i="1"/>
  <c r="X1410" i="1"/>
  <c r="X1542" i="1"/>
  <c r="X1638" i="1"/>
  <c r="X1750" i="1"/>
  <c r="X1878" i="1"/>
  <c r="X401" i="1"/>
  <c r="X822" i="1"/>
  <c r="X1032" i="1"/>
  <c r="X672" i="1"/>
  <c r="X965" i="1"/>
  <c r="X1163" i="1"/>
  <c r="X1249" i="1"/>
  <c r="X1349" i="1"/>
  <c r="X1453" i="1"/>
  <c r="X1528" i="1"/>
  <c r="X1592" i="1"/>
  <c r="X1677" i="1"/>
  <c r="X1752" i="1"/>
  <c r="X1827" i="1"/>
  <c r="X1089" i="1"/>
  <c r="X726" i="1"/>
  <c r="X981" i="1"/>
  <c r="X1174" i="1"/>
  <c r="X1274" i="1"/>
  <c r="X1359" i="1"/>
  <c r="X1461" i="1"/>
  <c r="X1536" i="1"/>
  <c r="X1611" i="1"/>
  <c r="X1696" i="1"/>
  <c r="X1760" i="1"/>
  <c r="X1835" i="1"/>
  <c r="X1086" i="1"/>
  <c r="X802" i="1"/>
  <c r="X1123" i="1"/>
  <c r="X1294" i="1"/>
  <c r="X1433" i="1"/>
  <c r="X1540" i="1"/>
  <c r="X1668" i="1"/>
  <c r="X1775" i="1"/>
  <c r="X1881" i="1"/>
  <c r="X57" i="1"/>
  <c r="X890" i="1"/>
  <c r="X1155" i="1"/>
  <c r="X1326" i="1"/>
  <c r="X1457" i="1"/>
  <c r="X1564" i="1"/>
  <c r="X1692" i="1"/>
  <c r="X1799" i="1"/>
  <c r="X1884" i="1"/>
  <c r="X1072" i="1"/>
  <c r="X897" i="1"/>
  <c r="X1243" i="1"/>
  <c r="X1460" i="1"/>
  <c r="X1631" i="1"/>
  <c r="X1801" i="1"/>
  <c r="X1073" i="1"/>
  <c r="X978" i="1"/>
  <c r="X1286" i="1"/>
  <c r="X1492" i="1"/>
  <c r="X1663" i="1"/>
  <c r="X1833" i="1"/>
  <c r="X509" i="1"/>
  <c r="X1375" i="1"/>
  <c r="X1729" i="1"/>
  <c r="X586" i="1"/>
  <c r="X1390" i="1"/>
  <c r="X1740" i="1"/>
  <c r="X1005" i="1"/>
  <c r="X1847" i="1"/>
  <c r="X323" i="1"/>
  <c r="X1708" i="1"/>
  <c r="X1361" i="1"/>
  <c r="X660" i="1"/>
  <c r="X178" i="1"/>
  <c r="X587" i="1"/>
  <c r="X304" i="1"/>
  <c r="X227" i="1"/>
  <c r="X275" i="1"/>
  <c r="X677" i="1"/>
  <c r="X858" i="1"/>
  <c r="X345" i="1"/>
  <c r="X845" i="1"/>
  <c r="X1027" i="1"/>
  <c r="X1248" i="1"/>
  <c r="X1372" i="1"/>
  <c r="X560" i="1"/>
  <c r="X953" i="1"/>
  <c r="X1154" i="1"/>
  <c r="X1282" i="1"/>
  <c r="X1446" i="1"/>
  <c r="X1558" i="1"/>
  <c r="X1670" i="1"/>
  <c r="X1798" i="1"/>
  <c r="X1894" i="1"/>
  <c r="X474" i="1"/>
  <c r="X921" i="1"/>
  <c r="X1119" i="1"/>
  <c r="X738" i="1"/>
  <c r="X1008" i="1"/>
  <c r="X1178" i="1"/>
  <c r="X1278" i="1"/>
  <c r="X1391" i="1"/>
  <c r="X1464" i="1"/>
  <c r="X1539" i="1"/>
  <c r="X1624" i="1"/>
  <c r="X1699" i="1"/>
  <c r="X1763" i="1"/>
  <c r="X1848" i="1"/>
  <c r="X283" i="1"/>
  <c r="X836" i="1"/>
  <c r="X1039" i="1"/>
  <c r="X1189" i="1"/>
  <c r="X1289" i="1"/>
  <c r="X1402" i="1"/>
  <c r="X1483" i="1"/>
  <c r="X1547" i="1"/>
  <c r="X1632" i="1"/>
  <c r="X1707" i="1"/>
  <c r="X1781" i="1"/>
  <c r="X1867" i="1"/>
  <c r="X1097" i="1"/>
  <c r="X883" i="1"/>
  <c r="X1179" i="1"/>
  <c r="X1322" i="1"/>
  <c r="X1455" i="1"/>
  <c r="X1583" i="1"/>
  <c r="X1689" i="1"/>
  <c r="X1796" i="1"/>
  <c r="X1098" i="1"/>
  <c r="X389" i="1"/>
  <c r="X947" i="1"/>
  <c r="X1211" i="1"/>
  <c r="X1354" i="1"/>
  <c r="X1479" i="1"/>
  <c r="X1607" i="1"/>
  <c r="X1713" i="1"/>
  <c r="X1820" i="1"/>
  <c r="X1107" i="1"/>
  <c r="X1083" i="1"/>
  <c r="X1000" i="1"/>
  <c r="X1301" i="1"/>
  <c r="X1503" i="1"/>
  <c r="X1673" i="1"/>
  <c r="X1844" i="1"/>
  <c r="X259" i="1"/>
  <c r="X1113" i="1"/>
  <c r="X1343" i="1"/>
  <c r="X1535" i="1"/>
  <c r="X1705" i="1"/>
  <c r="X1876" i="1"/>
  <c r="X933" i="1"/>
  <c r="X1473" i="1"/>
  <c r="X1815" i="1"/>
  <c r="X961" i="1"/>
  <c r="X1719" i="1"/>
  <c r="X1879" i="1"/>
  <c r="X1751" i="1"/>
  <c r="X1505" i="1"/>
  <c r="X1825" i="1"/>
  <c r="X1275" i="1"/>
  <c r="X1644" i="1"/>
  <c r="X1068" i="1"/>
  <c r="X1620" i="1"/>
  <c r="X1230" i="1"/>
  <c r="X1101" i="1"/>
  <c r="X1588" i="1"/>
  <c r="X1187" i="1"/>
  <c r="X1061" i="1"/>
  <c r="X1777" i="1"/>
  <c r="X1543" i="1"/>
  <c r="X1269" i="1"/>
  <c r="X817" i="1"/>
  <c r="X1860" i="1"/>
  <c r="X1625" i="1"/>
  <c r="X1407" i="1"/>
  <c r="X105" i="1"/>
  <c r="X1888" i="1"/>
  <c r="X1749" i="1"/>
  <c r="X1589" i="1"/>
  <c r="X1440" i="1"/>
  <c r="X1246" i="1"/>
  <c r="X958" i="1"/>
  <c r="X1880" i="1"/>
  <c r="X1741" i="1"/>
  <c r="X1581" i="1"/>
  <c r="X1419" i="1"/>
  <c r="X1235" i="1"/>
  <c r="X907" i="1"/>
  <c r="X996" i="1"/>
  <c r="X58" i="1"/>
  <c r="X1734" i="1"/>
  <c r="X1494" i="1"/>
  <c r="X1239" i="1"/>
  <c r="X828" i="1"/>
  <c r="X1292" i="1"/>
  <c r="X962" i="1"/>
  <c r="X713" i="1"/>
  <c r="X554" i="1"/>
  <c r="X643" i="1"/>
  <c r="X172" i="1"/>
  <c r="X1836" i="1"/>
  <c r="X1548" i="1"/>
  <c r="X1537" i="1"/>
  <c r="X1403" i="1"/>
  <c r="X1305" i="1"/>
  <c r="X1655" i="1"/>
  <c r="X1162" i="1"/>
  <c r="X1559" i="1"/>
  <c r="X1094" i="1"/>
  <c r="X1577" i="1"/>
  <c r="X1173" i="1"/>
  <c r="X1887" i="1"/>
  <c r="X1545" i="1"/>
  <c r="X1130" i="1"/>
  <c r="X1100" i="1"/>
  <c r="X1735" i="1"/>
  <c r="X1521" i="1"/>
  <c r="X1241" i="1"/>
  <c r="X546" i="1"/>
  <c r="X1839" i="1"/>
  <c r="X1604" i="1"/>
  <c r="X1350" i="1"/>
  <c r="X989" i="1"/>
  <c r="X1877" i="1"/>
  <c r="X1717" i="1"/>
  <c r="X1579" i="1"/>
  <c r="X1417" i="1"/>
  <c r="X1217" i="1"/>
  <c r="X901" i="1"/>
  <c r="X1869" i="1"/>
  <c r="X1709" i="1"/>
  <c r="X1571" i="1"/>
  <c r="X1406" i="1"/>
  <c r="X1193" i="1"/>
  <c r="X879" i="1"/>
  <c r="X949" i="1"/>
  <c r="X1103" i="1"/>
  <c r="X1702" i="1"/>
  <c r="X1478" i="1"/>
  <c r="X1175" i="1"/>
  <c r="X770" i="1"/>
  <c r="X1268" i="1"/>
  <c r="X877" i="1"/>
  <c r="X944" i="1"/>
  <c r="X500" i="1"/>
  <c r="X582" i="1"/>
  <c r="X363" i="1"/>
  <c r="X346" i="1"/>
  <c r="X1495" i="1"/>
  <c r="X1134" i="1"/>
  <c r="X1347" i="1"/>
  <c r="X984" i="1"/>
  <c r="X1104" i="1"/>
  <c r="X1569" i="1"/>
  <c r="X1080" i="1"/>
  <c r="X1262" i="1"/>
  <c r="X1791" i="1"/>
  <c r="X1449" i="1"/>
  <c r="X869" i="1"/>
  <c r="X1759" i="1"/>
  <c r="X1414" i="1"/>
  <c r="X717" i="1"/>
  <c r="X1863" i="1"/>
  <c r="X1649" i="1"/>
  <c r="X1436" i="1"/>
  <c r="X1126" i="1"/>
  <c r="X1071" i="1"/>
  <c r="X1753" i="1"/>
  <c r="X1519" i="1"/>
  <c r="X1237" i="1"/>
  <c r="X680" i="1"/>
  <c r="X1824" i="1"/>
  <c r="X1664" i="1"/>
  <c r="X1525" i="1"/>
  <c r="X1345" i="1"/>
  <c r="X1131" i="1"/>
  <c r="X650" i="1"/>
  <c r="X1805" i="1"/>
  <c r="X1656" i="1"/>
  <c r="X1507" i="1"/>
  <c r="X1334" i="1"/>
  <c r="X1121" i="1"/>
  <c r="X594" i="1"/>
  <c r="X764" i="1"/>
  <c r="X1830" i="1"/>
  <c r="X1622" i="1"/>
  <c r="X1367" i="1"/>
  <c r="X1020" i="1"/>
  <c r="X243" i="1"/>
  <c r="X1164" i="1"/>
  <c r="X596" i="1"/>
  <c r="X924" i="1"/>
  <c r="X397" i="1"/>
  <c r="X470" i="1"/>
  <c r="X135" i="1"/>
  <c r="X313" i="1"/>
  <c r="X1290" i="1"/>
  <c r="X1804" i="1"/>
  <c r="X1463" i="1"/>
  <c r="X905" i="1"/>
  <c r="X1793" i="1"/>
  <c r="X1452" i="1"/>
  <c r="X875" i="1"/>
  <c r="X1580" i="1"/>
  <c r="X1102" i="1"/>
  <c r="X1591" i="1"/>
  <c r="X1190" i="1"/>
  <c r="X1064" i="1"/>
  <c r="X1783" i="1"/>
  <c r="X1612" i="1"/>
  <c r="X1441" i="1"/>
  <c r="X1219" i="1"/>
  <c r="X841" i="1"/>
  <c r="X1059" i="1"/>
  <c r="X1772" i="1"/>
  <c r="X1601" i="1"/>
  <c r="X1431" i="1"/>
  <c r="X1205" i="1"/>
  <c r="X790" i="1"/>
  <c r="X1057" i="1"/>
  <c r="X1855" i="1"/>
  <c r="X1769" i="1"/>
  <c r="X1684" i="1"/>
  <c r="X1599" i="1"/>
  <c r="X1513" i="1"/>
  <c r="X1428" i="1"/>
  <c r="X1315" i="1"/>
  <c r="X1201" i="1"/>
  <c r="X1021" i="1"/>
  <c r="X774" i="1"/>
  <c r="X1084" i="1"/>
  <c r="X1085" i="1"/>
  <c r="X1823" i="1"/>
  <c r="X1737" i="1"/>
  <c r="X1652" i="1"/>
  <c r="X1567" i="1"/>
  <c r="X1481" i="1"/>
  <c r="X1386" i="1"/>
  <c r="X1273" i="1"/>
  <c r="X1158" i="1"/>
  <c r="X954" i="1"/>
  <c r="X565" i="1"/>
  <c r="X1077" i="1"/>
  <c r="X1056" i="1"/>
  <c r="X1895" i="1"/>
  <c r="X1852" i="1"/>
  <c r="X1809" i="1"/>
  <c r="X1767" i="1"/>
  <c r="X1724" i="1"/>
  <c r="X1681" i="1"/>
  <c r="X1639" i="1"/>
  <c r="X1596" i="1"/>
  <c r="X1553" i="1"/>
  <c r="X1511" i="1"/>
  <c r="X1468" i="1"/>
  <c r="X1425" i="1"/>
  <c r="X1369" i="1"/>
  <c r="X1311" i="1"/>
  <c r="X1254" i="1"/>
  <c r="X1198" i="1"/>
  <c r="X1141" i="1"/>
  <c r="X1016" i="1"/>
  <c r="X918" i="1"/>
  <c r="X760" i="1"/>
  <c r="X473" i="1"/>
  <c r="X59" i="1"/>
  <c r="X1065" i="1"/>
  <c r="X1090" i="1"/>
  <c r="X1871" i="1"/>
  <c r="X1828" i="1"/>
  <c r="X1785" i="1"/>
  <c r="X1743" i="1"/>
  <c r="X1700" i="1"/>
  <c r="X1657" i="1"/>
  <c r="X1615" i="1"/>
  <c r="X1572" i="1"/>
  <c r="X1529" i="1"/>
  <c r="X1487" i="1"/>
  <c r="X1444" i="1"/>
  <c r="X1393" i="1"/>
  <c r="X1337" i="1"/>
  <c r="X1279" i="1"/>
  <c r="X1222" i="1"/>
  <c r="X1166" i="1"/>
  <c r="X1047" i="1"/>
  <c r="X968" i="1"/>
  <c r="X850" i="1"/>
  <c r="X602" i="1"/>
  <c r="X152" i="1"/>
  <c r="X1106" i="1"/>
  <c r="X1883" i="1"/>
  <c r="X1861" i="1"/>
  <c r="X1840" i="1"/>
  <c r="X1819" i="1"/>
  <c r="X1797" i="1"/>
  <c r="X1776" i="1"/>
  <c r="X1755" i="1"/>
  <c r="X1733" i="1"/>
  <c r="X1712" i="1"/>
  <c r="X1691" i="1"/>
  <c r="X1669" i="1"/>
  <c r="X1648" i="1"/>
  <c r="X1627" i="1"/>
  <c r="X1605" i="1"/>
  <c r="X1584" i="1"/>
  <c r="X1563" i="1"/>
  <c r="X1541" i="1"/>
  <c r="X1520" i="1"/>
  <c r="X1499" i="1"/>
  <c r="X1477" i="1"/>
  <c r="X1456" i="1"/>
  <c r="X1435" i="1"/>
  <c r="X1409" i="1"/>
  <c r="X1381" i="1"/>
  <c r="X1353" i="1"/>
  <c r="X1323" i="1"/>
  <c r="X1295" i="1"/>
  <c r="X1267" i="1"/>
  <c r="X1238" i="1"/>
  <c r="X1210" i="1"/>
  <c r="X1182" i="1"/>
  <c r="X1153" i="1"/>
  <c r="X1125" i="1"/>
  <c r="X107" i="1"/>
  <c r="X992" i="1"/>
  <c r="X943" i="1"/>
  <c r="X886" i="1"/>
  <c r="X812" i="1"/>
  <c r="X688" i="1"/>
  <c r="X537" i="1"/>
  <c r="X380" i="1"/>
  <c r="X1109" i="1"/>
  <c r="X1885" i="1"/>
  <c r="X1864" i="1"/>
  <c r="X1843" i="1"/>
  <c r="X1821" i="1"/>
  <c r="X1800" i="1"/>
  <c r="X1779" i="1"/>
  <c r="X1757" i="1"/>
  <c r="X1736" i="1"/>
  <c r="X1715" i="1"/>
  <c r="X1693" i="1"/>
  <c r="X1672" i="1"/>
  <c r="X1651" i="1"/>
  <c r="X1629" i="1"/>
  <c r="X1608" i="1"/>
  <c r="X1587" i="1"/>
  <c r="X1565" i="1"/>
  <c r="X1544" i="1"/>
  <c r="X1523" i="1"/>
  <c r="X1501" i="1"/>
  <c r="X1480" i="1"/>
  <c r="X1459" i="1"/>
  <c r="X1437" i="1"/>
  <c r="X1413" i="1"/>
  <c r="X1385" i="1"/>
  <c r="X1355" i="1"/>
  <c r="X1327" i="1"/>
  <c r="X1299" i="1"/>
  <c r="X1270" i="1"/>
  <c r="X1242" i="1"/>
  <c r="X1214" i="1"/>
  <c r="X1185" i="1"/>
  <c r="X1157" i="1"/>
  <c r="X1129" i="1"/>
  <c r="X1034" i="1"/>
  <c r="X997" i="1"/>
  <c r="X950" i="1"/>
  <c r="X894" i="1"/>
  <c r="X824" i="1"/>
  <c r="X708" i="1"/>
  <c r="X558" i="1"/>
  <c r="X404" i="1"/>
  <c r="X1054" i="1"/>
  <c r="X1028" i="1"/>
  <c r="X985" i="1"/>
  <c r="X934" i="1"/>
  <c r="X878" i="1"/>
  <c r="X792" i="1"/>
  <c r="X665" i="1"/>
  <c r="X516" i="1"/>
  <c r="X328" i="1"/>
  <c r="X1078" i="1"/>
  <c r="X1095" i="1"/>
  <c r="X1886" i="1"/>
  <c r="X1854" i="1"/>
  <c r="X1822" i="1"/>
  <c r="X1790" i="1"/>
  <c r="X1758" i="1"/>
  <c r="X1726" i="1"/>
  <c r="X1694" i="1"/>
  <c r="X1662" i="1"/>
  <c r="X1630" i="1"/>
  <c r="X1598" i="1"/>
  <c r="X1566" i="1"/>
  <c r="X1534" i="1"/>
  <c r="X1502" i="1"/>
  <c r="X1470" i="1"/>
  <c r="X1438" i="1"/>
  <c r="X1399" i="1"/>
  <c r="X1357" i="1"/>
  <c r="X1314" i="1"/>
  <c r="X1271" i="1"/>
  <c r="X1229" i="1"/>
  <c r="X1186" i="1"/>
  <c r="X1143" i="1"/>
  <c r="X1046" i="1"/>
  <c r="X1009" i="1"/>
  <c r="X966" i="1"/>
  <c r="X910" i="1"/>
  <c r="X849" i="1"/>
  <c r="X742" i="1"/>
  <c r="X601" i="1"/>
  <c r="X446" i="1"/>
  <c r="X131" i="1"/>
  <c r="X1396" i="1"/>
  <c r="X1364" i="1"/>
  <c r="X1324" i="1"/>
  <c r="X1280" i="1"/>
  <c r="X1236" i="1"/>
  <c r="X1196" i="1"/>
  <c r="X1152" i="1"/>
  <c r="X1053" i="1"/>
  <c r="X1019" i="1"/>
  <c r="X975" i="1"/>
  <c r="X919" i="1"/>
  <c r="X866" i="1"/>
  <c r="X765" i="1"/>
  <c r="X624" i="1"/>
  <c r="X482" i="1"/>
  <c r="X219" i="1"/>
  <c r="X956" i="1"/>
  <c r="X912" i="1"/>
  <c r="X872" i="1"/>
  <c r="X816" i="1"/>
  <c r="X757" i="1"/>
  <c r="X698" i="1"/>
  <c r="X621" i="1"/>
  <c r="X528" i="1"/>
  <c r="X421" i="1"/>
  <c r="X168" i="1"/>
  <c r="X740" i="1"/>
  <c r="X590" i="1"/>
  <c r="X441" i="1"/>
  <c r="X120" i="1"/>
  <c r="X609" i="1"/>
  <c r="X497" i="1"/>
  <c r="X376" i="1"/>
  <c r="X843" i="1"/>
  <c r="X731" i="1"/>
  <c r="X619" i="1"/>
  <c r="X499" i="1"/>
  <c r="X387" i="1"/>
  <c r="X199" i="1"/>
  <c r="X340" i="1"/>
  <c r="X116" i="1"/>
  <c r="X262" i="1"/>
  <c r="X146" i="1"/>
  <c r="X289" i="1"/>
  <c r="X83" i="1"/>
  <c r="X103" i="1"/>
  <c r="X133" i="1"/>
  <c r="X157" i="1"/>
  <c r="X173" i="1"/>
  <c r="X189" i="1"/>
  <c r="X205" i="1"/>
  <c r="X221" i="1"/>
  <c r="X237" i="1"/>
  <c r="X253" i="1"/>
  <c r="X269" i="1"/>
  <c r="X285" i="1"/>
  <c r="X301" i="1"/>
  <c r="X317" i="1"/>
  <c r="X333" i="1"/>
  <c r="X88" i="1"/>
  <c r="X110" i="1"/>
  <c r="X126" i="1"/>
  <c r="X142" i="1"/>
  <c r="X158" i="1"/>
  <c r="X174" i="1"/>
  <c r="X190" i="1"/>
  <c r="X206" i="1"/>
  <c r="X222" i="1"/>
  <c r="X238" i="1"/>
  <c r="X254" i="1"/>
  <c r="X270" i="1"/>
  <c r="X286" i="1"/>
  <c r="X302" i="1"/>
  <c r="X318" i="1"/>
  <c r="X334" i="1"/>
  <c r="X350" i="1"/>
  <c r="X94" i="1"/>
  <c r="X132" i="1"/>
  <c r="X164" i="1"/>
  <c r="X196" i="1"/>
  <c r="X228" i="1"/>
  <c r="X260" i="1"/>
  <c r="X292" i="1"/>
  <c r="X324" i="1"/>
  <c r="X352" i="1"/>
  <c r="X370" i="1"/>
  <c r="X386" i="1"/>
  <c r="X402" i="1"/>
  <c r="X111" i="1"/>
  <c r="X143" i="1"/>
  <c r="X175" i="1"/>
  <c r="X207" i="1"/>
  <c r="X239" i="1"/>
  <c r="X271" i="1"/>
  <c r="X303" i="1"/>
  <c r="X335" i="1"/>
  <c r="X359" i="1"/>
  <c r="X375" i="1"/>
  <c r="X391" i="1"/>
  <c r="X407" i="1"/>
  <c r="X423" i="1"/>
  <c r="X439" i="1"/>
  <c r="X455" i="1"/>
  <c r="X471" i="1"/>
  <c r="X487" i="1"/>
  <c r="X503" i="1"/>
  <c r="X519" i="1"/>
  <c r="X535" i="1"/>
  <c r="X551" i="1"/>
  <c r="X567" i="1"/>
  <c r="X583" i="1"/>
  <c r="X599" i="1"/>
  <c r="X615" i="1"/>
  <c r="X631" i="1"/>
  <c r="X647" i="1"/>
  <c r="X663" i="1"/>
  <c r="X679" i="1"/>
  <c r="X695" i="1"/>
  <c r="X711" i="1"/>
  <c r="X727" i="1"/>
  <c r="X743" i="1"/>
  <c r="X759" i="1"/>
  <c r="X775" i="1"/>
  <c r="X791" i="1"/>
  <c r="X807" i="1"/>
  <c r="X823" i="1"/>
  <c r="X839" i="1"/>
  <c r="X855" i="1"/>
  <c r="X112" i="1"/>
  <c r="X176" i="1"/>
  <c r="X117" i="1"/>
  <c r="X145" i="1"/>
  <c r="X169" i="1"/>
  <c r="X193" i="1"/>
  <c r="X213" i="1"/>
  <c r="X233" i="1"/>
  <c r="X257" i="1"/>
  <c r="X277" i="1"/>
  <c r="X297" i="1"/>
  <c r="X321" i="1"/>
  <c r="X341" i="1"/>
  <c r="X100" i="1"/>
  <c r="X130" i="1"/>
  <c r="X150" i="1"/>
  <c r="X170" i="1"/>
  <c r="X194" i="1"/>
  <c r="X214" i="1"/>
  <c r="X234" i="1"/>
  <c r="X258" i="1"/>
  <c r="X278" i="1"/>
  <c r="X298" i="1"/>
  <c r="X322" i="1"/>
  <c r="X342" i="1"/>
  <c r="X86" i="1"/>
  <c r="X140" i="1"/>
  <c r="X180" i="1"/>
  <c r="X220" i="1"/>
  <c r="X268" i="1"/>
  <c r="X308" i="1"/>
  <c r="X347" i="1"/>
  <c r="X374" i="1"/>
  <c r="X394" i="1"/>
  <c r="X97" i="1"/>
  <c r="X151" i="1"/>
  <c r="X191" i="1"/>
  <c r="X231" i="1"/>
  <c r="X279" i="1"/>
  <c r="X319" i="1"/>
  <c r="X353" i="1"/>
  <c r="X379" i="1"/>
  <c r="X399" i="1"/>
  <c r="X419" i="1"/>
  <c r="X443" i="1"/>
  <c r="X463" i="1"/>
  <c r="X483" i="1"/>
  <c r="X507" i="1"/>
  <c r="X527" i="1"/>
  <c r="X547" i="1"/>
  <c r="X571" i="1"/>
  <c r="X591" i="1"/>
  <c r="X611" i="1"/>
  <c r="X635" i="1"/>
  <c r="X655" i="1"/>
  <c r="X675" i="1"/>
  <c r="X699" i="1"/>
  <c r="X719" i="1"/>
  <c r="X739" i="1"/>
  <c r="X763" i="1"/>
  <c r="X783" i="1"/>
  <c r="X803" i="1"/>
  <c r="X827" i="1"/>
  <c r="X847" i="1"/>
  <c r="X90" i="1"/>
  <c r="X192" i="1"/>
  <c r="X256" i="1"/>
  <c r="X320" i="1"/>
  <c r="X368" i="1"/>
  <c r="X400" i="1"/>
  <c r="X422" i="1"/>
  <c r="X444" i="1"/>
  <c r="X465" i="1"/>
  <c r="X486" i="1"/>
  <c r="X508" i="1"/>
  <c r="X529" i="1"/>
  <c r="X550" i="1"/>
  <c r="X572" i="1"/>
  <c r="X593" i="1"/>
  <c r="X614" i="1"/>
  <c r="X636" i="1"/>
  <c r="X657" i="1"/>
  <c r="X678" i="1"/>
  <c r="X700" i="1"/>
  <c r="X93" i="1"/>
  <c r="X184" i="1"/>
  <c r="X267" i="1"/>
  <c r="X351" i="1"/>
  <c r="X396" i="1"/>
  <c r="X426" i="1"/>
  <c r="X456" i="1"/>
  <c r="X484" i="1"/>
  <c r="X512" i="1"/>
  <c r="X541" i="1"/>
  <c r="X569" i="1"/>
  <c r="X597" i="1"/>
  <c r="X626" i="1"/>
  <c r="X654" i="1"/>
  <c r="X682" i="1"/>
  <c r="X712" i="1"/>
  <c r="X734" i="1"/>
  <c r="X756" i="1"/>
  <c r="X777" i="1"/>
  <c r="X798" i="1"/>
  <c r="X820" i="1"/>
  <c r="X123" i="1"/>
  <c r="X211" i="1"/>
  <c r="X296" i="1"/>
  <c r="X365" i="1"/>
  <c r="X408" i="1"/>
  <c r="X436" i="1"/>
  <c r="X464" i="1"/>
  <c r="X493" i="1"/>
  <c r="X521" i="1"/>
  <c r="X549" i="1"/>
  <c r="X578" i="1"/>
  <c r="X606" i="1"/>
  <c r="X634" i="1"/>
  <c r="X664" i="1"/>
  <c r="X692" i="1"/>
  <c r="X720" i="1"/>
  <c r="X741" i="1"/>
  <c r="X762" i="1"/>
  <c r="X784" i="1"/>
  <c r="X805" i="1"/>
  <c r="X826" i="1"/>
  <c r="X848" i="1"/>
  <c r="X868" i="1"/>
  <c r="X884" i="1"/>
  <c r="X900" i="1"/>
  <c r="X916" i="1"/>
  <c r="X932" i="1"/>
  <c r="X948" i="1"/>
  <c r="X964" i="1"/>
  <c r="X136" i="1"/>
  <c r="X307" i="1"/>
  <c r="X410" i="1"/>
  <c r="X468" i="1"/>
  <c r="X525" i="1"/>
  <c r="X581" i="1"/>
  <c r="X638" i="1"/>
  <c r="X696" i="1"/>
  <c r="X744" i="1"/>
  <c r="X786" i="1"/>
  <c r="X829" i="1"/>
  <c r="X860" i="1"/>
  <c r="X882" i="1"/>
  <c r="X903" i="1"/>
  <c r="X925" i="1"/>
  <c r="X946" i="1"/>
  <c r="X967" i="1"/>
  <c r="X983" i="1"/>
  <c r="X999" i="1"/>
  <c r="X1015" i="1"/>
  <c r="X104" i="1"/>
  <c r="X1041" i="1"/>
  <c r="X1112" i="1"/>
  <c r="X1128" i="1"/>
  <c r="X1144" i="1"/>
  <c r="X1160" i="1"/>
  <c r="X1176" i="1"/>
  <c r="X1192" i="1"/>
  <c r="X1208" i="1"/>
  <c r="X1224" i="1"/>
  <c r="X1240" i="1"/>
  <c r="X1256" i="1"/>
  <c r="X1272" i="1"/>
  <c r="X1288" i="1"/>
  <c r="X1304" i="1"/>
  <c r="X1320" i="1"/>
  <c r="X1336" i="1"/>
  <c r="X1352" i="1"/>
  <c r="X91" i="1"/>
  <c r="X129" i="1"/>
  <c r="X161" i="1"/>
  <c r="X181" i="1"/>
  <c r="X201" i="1"/>
  <c r="X141" i="1"/>
  <c r="X185" i="1"/>
  <c r="X225" i="1"/>
  <c r="X249" i="1"/>
  <c r="X281" i="1"/>
  <c r="X309" i="1"/>
  <c r="X337" i="1"/>
  <c r="X114" i="1"/>
  <c r="X138" i="1"/>
  <c r="X166" i="1"/>
  <c r="X198" i="1"/>
  <c r="X226" i="1"/>
  <c r="X250" i="1"/>
  <c r="X282" i="1"/>
  <c r="X310" i="1"/>
  <c r="X338" i="1"/>
  <c r="X102" i="1"/>
  <c r="X156" i="1"/>
  <c r="X212" i="1"/>
  <c r="X276" i="1"/>
  <c r="X332" i="1"/>
  <c r="X366" i="1"/>
  <c r="X398" i="1"/>
  <c r="X127" i="1"/>
  <c r="X183" i="1"/>
  <c r="X247" i="1"/>
  <c r="X295" i="1"/>
  <c r="X348" i="1"/>
  <c r="X383" i="1"/>
  <c r="X411" i="1"/>
  <c r="X435" i="1"/>
  <c r="X467" i="1"/>
  <c r="X495" i="1"/>
  <c r="X523" i="1"/>
  <c r="X555" i="1"/>
  <c r="X579" i="1"/>
  <c r="X607" i="1"/>
  <c r="X639" i="1"/>
  <c r="X667" i="1"/>
  <c r="X691" i="1"/>
  <c r="X723" i="1"/>
  <c r="X751" i="1"/>
  <c r="X779" i="1"/>
  <c r="X811" i="1"/>
  <c r="X835" i="1"/>
  <c r="X863" i="1"/>
  <c r="X208" i="1"/>
  <c r="X288" i="1"/>
  <c r="X360" i="1"/>
  <c r="X406" i="1"/>
  <c r="X433" i="1"/>
  <c r="X460" i="1"/>
  <c r="X492" i="1"/>
  <c r="X518" i="1"/>
  <c r="X545" i="1"/>
  <c r="X577" i="1"/>
  <c r="X604" i="1"/>
  <c r="X630" i="1"/>
  <c r="X662" i="1"/>
  <c r="X689" i="1"/>
  <c r="X716" i="1"/>
  <c r="X203" i="1"/>
  <c r="X312" i="1"/>
  <c r="X385" i="1"/>
  <c r="X434" i="1"/>
  <c r="X469" i="1"/>
  <c r="X505" i="1"/>
  <c r="X548" i="1"/>
  <c r="X584" i="1"/>
  <c r="X618" i="1"/>
  <c r="X661" i="1"/>
  <c r="X697" i="1"/>
  <c r="X729" i="1"/>
  <c r="X761" i="1"/>
  <c r="X788" i="1"/>
  <c r="X814" i="1"/>
  <c r="X147" i="1"/>
  <c r="X251" i="1"/>
  <c r="X95" i="1"/>
  <c r="X165" i="1"/>
  <c r="X209" i="1"/>
  <c r="X241" i="1"/>
  <c r="X265" i="1"/>
  <c r="X293" i="1"/>
  <c r="X325" i="1"/>
  <c r="X92" i="1"/>
  <c r="X122" i="1"/>
  <c r="X154" i="1"/>
  <c r="X182" i="1"/>
  <c r="X210" i="1"/>
  <c r="X242" i="1"/>
  <c r="X266" i="1"/>
  <c r="X294" i="1"/>
  <c r="X326" i="1"/>
  <c r="X354" i="1"/>
  <c r="X124" i="1"/>
  <c r="X188" i="1"/>
  <c r="X244" i="1"/>
  <c r="X300" i="1"/>
  <c r="X357" i="1"/>
  <c r="X382" i="1"/>
  <c r="X89" i="1"/>
  <c r="X159" i="1"/>
  <c r="X215" i="1"/>
  <c r="X263" i="1"/>
  <c r="X327" i="1"/>
  <c r="X367" i="1"/>
  <c r="X395" i="1"/>
  <c r="X427" i="1"/>
  <c r="X451" i="1"/>
  <c r="X479" i="1"/>
  <c r="X511" i="1"/>
  <c r="X539" i="1"/>
  <c r="X563" i="1"/>
  <c r="X595" i="1"/>
  <c r="X623" i="1"/>
  <c r="X651" i="1"/>
  <c r="X683" i="1"/>
  <c r="X707" i="1"/>
  <c r="X735" i="1"/>
  <c r="X767" i="1"/>
  <c r="X795" i="1"/>
  <c r="X819" i="1"/>
  <c r="X851" i="1"/>
  <c r="X144" i="1"/>
  <c r="X240" i="1"/>
  <c r="X336" i="1"/>
  <c r="X384" i="1"/>
  <c r="X417" i="1"/>
  <c r="X449" i="1"/>
  <c r="X476" i="1"/>
  <c r="X502" i="1"/>
  <c r="X534" i="1"/>
  <c r="X561" i="1"/>
  <c r="X588" i="1"/>
  <c r="X620" i="1"/>
  <c r="X646" i="1"/>
  <c r="X673" i="1"/>
  <c r="X705" i="1"/>
  <c r="X139" i="1"/>
  <c r="X248" i="1"/>
  <c r="X364" i="1"/>
  <c r="X413" i="1"/>
  <c r="X448" i="1"/>
  <c r="X490" i="1"/>
  <c r="X526" i="1"/>
  <c r="X562" i="1"/>
  <c r="X605" i="1"/>
  <c r="X640" i="1"/>
  <c r="X676" i="1"/>
  <c r="X718" i="1"/>
  <c r="X745" i="1"/>
  <c r="X772" i="1"/>
  <c r="X804" i="1"/>
  <c r="X830" i="1"/>
  <c r="X187" i="1"/>
  <c r="X315" i="1"/>
  <c r="X388" i="1"/>
  <c r="X429" i="1"/>
  <c r="X472" i="1"/>
  <c r="X506" i="1"/>
  <c r="X542" i="1"/>
  <c r="X585" i="1"/>
  <c r="X177" i="1"/>
  <c r="X245" i="1"/>
  <c r="X305" i="1"/>
  <c r="X96" i="1"/>
  <c r="X162" i="1"/>
  <c r="X218" i="1"/>
  <c r="X274" i="1"/>
  <c r="X330" i="1"/>
  <c r="X148" i="1"/>
  <c r="X252" i="1"/>
  <c r="X362" i="1"/>
  <c r="X119" i="1"/>
  <c r="X223" i="1"/>
  <c r="X343" i="1"/>
  <c r="X403" i="1"/>
  <c r="X459" i="1"/>
  <c r="X515" i="1"/>
  <c r="X575" i="1"/>
  <c r="X627" i="1"/>
  <c r="X687" i="1"/>
  <c r="X747" i="1"/>
  <c r="X799" i="1"/>
  <c r="X859" i="1"/>
  <c r="X272" i="1"/>
  <c r="X392" i="1"/>
  <c r="X454" i="1"/>
  <c r="X513" i="1"/>
  <c r="X566" i="1"/>
  <c r="X625" i="1"/>
  <c r="X684" i="1"/>
  <c r="X163" i="1"/>
  <c r="X373" i="1"/>
  <c r="X462" i="1"/>
  <c r="X533" i="1"/>
  <c r="X612" i="1"/>
  <c r="X690" i="1"/>
  <c r="X750" i="1"/>
  <c r="X809" i="1"/>
  <c r="X232" i="1"/>
  <c r="X377" i="1"/>
  <c r="X442" i="1"/>
  <c r="X485" i="1"/>
  <c r="X536" i="1"/>
  <c r="X592" i="1"/>
  <c r="X628" i="1"/>
  <c r="X670" i="1"/>
  <c r="X706" i="1"/>
  <c r="X736" i="1"/>
  <c r="X768" i="1"/>
  <c r="X794" i="1"/>
  <c r="X821" i="1"/>
  <c r="X853" i="1"/>
  <c r="X876" i="1"/>
  <c r="X896" i="1"/>
  <c r="X920" i="1"/>
  <c r="X940" i="1"/>
  <c r="X960" i="1"/>
  <c r="X179" i="1"/>
  <c r="X372" i="1"/>
  <c r="X453" i="1"/>
  <c r="X538" i="1"/>
  <c r="X610" i="1"/>
  <c r="X681" i="1"/>
  <c r="X754" i="1"/>
  <c r="X808" i="1"/>
  <c r="X852" i="1"/>
  <c r="X887" i="1"/>
  <c r="X914" i="1"/>
  <c r="X941" i="1"/>
  <c r="X971" i="1"/>
  <c r="X991" i="1"/>
  <c r="X1011" i="1"/>
  <c r="X108" i="1"/>
  <c r="X1049" i="1"/>
  <c r="X1124" i="1"/>
  <c r="X1148" i="1"/>
  <c r="X1168" i="1"/>
  <c r="X1188" i="1"/>
  <c r="X1212" i="1"/>
  <c r="X1232" i="1"/>
  <c r="X1252" i="1"/>
  <c r="X1276" i="1"/>
  <c r="X1296" i="1"/>
  <c r="X1316" i="1"/>
  <c r="X1340" i="1"/>
  <c r="X1360" i="1"/>
  <c r="X1376" i="1"/>
  <c r="X1392" i="1"/>
  <c r="X1408" i="1"/>
  <c r="X1424" i="1"/>
  <c r="X299" i="1"/>
  <c r="X430" i="1"/>
  <c r="X504" i="1"/>
  <c r="X580" i="1"/>
  <c r="X658" i="1"/>
  <c r="X728" i="1"/>
  <c r="X785" i="1"/>
  <c r="X840" i="1"/>
  <c r="X874" i="1"/>
  <c r="X902" i="1"/>
  <c r="X931" i="1"/>
  <c r="X959" i="1"/>
  <c r="X982" i="1"/>
  <c r="X1004" i="1"/>
  <c r="X1025" i="1"/>
  <c r="X1040" i="1"/>
  <c r="X1117" i="1"/>
  <c r="X1138" i="1"/>
  <c r="X1159" i="1"/>
  <c r="X1181" i="1"/>
  <c r="X1202" i="1"/>
  <c r="X1223" i="1"/>
  <c r="X1245" i="1"/>
  <c r="X1266" i="1"/>
  <c r="X1287" i="1"/>
  <c r="X1309" i="1"/>
  <c r="X1330" i="1"/>
  <c r="X1351" i="1"/>
  <c r="X1373" i="1"/>
  <c r="X1394" i="1"/>
  <c r="X1415" i="1"/>
  <c r="X1434" i="1"/>
  <c r="X1450" i="1"/>
  <c r="X1466" i="1"/>
  <c r="X1482" i="1"/>
  <c r="X1498" i="1"/>
  <c r="X1514" i="1"/>
  <c r="X1530" i="1"/>
  <c r="X1546" i="1"/>
  <c r="X1562" i="1"/>
  <c r="X1578" i="1"/>
  <c r="X1594" i="1"/>
  <c r="X1610" i="1"/>
  <c r="X1626" i="1"/>
  <c r="X1642" i="1"/>
  <c r="X1658" i="1"/>
  <c r="X1674" i="1"/>
  <c r="X1690" i="1"/>
  <c r="X1706" i="1"/>
  <c r="X1722" i="1"/>
  <c r="X1738" i="1"/>
  <c r="X1754" i="1"/>
  <c r="X1770" i="1"/>
  <c r="X1786" i="1"/>
  <c r="X1802" i="1"/>
  <c r="X1818" i="1"/>
  <c r="X1834" i="1"/>
  <c r="X1850" i="1"/>
  <c r="X1866" i="1"/>
  <c r="X1882" i="1"/>
  <c r="X1898" i="1"/>
  <c r="X1091" i="1"/>
  <c r="X1058" i="1"/>
  <c r="X1074" i="1"/>
  <c r="X61" i="1"/>
  <c r="X280" i="1"/>
  <c r="X418" i="1"/>
  <c r="X494" i="1"/>
  <c r="X573" i="1"/>
  <c r="X645" i="1"/>
  <c r="X721" i="1"/>
  <c r="X780" i="1"/>
  <c r="X834" i="1"/>
  <c r="X870" i="1"/>
  <c r="X899" i="1"/>
  <c r="X927" i="1"/>
  <c r="X955" i="1"/>
  <c r="X980" i="1"/>
  <c r="X1001" i="1"/>
  <c r="X1022" i="1"/>
  <c r="X1038" i="1"/>
  <c r="X1114" i="1"/>
  <c r="X344" i="1"/>
  <c r="X125" i="1"/>
  <c r="X217" i="1"/>
  <c r="X273" i="1"/>
  <c r="X329" i="1"/>
  <c r="X134" i="1"/>
  <c r="X186" i="1"/>
  <c r="X246" i="1"/>
  <c r="X306" i="1"/>
  <c r="X358" i="1"/>
  <c r="X204" i="1"/>
  <c r="X316" i="1"/>
  <c r="X390" i="1"/>
  <c r="X167" i="1"/>
  <c r="X287" i="1"/>
  <c r="X371" i="1"/>
  <c r="X431" i="1"/>
  <c r="X491" i="1"/>
  <c r="X543" i="1"/>
  <c r="X603" i="1"/>
  <c r="X659" i="1"/>
  <c r="X715" i="1"/>
  <c r="X771" i="1"/>
  <c r="X831" i="1"/>
  <c r="X160" i="1"/>
  <c r="X349" i="1"/>
  <c r="X428" i="1"/>
  <c r="X481" i="1"/>
  <c r="X540" i="1"/>
  <c r="X598" i="1"/>
  <c r="X652" i="1"/>
  <c r="X710" i="1"/>
  <c r="X291" i="1"/>
  <c r="X420" i="1"/>
  <c r="X498" i="1"/>
  <c r="X576" i="1"/>
  <c r="X648" i="1"/>
  <c r="X724" i="1"/>
  <c r="X782" i="1"/>
  <c r="X98" i="1"/>
  <c r="X339" i="1"/>
  <c r="X414" i="1"/>
  <c r="X457" i="1"/>
  <c r="X514" i="1"/>
  <c r="X564" i="1"/>
  <c r="X613" i="1"/>
  <c r="X649" i="1"/>
  <c r="X685" i="1"/>
  <c r="X725" i="1"/>
  <c r="X752" i="1"/>
  <c r="X778" i="1"/>
  <c r="X810" i="1"/>
  <c r="X837" i="1"/>
  <c r="X864" i="1"/>
  <c r="X888" i="1"/>
  <c r="X908" i="1"/>
  <c r="X928" i="1"/>
  <c r="X952" i="1"/>
  <c r="X264" i="1"/>
  <c r="X425" i="1"/>
  <c r="X496" i="1"/>
  <c r="X568" i="1"/>
  <c r="X653" i="1"/>
  <c r="X722" i="1"/>
  <c r="X776" i="1"/>
  <c r="X838" i="1"/>
  <c r="X871" i="1"/>
  <c r="X898" i="1"/>
  <c r="X930" i="1"/>
  <c r="X957" i="1"/>
  <c r="X979" i="1"/>
  <c r="X1003" i="1"/>
  <c r="X1023" i="1"/>
  <c r="X1037" i="1"/>
  <c r="X1116" i="1"/>
  <c r="X1136" i="1"/>
  <c r="X1156" i="1"/>
  <c r="X1180" i="1"/>
  <c r="X1200" i="1"/>
  <c r="X1220" i="1"/>
  <c r="X1244" i="1"/>
  <c r="X1264" i="1"/>
  <c r="X1284" i="1"/>
  <c r="X1308" i="1"/>
  <c r="X1328" i="1"/>
  <c r="X1348" i="1"/>
  <c r="X1368" i="1"/>
  <c r="X1384" i="1"/>
  <c r="X1400" i="1"/>
  <c r="X1416" i="1"/>
  <c r="X195" i="1"/>
  <c r="X381" i="1"/>
  <c r="X466" i="1"/>
  <c r="X544" i="1"/>
  <c r="X617" i="1"/>
  <c r="X693" i="1"/>
  <c r="X758" i="1"/>
  <c r="X813" i="1"/>
  <c r="X857" i="1"/>
  <c r="X889" i="1"/>
  <c r="X917" i="1"/>
  <c r="X945" i="1"/>
  <c r="X972" i="1"/>
  <c r="X993" i="1"/>
  <c r="X1014" i="1"/>
  <c r="X109" i="1"/>
  <c r="X1051" i="1"/>
  <c r="X1127" i="1"/>
  <c r="X1149" i="1"/>
  <c r="X1170" i="1"/>
  <c r="X1191" i="1"/>
  <c r="X1213" i="1"/>
  <c r="X1234" i="1"/>
  <c r="X1255" i="1"/>
  <c r="X1277" i="1"/>
  <c r="X1298" i="1"/>
  <c r="X1319" i="1"/>
  <c r="X1341" i="1"/>
  <c r="X1362" i="1"/>
  <c r="X1383" i="1"/>
  <c r="X1405" i="1"/>
  <c r="X1426" i="1"/>
  <c r="X1442" i="1"/>
  <c r="X1458" i="1"/>
  <c r="X1474" i="1"/>
  <c r="X1490" i="1"/>
  <c r="X1506" i="1"/>
  <c r="X1522" i="1"/>
  <c r="X1538" i="1"/>
  <c r="X1554" i="1"/>
  <c r="X1570" i="1"/>
  <c r="X1586" i="1"/>
  <c r="X1602" i="1"/>
  <c r="X1618" i="1"/>
  <c r="X1634" i="1"/>
  <c r="X1650" i="1"/>
  <c r="X1666" i="1"/>
  <c r="X1682" i="1"/>
  <c r="X1698" i="1"/>
  <c r="X1714" i="1"/>
  <c r="X1730" i="1"/>
  <c r="X1746" i="1"/>
  <c r="X1762" i="1"/>
  <c r="X1778" i="1"/>
  <c r="X1794" i="1"/>
  <c r="X1810" i="1"/>
  <c r="X1826" i="1"/>
  <c r="X1842" i="1"/>
  <c r="X1858" i="1"/>
  <c r="X1874" i="1"/>
  <c r="X1890" i="1"/>
  <c r="X1108" i="1"/>
  <c r="X1099" i="1"/>
  <c r="X1066" i="1"/>
  <c r="X1082" i="1"/>
  <c r="X155" i="1"/>
  <c r="X369" i="1"/>
  <c r="X458" i="1"/>
  <c r="X532" i="1"/>
  <c r="X608" i="1"/>
  <c r="X686" i="1"/>
  <c r="X749" i="1"/>
  <c r="X806" i="1"/>
  <c r="X854" i="1"/>
  <c r="X885" i="1"/>
  <c r="X913" i="1"/>
  <c r="X942" i="1"/>
  <c r="X969" i="1"/>
  <c r="X990" i="1"/>
  <c r="X1012" i="1"/>
  <c r="X106" i="1"/>
  <c r="X1665" i="1"/>
  <c r="X1075" i="1"/>
  <c r="X1633" i="1"/>
  <c r="X1247" i="1"/>
  <c r="X1069" i="1"/>
  <c r="X1623" i="1"/>
  <c r="X1233" i="1"/>
  <c r="X1096" i="1"/>
  <c r="X1177" i="1"/>
  <c r="X1761" i="1"/>
  <c r="X1418" i="1"/>
  <c r="X732" i="1"/>
  <c r="X1868" i="1"/>
  <c r="X1697" i="1"/>
  <c r="X1527" i="1"/>
  <c r="X1333" i="1"/>
  <c r="X1042" i="1"/>
  <c r="X82" i="1"/>
  <c r="X1857" i="1"/>
  <c r="X1687" i="1"/>
  <c r="X1516" i="1"/>
  <c r="X1318" i="1"/>
  <c r="X1026" i="1"/>
  <c r="X1079" i="1"/>
  <c r="X1897" i="1"/>
  <c r="X1812" i="1"/>
  <c r="X1727" i="1"/>
  <c r="X1641" i="1"/>
  <c r="X1556" i="1"/>
  <c r="X1471" i="1"/>
  <c r="X1371" i="1"/>
  <c r="X1258" i="1"/>
  <c r="X1145" i="1"/>
  <c r="X926" i="1"/>
  <c r="X489" i="1"/>
  <c r="X1063" i="1"/>
  <c r="X1865" i="1"/>
  <c r="X1780" i="1"/>
  <c r="X1695" i="1"/>
  <c r="X1609" i="1"/>
  <c r="X1524" i="1"/>
  <c r="X1439" i="1"/>
  <c r="X1329" i="1"/>
  <c r="X1215" i="1"/>
  <c r="X1036" i="1"/>
  <c r="X833" i="1"/>
  <c r="X60" i="1"/>
  <c r="X1067" i="1"/>
  <c r="X1093" i="1"/>
  <c r="X1873" i="1"/>
  <c r="X1831" i="1"/>
  <c r="X1788" i="1"/>
  <c r="X1745" i="1"/>
  <c r="X1703" i="1"/>
  <c r="X1660" i="1"/>
  <c r="X1617" i="1"/>
  <c r="X1575" i="1"/>
  <c r="X1532" i="1"/>
  <c r="X1489" i="1"/>
  <c r="X1447" i="1"/>
  <c r="X1397" i="1"/>
  <c r="X1339" i="1"/>
  <c r="X1283" i="1"/>
  <c r="X1226" i="1"/>
  <c r="X1169" i="1"/>
  <c r="X1052" i="1"/>
  <c r="X973" i="1"/>
  <c r="X861" i="1"/>
  <c r="X622" i="1"/>
  <c r="X200" i="1"/>
  <c r="X1076" i="1"/>
  <c r="X1055" i="1"/>
  <c r="X1892" i="1"/>
  <c r="X1849" i="1"/>
  <c r="X1807" i="1"/>
  <c r="X1764" i="1"/>
  <c r="X1721" i="1"/>
  <c r="X1679" i="1"/>
  <c r="X1636" i="1"/>
  <c r="X1593" i="1"/>
  <c r="X1551" i="1"/>
  <c r="X1508" i="1"/>
  <c r="X1465" i="1"/>
  <c r="X1422" i="1"/>
  <c r="X1365" i="1"/>
  <c r="X1307" i="1"/>
  <c r="X1251" i="1"/>
  <c r="X1194" i="1"/>
  <c r="X1137" i="1"/>
  <c r="X1010" i="1"/>
  <c r="X911" i="1"/>
  <c r="X748" i="1"/>
  <c r="X452" i="1"/>
  <c r="X1092" i="1"/>
  <c r="X1893" i="1"/>
  <c r="X1872" i="1"/>
  <c r="X1851" i="1"/>
  <c r="X1829" i="1"/>
  <c r="X1808" i="1"/>
  <c r="X1787" i="1"/>
  <c r="X1765" i="1"/>
  <c r="X1744" i="1"/>
  <c r="X1723" i="1"/>
  <c r="X1701" i="1"/>
  <c r="X1680" i="1"/>
  <c r="X1659" i="1"/>
  <c r="X1637" i="1"/>
  <c r="X1616" i="1"/>
  <c r="X1595" i="1"/>
  <c r="X1573" i="1"/>
  <c r="X1552" i="1"/>
  <c r="X1531" i="1"/>
  <c r="X1509" i="1"/>
  <c r="X1488" i="1"/>
  <c r="X1467" i="1"/>
  <c r="X1445" i="1"/>
  <c r="X1423" i="1"/>
  <c r="X1395" i="1"/>
  <c r="X1366" i="1"/>
  <c r="X1338" i="1"/>
  <c r="X1310" i="1"/>
  <c r="X1281" i="1"/>
  <c r="X1253" i="1"/>
  <c r="X1225" i="1"/>
  <c r="X1195" i="1"/>
  <c r="X1167" i="1"/>
  <c r="X1139" i="1"/>
  <c r="X1050" i="1"/>
  <c r="X1013" i="1"/>
  <c r="X970" i="1"/>
  <c r="X915" i="1"/>
  <c r="X856" i="1"/>
  <c r="X753" i="1"/>
  <c r="X616" i="1"/>
  <c r="X461" i="1"/>
  <c r="X171" i="1"/>
  <c r="X1896" i="1"/>
  <c r="X1875" i="1"/>
  <c r="X1853" i="1"/>
  <c r="X1832" i="1"/>
  <c r="X1811" i="1"/>
  <c r="X1789" i="1"/>
  <c r="X1768" i="1"/>
  <c r="X1747" i="1"/>
  <c r="X1725" i="1"/>
  <c r="X1704" i="1"/>
  <c r="X1683" i="1"/>
  <c r="X1661" i="1"/>
  <c r="X1640" i="1"/>
  <c r="X1619" i="1"/>
  <c r="X1597" i="1"/>
  <c r="X1576" i="1"/>
  <c r="X1555" i="1"/>
  <c r="X1533" i="1"/>
  <c r="X1512" i="1"/>
  <c r="X1491" i="1"/>
  <c r="X1469" i="1"/>
  <c r="X1448" i="1"/>
  <c r="X1427" i="1"/>
  <c r="X1398" i="1"/>
  <c r="X1370" i="1"/>
  <c r="X1342" i="1"/>
  <c r="X1313" i="1"/>
  <c r="X1285" i="1"/>
  <c r="X1257" i="1"/>
  <c r="X1227" i="1"/>
  <c r="X1199" i="1"/>
  <c r="X1171" i="1"/>
  <c r="X1142" i="1"/>
  <c r="X1110" i="1"/>
  <c r="X1018" i="1"/>
  <c r="X976" i="1"/>
  <c r="X922" i="1"/>
  <c r="X865" i="1"/>
  <c r="X769" i="1"/>
  <c r="X632" i="1"/>
  <c r="X480" i="1"/>
  <c r="X115" i="1"/>
  <c r="X1043" i="1"/>
  <c r="X1006" i="1"/>
  <c r="X963" i="1"/>
  <c r="X906" i="1"/>
  <c r="X844" i="1"/>
  <c r="X737" i="1"/>
  <c r="X589" i="1"/>
  <c r="X437" i="1"/>
  <c r="X101" i="1"/>
  <c r="X1062" i="1"/>
  <c r="X1902" i="1"/>
  <c r="X1870" i="1"/>
  <c r="X1838" i="1"/>
  <c r="X1806" i="1"/>
  <c r="X1774" i="1"/>
  <c r="X1742" i="1"/>
  <c r="X1710" i="1"/>
  <c r="X1678" i="1"/>
  <c r="X1646" i="1"/>
  <c r="X1614" i="1"/>
  <c r="X1582" i="1"/>
  <c r="X1550" i="1"/>
  <c r="X1518" i="1"/>
  <c r="X1486" i="1"/>
  <c r="X1454" i="1"/>
  <c r="X1421" i="1"/>
  <c r="X1378" i="1"/>
  <c r="X1335" i="1"/>
  <c r="X1293" i="1"/>
  <c r="X1250" i="1"/>
  <c r="X1207" i="1"/>
  <c r="X1165" i="1"/>
  <c r="X1122" i="1"/>
  <c r="X1030" i="1"/>
  <c r="X988" i="1"/>
  <c r="X938" i="1"/>
  <c r="X881" i="1"/>
  <c r="X801" i="1"/>
  <c r="X674" i="1"/>
  <c r="X522" i="1"/>
  <c r="X356" i="1"/>
  <c r="X1412" i="1"/>
  <c r="X1380" i="1"/>
  <c r="X1344" i="1"/>
  <c r="X1300" i="1"/>
  <c r="X1260" i="1"/>
  <c r="X1216" i="1"/>
  <c r="X1172" i="1"/>
  <c r="X1132" i="1"/>
  <c r="X1033" i="1"/>
  <c r="X995" i="1"/>
  <c r="X951" i="1"/>
  <c r="X893" i="1"/>
  <c r="X818" i="1"/>
  <c r="X709" i="1"/>
  <c r="X553" i="1"/>
  <c r="X393" i="1"/>
  <c r="X936" i="1"/>
  <c r="X892" i="1"/>
  <c r="X842" i="1"/>
  <c r="X789" i="1"/>
  <c r="X730" i="1"/>
  <c r="X656" i="1"/>
  <c r="X570" i="1"/>
  <c r="X478" i="1"/>
  <c r="X355" i="1"/>
  <c r="X793" i="1"/>
  <c r="X669" i="1"/>
  <c r="X520" i="1"/>
  <c r="X331" i="1"/>
  <c r="X668" i="1"/>
  <c r="X556" i="1"/>
  <c r="X438" i="1"/>
  <c r="X224" i="1"/>
  <c r="X787" i="1"/>
  <c r="X671" i="1"/>
  <c r="X559" i="1"/>
  <c r="X447" i="1"/>
  <c r="X311" i="1"/>
  <c r="X236" i="1"/>
  <c r="X314" i="1"/>
  <c r="X202" i="1"/>
  <c r="X84" i="1"/>
  <c r="X229" i="1"/>
  <c r="X81" i="1"/>
  <c r="X113" i="1"/>
  <c r="X87" i="1"/>
  <c r="X153" i="1"/>
  <c r="X137" i="1"/>
  <c r="X121" i="1"/>
  <c r="X99" i="1"/>
  <c r="Y20" i="1"/>
  <c r="AE3" i="1"/>
  <c r="Y33" i="1" l="1"/>
  <c r="Y32" i="1"/>
  <c r="AC20" i="1"/>
  <c r="AA20" i="1"/>
  <c r="I69" i="1"/>
  <c r="I68" i="1"/>
  <c r="I66" i="1"/>
  <c r="I67" i="1"/>
  <c r="I64" i="1"/>
  <c r="I63" i="1"/>
  <c r="I65" i="1"/>
  <c r="X7" i="11"/>
  <c r="X8" i="11"/>
  <c r="X6" i="11"/>
  <c r="V9" i="11"/>
  <c r="AA35" i="1" l="1"/>
  <c r="AA34" i="1"/>
  <c r="AC33" i="1"/>
  <c r="AA33" i="1"/>
  <c r="I18" i="1"/>
  <c r="AA32" i="1"/>
  <c r="AC32" i="1"/>
  <c r="X9" i="11"/>
  <c r="X16" i="11" s="1"/>
  <c r="X17" i="11" s="1"/>
  <c r="AB6" i="1" s="1"/>
  <c r="AB20" i="1"/>
  <c r="I16" i="1"/>
  <c r="M11" i="1"/>
  <c r="U11" i="1"/>
  <c r="M13" i="1"/>
  <c r="U13" i="1"/>
  <c r="M14" i="1"/>
  <c r="U14" i="1"/>
  <c r="M15" i="1"/>
  <c r="U15" i="1"/>
  <c r="M12" i="1"/>
  <c r="U12" i="1"/>
  <c r="M67" i="1"/>
  <c r="U67" i="1"/>
  <c r="V67" i="1" s="1"/>
  <c r="M65" i="1"/>
  <c r="U65" i="1"/>
  <c r="V65" i="1" s="1"/>
  <c r="M66" i="1"/>
  <c r="U66" i="1"/>
  <c r="V66" i="1" s="1"/>
  <c r="M63" i="1"/>
  <c r="U63" i="1"/>
  <c r="V63" i="1" s="1"/>
  <c r="M68" i="1"/>
  <c r="U68" i="1"/>
  <c r="V68" i="1" s="1"/>
  <c r="M64" i="1"/>
  <c r="U64" i="1"/>
  <c r="V64" i="1" s="1"/>
  <c r="M69" i="1"/>
  <c r="U69" i="1"/>
  <c r="V69" i="1" s="1"/>
  <c r="AB35" i="1" l="1"/>
  <c r="AB34" i="1"/>
  <c r="AB33" i="1"/>
  <c r="AB32" i="1"/>
  <c r="M18" i="1"/>
  <c r="U18" i="1"/>
  <c r="U16" i="1"/>
  <c r="M16" i="1"/>
  <c r="AA64" i="1"/>
  <c r="AB64" i="1" s="1"/>
  <c r="AA63" i="1"/>
  <c r="AA65" i="1"/>
  <c r="AB65" i="1" s="1"/>
  <c r="AA69" i="1"/>
  <c r="AB69" i="1" s="1"/>
  <c r="AA68" i="1"/>
  <c r="AB68" i="1" s="1"/>
  <c r="AA66" i="1"/>
  <c r="AB66" i="1" s="1"/>
  <c r="AA67" i="1"/>
  <c r="AB67" i="1" s="1"/>
  <c r="AB63" i="1" l="1"/>
  <c r="AP50" i="1" l="1"/>
  <c r="AP51" i="1"/>
  <c r="AP52" i="1"/>
  <c r="AP53" i="1"/>
  <c r="AP54" i="1"/>
  <c r="AP49" i="1"/>
  <c r="AO50" i="1"/>
  <c r="V52" i="1" s="1"/>
  <c r="AO51" i="1"/>
  <c r="AO52" i="1"/>
  <c r="Y81" i="1" s="1"/>
  <c r="AO53" i="1"/>
  <c r="AO54" i="1"/>
  <c r="AO49" i="1"/>
  <c r="Y76" i="1" l="1"/>
  <c r="V76" i="1"/>
  <c r="AD81" i="1"/>
  <c r="U81" i="1"/>
  <c r="V81" i="1" s="1"/>
  <c r="Y80" i="1"/>
  <c r="AD80" i="1" s="1"/>
  <c r="Y37" i="1"/>
  <c r="AC37" i="1" s="1"/>
  <c r="Y36" i="1"/>
  <c r="V80" i="1"/>
  <c r="V36" i="1"/>
  <c r="V37" i="1"/>
  <c r="Y52" i="1"/>
  <c r="Y79" i="1"/>
  <c r="AD79" i="1" s="1"/>
  <c r="Y51" i="1"/>
  <c r="Y77" i="1"/>
  <c r="AD77" i="1" s="1"/>
  <c r="V57" i="1"/>
  <c r="V58" i="1"/>
  <c r="V77" i="1"/>
  <c r="V51" i="1"/>
  <c r="V59" i="1"/>
  <c r="V60" i="1"/>
  <c r="Y49" i="1"/>
  <c r="V61" i="1"/>
  <c r="V79" i="1"/>
  <c r="V49" i="1"/>
  <c r="Y60" i="1"/>
  <c r="Y59" i="1"/>
  <c r="Y61" i="1"/>
  <c r="Y78" i="1"/>
  <c r="AD78" i="1" s="1"/>
  <c r="Y50" i="1"/>
  <c r="Y12" i="1"/>
  <c r="AC12" i="1" s="1"/>
  <c r="Y14" i="1"/>
  <c r="AC14" i="1" s="1"/>
  <c r="V13" i="1"/>
  <c r="V78" i="1"/>
  <c r="V11" i="1"/>
  <c r="Y13" i="1"/>
  <c r="AC13" i="1" s="1"/>
  <c r="V14" i="1"/>
  <c r="V62" i="1"/>
  <c r="AB62" i="1" s="1"/>
  <c r="V12" i="1"/>
  <c r="V50" i="1"/>
  <c r="Y15" i="1"/>
  <c r="AC15" i="1" s="1"/>
  <c r="V15" i="1"/>
  <c r="Y62" i="1"/>
  <c r="V849" i="1"/>
  <c r="V945" i="1"/>
  <c r="V1122" i="1"/>
  <c r="V1186" i="1"/>
  <c r="V1250" i="1"/>
  <c r="V1314" i="1"/>
  <c r="V1378" i="1"/>
  <c r="V1442" i="1"/>
  <c r="V1506" i="1"/>
  <c r="V629" i="1"/>
  <c r="V693" i="1"/>
  <c r="V757" i="1"/>
  <c r="V821" i="1"/>
  <c r="V885" i="1"/>
  <c r="V949" i="1"/>
  <c r="V1126" i="1"/>
  <c r="V1190" i="1"/>
  <c r="V1286" i="1"/>
  <c r="V1350" i="1"/>
  <c r="V1414" i="1"/>
  <c r="V1478" i="1"/>
  <c r="V1542" i="1"/>
  <c r="V1606" i="1"/>
  <c r="V1670" i="1"/>
  <c r="V1734" i="1"/>
  <c r="V1798" i="1"/>
  <c r="V1862" i="1"/>
  <c r="V1894" i="1"/>
  <c r="V625" i="1"/>
  <c r="V657" i="1"/>
  <c r="V689" i="1"/>
  <c r="V721" i="1"/>
  <c r="V753" i="1"/>
  <c r="V785" i="1"/>
  <c r="V817" i="1"/>
  <c r="V881" i="1"/>
  <c r="V913" i="1"/>
  <c r="V1154" i="1"/>
  <c r="V1218" i="1"/>
  <c r="V1282" i="1"/>
  <c r="V1346" i="1"/>
  <c r="V1410" i="1"/>
  <c r="V1474" i="1"/>
  <c r="V661" i="1"/>
  <c r="V725" i="1"/>
  <c r="V789" i="1"/>
  <c r="V853" i="1"/>
  <c r="V917" i="1"/>
  <c r="V1158" i="1"/>
  <c r="V1222" i="1"/>
  <c r="V1254" i="1"/>
  <c r="V1318" i="1"/>
  <c r="V1382" i="1"/>
  <c r="V1446" i="1"/>
  <c r="V1510" i="1"/>
  <c r="V1574" i="1"/>
  <c r="V1638" i="1"/>
  <c r="V1702" i="1"/>
  <c r="V1766" i="1"/>
  <c r="V1830" i="1"/>
  <c r="V1103" i="1"/>
  <c r="V1846" i="1"/>
  <c r="V1718" i="1"/>
  <c r="V1602" i="1"/>
  <c r="V1490" i="1"/>
  <c r="V1426" i="1"/>
  <c r="V1362" i="1"/>
  <c r="V1298" i="1"/>
  <c r="V1234" i="1"/>
  <c r="V1170" i="1"/>
  <c r="V929" i="1"/>
  <c r="V865" i="1"/>
  <c r="V801" i="1"/>
  <c r="V737" i="1"/>
  <c r="V673" i="1"/>
  <c r="V609" i="1"/>
  <c r="V1898" i="1"/>
  <c r="V1806" i="1"/>
  <c r="V1770" i="1"/>
  <c r="V1738" i="1"/>
  <c r="V1674" i="1"/>
  <c r="V1578" i="1"/>
  <c r="V1546" i="1"/>
  <c r="V1538" i="1"/>
  <c r="V1814" i="1"/>
  <c r="V1091" i="1"/>
  <c r="V1818" i="1"/>
  <c r="V1694" i="1"/>
  <c r="V1594" i="1"/>
  <c r="V1730" i="1"/>
  <c r="V1066" i="1"/>
  <c r="V1810" i="1"/>
  <c r="V1682" i="1"/>
  <c r="V1554" i="1"/>
  <c r="V1518" i="1"/>
  <c r="V1454" i="1"/>
  <c r="V1390" i="1"/>
  <c r="V1326" i="1"/>
  <c r="V1262" i="1"/>
  <c r="V1198" i="1"/>
  <c r="V1134" i="1"/>
  <c r="V957" i="1"/>
  <c r="V893" i="1"/>
  <c r="V829" i="1"/>
  <c r="V765" i="1"/>
  <c r="V701" i="1"/>
  <c r="V637" i="1"/>
  <c r="V1482" i="1"/>
  <c r="V1418" i="1"/>
  <c r="V1354" i="1"/>
  <c r="V1290" i="1"/>
  <c r="V1226" i="1"/>
  <c r="V1162" i="1"/>
  <c r="V921" i="1"/>
  <c r="V857" i="1"/>
  <c r="V793" i="1"/>
  <c r="V729" i="1"/>
  <c r="V665" i="1"/>
  <c r="V601" i="1"/>
  <c r="V1080" i="1"/>
  <c r="V1097" i="1"/>
  <c r="V1888" i="1"/>
  <c r="V1856" i="1"/>
  <c r="V1824" i="1"/>
  <c r="V1792" i="1"/>
  <c r="V1760" i="1"/>
  <c r="V1728" i="1"/>
  <c r="V1696" i="1"/>
  <c r="V1664" i="1"/>
  <c r="V1632" i="1"/>
  <c r="V1600" i="1"/>
  <c r="V1568" i="1"/>
  <c r="V1536" i="1"/>
  <c r="V1504" i="1"/>
  <c r="V1472" i="1"/>
  <c r="V1440" i="1"/>
  <c r="V1408" i="1"/>
  <c r="V1376" i="1"/>
  <c r="V1344" i="1"/>
  <c r="V1312" i="1"/>
  <c r="V1280" i="1"/>
  <c r="V1248" i="1"/>
  <c r="V1216" i="1"/>
  <c r="V1184" i="1"/>
  <c r="V1152" i="1"/>
  <c r="V1120" i="1"/>
  <c r="V975" i="1"/>
  <c r="V943" i="1"/>
  <c r="V911" i="1"/>
  <c r="V879" i="1"/>
  <c r="V847" i="1"/>
  <c r="V815" i="1"/>
  <c r="V783" i="1"/>
  <c r="V751" i="1"/>
  <c r="V719" i="1"/>
  <c r="V687" i="1"/>
  <c r="V655" i="1"/>
  <c r="V623" i="1"/>
  <c r="V1084" i="1"/>
  <c r="V1101" i="1"/>
  <c r="V1892" i="1"/>
  <c r="V1860" i="1"/>
  <c r="V1828" i="1"/>
  <c r="V1796" i="1"/>
  <c r="V1764" i="1"/>
  <c r="V1732" i="1"/>
  <c r="V1700" i="1"/>
  <c r="V1668" i="1"/>
  <c r="V1636" i="1"/>
  <c r="V1604" i="1"/>
  <c r="V1572" i="1"/>
  <c r="V1540" i="1"/>
  <c r="V1508" i="1"/>
  <c r="V1476" i="1"/>
  <c r="V1444" i="1"/>
  <c r="V1412" i="1"/>
  <c r="V1380" i="1"/>
  <c r="V1348" i="1"/>
  <c r="V1316" i="1"/>
  <c r="V1284" i="1"/>
  <c r="V1252" i="1"/>
  <c r="V1220" i="1"/>
  <c r="V1188" i="1"/>
  <c r="V1156" i="1"/>
  <c r="V1124" i="1"/>
  <c r="V947" i="1"/>
  <c r="V915" i="1"/>
  <c r="V883" i="1"/>
  <c r="V851" i="1"/>
  <c r="V819" i="1"/>
  <c r="V787" i="1"/>
  <c r="V755" i="1"/>
  <c r="V723" i="1"/>
  <c r="V691" i="1"/>
  <c r="V659" i="1"/>
  <c r="V627" i="1"/>
  <c r="V1104" i="1"/>
  <c r="V1069" i="1"/>
  <c r="V1102" i="1"/>
  <c r="V1086" i="1"/>
  <c r="V1893" i="1"/>
  <c r="V1877" i="1"/>
  <c r="V1861" i="1"/>
  <c r="V1845" i="1"/>
  <c r="V1829" i="1"/>
  <c r="V1813" i="1"/>
  <c r="V1797" i="1"/>
  <c r="V1781" i="1"/>
  <c r="V1765" i="1"/>
  <c r="V1749" i="1"/>
  <c r="V1733" i="1"/>
  <c r="V1717" i="1"/>
  <c r="V1701" i="1"/>
  <c r="V1685" i="1"/>
  <c r="V1669" i="1"/>
  <c r="V1653" i="1"/>
  <c r="V1637" i="1"/>
  <c r="V1621" i="1"/>
  <c r="V1605" i="1"/>
  <c r="V1589" i="1"/>
  <c r="V1573" i="1"/>
  <c r="V1557" i="1"/>
  <c r="V1541" i="1"/>
  <c r="V1525" i="1"/>
  <c r="V1509" i="1"/>
  <c r="V1493" i="1"/>
  <c r="V1477" i="1"/>
  <c r="V1461" i="1"/>
  <c r="V1445" i="1"/>
  <c r="V1429" i="1"/>
  <c r="V1413" i="1"/>
  <c r="V1397" i="1"/>
  <c r="V1381" i="1"/>
  <c r="V1365" i="1"/>
  <c r="V1349" i="1"/>
  <c r="V1333" i="1"/>
  <c r="V1317" i="1"/>
  <c r="V1301" i="1"/>
  <c r="V1285" i="1"/>
  <c r="V1269" i="1"/>
  <c r="V1253" i="1"/>
  <c r="V1237" i="1"/>
  <c r="V1221" i="1"/>
  <c r="V1205" i="1"/>
  <c r="V1189" i="1"/>
  <c r="V1173" i="1"/>
  <c r="V1157" i="1"/>
  <c r="V1141" i="1"/>
  <c r="V1125" i="1"/>
  <c r="V964" i="1"/>
  <c r="V948" i="1"/>
  <c r="V932" i="1"/>
  <c r="V916" i="1"/>
  <c r="V900" i="1"/>
  <c r="V884" i="1"/>
  <c r="V868" i="1"/>
  <c r="V852" i="1"/>
  <c r="V836" i="1"/>
  <c r="V820" i="1"/>
  <c r="V804" i="1"/>
  <c r="V788" i="1"/>
  <c r="V772" i="1"/>
  <c r="V756" i="1"/>
  <c r="V740" i="1"/>
  <c r="V724" i="1"/>
  <c r="V708" i="1"/>
  <c r="V692" i="1"/>
  <c r="V676" i="1"/>
  <c r="V660" i="1"/>
  <c r="V644" i="1"/>
  <c r="V628" i="1"/>
  <c r="V612" i="1"/>
  <c r="V1083" i="1"/>
  <c r="V1067" i="1"/>
  <c r="V1100" i="1"/>
  <c r="V1109" i="1"/>
  <c r="V1891" i="1"/>
  <c r="V1875" i="1"/>
  <c r="V1859" i="1"/>
  <c r="V1843" i="1"/>
  <c r="V1827" i="1"/>
  <c r="V1811" i="1"/>
  <c r="V1795" i="1"/>
  <c r="V1779" i="1"/>
  <c r="V1763" i="1"/>
  <c r="V1747" i="1"/>
  <c r="V1731" i="1"/>
  <c r="V1715" i="1"/>
  <c r="V1699" i="1"/>
  <c r="V1683" i="1"/>
  <c r="V1667" i="1"/>
  <c r="V1651" i="1"/>
  <c r="V1635" i="1"/>
  <c r="V1619" i="1"/>
  <c r="V1603" i="1"/>
  <c r="V1587" i="1"/>
  <c r="V1571" i="1"/>
  <c r="V1555" i="1"/>
  <c r="V1539" i="1"/>
  <c r="V1523" i="1"/>
  <c r="V1507" i="1"/>
  <c r="V1491" i="1"/>
  <c r="V1475" i="1"/>
  <c r="V1459" i="1"/>
  <c r="V1443" i="1"/>
  <c r="V1427" i="1"/>
  <c r="V1411" i="1"/>
  <c r="V1395" i="1"/>
  <c r="V1379" i="1"/>
  <c r="V1363" i="1"/>
  <c r="V1347" i="1"/>
  <c r="V1331" i="1"/>
  <c r="V1315" i="1"/>
  <c r="V1299" i="1"/>
  <c r="V1283" i="1"/>
  <c r="V1267" i="1"/>
  <c r="V1251" i="1"/>
  <c r="V1235" i="1"/>
  <c r="V1219" i="1"/>
  <c r="V1203" i="1"/>
  <c r="V1187" i="1"/>
  <c r="V1171" i="1"/>
  <c r="V1155" i="1"/>
  <c r="V1139" i="1"/>
  <c r="V1123" i="1"/>
  <c r="V962" i="1"/>
  <c r="V946" i="1"/>
  <c r="V930" i="1"/>
  <c r="V914" i="1"/>
  <c r="V898" i="1"/>
  <c r="V882" i="1"/>
  <c r="V866" i="1"/>
  <c r="V850" i="1"/>
  <c r="V834" i="1"/>
  <c r="V818" i="1"/>
  <c r="V802" i="1"/>
  <c r="V786" i="1"/>
  <c r="V770" i="1"/>
  <c r="V754" i="1"/>
  <c r="V738" i="1"/>
  <c r="V722" i="1"/>
  <c r="V706" i="1"/>
  <c r="V690" i="1"/>
  <c r="V674" i="1"/>
  <c r="V658" i="1"/>
  <c r="V642" i="1"/>
  <c r="V626" i="1"/>
  <c r="V610" i="1"/>
  <c r="V769" i="1"/>
  <c r="V1870" i="1"/>
  <c r="V1742" i="1"/>
  <c r="V1642" i="1"/>
  <c r="V1550" i="1"/>
  <c r="V1087" i="1"/>
  <c r="V1078" i="1"/>
  <c r="V1754" i="1"/>
  <c r="V1562" i="1"/>
  <c r="V1746" i="1"/>
  <c r="V1486" i="1"/>
  <c r="V1294" i="1"/>
  <c r="V1166" i="1"/>
  <c r="V861" i="1"/>
  <c r="V733" i="1"/>
  <c r="V605" i="1"/>
  <c r="V1514" i="1"/>
  <c r="V1386" i="1"/>
  <c r="V1258" i="1"/>
  <c r="V1130" i="1"/>
  <c r="V889" i="1"/>
  <c r="V761" i="1"/>
  <c r="V633" i="1"/>
  <c r="V1064" i="1"/>
  <c r="V1872" i="1"/>
  <c r="V1808" i="1"/>
  <c r="V1744" i="1"/>
  <c r="V1680" i="1"/>
  <c r="V1616" i="1"/>
  <c r="V1584" i="1"/>
  <c r="V1520" i="1"/>
  <c r="V1456" i="1"/>
  <c r="V1392" i="1"/>
  <c r="V1328" i="1"/>
  <c r="V1264" i="1"/>
  <c r="V1200" i="1"/>
  <c r="V1136" i="1"/>
  <c r="V959" i="1"/>
  <c r="V895" i="1"/>
  <c r="V831" i="1"/>
  <c r="V767" i="1"/>
  <c r="V703" i="1"/>
  <c r="V639" i="1"/>
  <c r="V1085" i="1"/>
  <c r="V1844" i="1"/>
  <c r="V1780" i="1"/>
  <c r="V1716" i="1"/>
  <c r="V1652" i="1"/>
  <c r="V1588" i="1"/>
  <c r="V1524" i="1"/>
  <c r="V1460" i="1"/>
  <c r="V1396" i="1"/>
  <c r="V1332" i="1"/>
  <c r="V1268" i="1"/>
  <c r="V1204" i="1"/>
  <c r="V1140" i="1"/>
  <c r="V963" i="1"/>
  <c r="V899" i="1"/>
  <c r="V835" i="1"/>
  <c r="V771" i="1"/>
  <c r="V707" i="1"/>
  <c r="V611" i="1"/>
  <c r="V1061" i="1"/>
  <c r="V1901" i="1"/>
  <c r="V1869" i="1"/>
  <c r="V1837" i="1"/>
  <c r="V1805" i="1"/>
  <c r="V1773" i="1"/>
  <c r="V1741" i="1"/>
  <c r="V1709" i="1"/>
  <c r="V1677" i="1"/>
  <c r="V1645" i="1"/>
  <c r="V1613" i="1"/>
  <c r="V1581" i="1"/>
  <c r="V1549" i="1"/>
  <c r="V1533" i="1"/>
  <c r="V1501" i="1"/>
  <c r="V1469" i="1"/>
  <c r="V1405" i="1"/>
  <c r="V1389" i="1"/>
  <c r="V1357" i="1"/>
  <c r="V1325" i="1"/>
  <c r="V1293" i="1"/>
  <c r="V1261" i="1"/>
  <c r="V1229" i="1"/>
  <c r="V1197" i="1"/>
  <c r="V1165" i="1"/>
  <c r="V1133" i="1"/>
  <c r="V956" i="1"/>
  <c r="V924" i="1"/>
  <c r="V892" i="1"/>
  <c r="V860" i="1"/>
  <c r="V828" i="1"/>
  <c r="V796" i="1"/>
  <c r="V764" i="1"/>
  <c r="V732" i="1"/>
  <c r="V700" i="1"/>
  <c r="V668" i="1"/>
  <c r="V636" i="1"/>
  <c r="V604" i="1"/>
  <c r="V1075" i="1"/>
  <c r="V1092" i="1"/>
  <c r="V1883" i="1"/>
  <c r="V1851" i="1"/>
  <c r="V1819" i="1"/>
  <c r="V1787" i="1"/>
  <c r="V1755" i="1"/>
  <c r="V1723" i="1"/>
  <c r="V1691" i="1"/>
  <c r="V1659" i="1"/>
  <c r="V1627" i="1"/>
  <c r="V1611" i="1"/>
  <c r="V1579" i="1"/>
  <c r="V1547" i="1"/>
  <c r="V1070" i="1"/>
  <c r="V1826" i="1"/>
  <c r="V1686" i="1"/>
  <c r="V1526" i="1"/>
  <c r="V1462" i="1"/>
  <c r="V1398" i="1"/>
  <c r="V1334" i="1"/>
  <c r="V1270" i="1"/>
  <c r="V1206" i="1"/>
  <c r="V1142" i="1"/>
  <c r="V965" i="1"/>
  <c r="V901" i="1"/>
  <c r="V837" i="1"/>
  <c r="V773" i="1"/>
  <c r="V709" i="1"/>
  <c r="V645" i="1"/>
  <c r="V1095" i="1"/>
  <c r="V1854" i="1"/>
  <c r="V1822" i="1"/>
  <c r="V1786" i="1"/>
  <c r="V1690" i="1"/>
  <c r="V1630" i="1"/>
  <c r="V1598" i="1"/>
  <c r="V1698" i="1"/>
  <c r="V1750" i="1"/>
  <c r="V1062" i="1"/>
  <c r="V1866" i="1"/>
  <c r="V1838" i="1"/>
  <c r="V1710" i="1"/>
  <c r="V1646" i="1"/>
  <c r="V1614" i="1"/>
  <c r="V1082" i="1"/>
  <c r="V1634" i="1"/>
  <c r="V1108" i="1"/>
  <c r="V1778" i="1"/>
  <c r="V1650" i="1"/>
  <c r="V1522" i="1"/>
  <c r="V1502" i="1"/>
  <c r="V1438" i="1"/>
  <c r="V1374" i="1"/>
  <c r="V1310" i="1"/>
  <c r="V1246" i="1"/>
  <c r="V1182" i="1"/>
  <c r="V1118" i="1"/>
  <c r="V941" i="1"/>
  <c r="V877" i="1"/>
  <c r="V813" i="1"/>
  <c r="V749" i="1"/>
  <c r="V685" i="1"/>
  <c r="V621" i="1"/>
  <c r="V1466" i="1"/>
  <c r="V1402" i="1"/>
  <c r="V1338" i="1"/>
  <c r="V1274" i="1"/>
  <c r="V1210" i="1"/>
  <c r="V1146" i="1"/>
  <c r="V969" i="1"/>
  <c r="V905" i="1"/>
  <c r="V841" i="1"/>
  <c r="V777" i="1"/>
  <c r="V713" i="1"/>
  <c r="V649" i="1"/>
  <c r="V1072" i="1"/>
  <c r="V1089" i="1"/>
  <c r="V1880" i="1"/>
  <c r="V1848" i="1"/>
  <c r="V1816" i="1"/>
  <c r="V1784" i="1"/>
  <c r="V1752" i="1"/>
  <c r="V1720" i="1"/>
  <c r="V1688" i="1"/>
  <c r="V1656" i="1"/>
  <c r="V1624" i="1"/>
  <c r="V1592" i="1"/>
  <c r="V1560" i="1"/>
  <c r="V1528" i="1"/>
  <c r="V1496" i="1"/>
  <c r="V1464" i="1"/>
  <c r="V1432" i="1"/>
  <c r="V1400" i="1"/>
  <c r="V1368" i="1"/>
  <c r="V1336" i="1"/>
  <c r="V1304" i="1"/>
  <c r="V1272" i="1"/>
  <c r="V1240" i="1"/>
  <c r="V1208" i="1"/>
  <c r="V1176" i="1"/>
  <c r="V1144" i="1"/>
  <c r="V1112" i="1"/>
  <c r="V967" i="1"/>
  <c r="V935" i="1"/>
  <c r="V903" i="1"/>
  <c r="V871" i="1"/>
  <c r="V839" i="1"/>
  <c r="V807" i="1"/>
  <c r="V775" i="1"/>
  <c r="V743" i="1"/>
  <c r="V711" i="1"/>
  <c r="V679" i="1"/>
  <c r="V647" i="1"/>
  <c r="V615" i="1"/>
  <c r="V1076" i="1"/>
  <c r="V1093" i="1"/>
  <c r="V1884" i="1"/>
  <c r="V1852" i="1"/>
  <c r="V1820" i="1"/>
  <c r="V1788" i="1"/>
  <c r="V1756" i="1"/>
  <c r="V1724" i="1"/>
  <c r="V1692" i="1"/>
  <c r="V1660" i="1"/>
  <c r="V1628" i="1"/>
  <c r="V1596" i="1"/>
  <c r="V1564" i="1"/>
  <c r="V1532" i="1"/>
  <c r="V1500" i="1"/>
  <c r="V1468" i="1"/>
  <c r="V1436" i="1"/>
  <c r="V1404" i="1"/>
  <c r="V1372" i="1"/>
  <c r="V1340" i="1"/>
  <c r="V1308" i="1"/>
  <c r="V1276" i="1"/>
  <c r="V1244" i="1"/>
  <c r="V1212" i="1"/>
  <c r="V1180" i="1"/>
  <c r="V1148" i="1"/>
  <c r="V1116" i="1"/>
  <c r="V971" i="1"/>
  <c r="V939" i="1"/>
  <c r="V907" i="1"/>
  <c r="V875" i="1"/>
  <c r="V843" i="1"/>
  <c r="V811" i="1"/>
  <c r="V779" i="1"/>
  <c r="V747" i="1"/>
  <c r="V715" i="1"/>
  <c r="V683" i="1"/>
  <c r="V651" i="1"/>
  <c r="V619" i="1"/>
  <c r="V1081" i="1"/>
  <c r="V1065" i="1"/>
  <c r="V1098" i="1"/>
  <c r="V1107" i="1"/>
  <c r="V1889" i="1"/>
  <c r="V1873" i="1"/>
  <c r="V1857" i="1"/>
  <c r="V1841" i="1"/>
  <c r="V1825" i="1"/>
  <c r="V1809" i="1"/>
  <c r="V1793" i="1"/>
  <c r="V1777" i="1"/>
  <c r="V1761" i="1"/>
  <c r="V1745" i="1"/>
  <c r="V1729" i="1"/>
  <c r="V1713" i="1"/>
  <c r="V1697" i="1"/>
  <c r="V1681" i="1"/>
  <c r="V1665" i="1"/>
  <c r="V1649" i="1"/>
  <c r="V1633" i="1"/>
  <c r="V1617" i="1"/>
  <c r="V1601" i="1"/>
  <c r="V1585" i="1"/>
  <c r="V1569" i="1"/>
  <c r="V1553" i="1"/>
  <c r="V1537" i="1"/>
  <c r="V1521" i="1"/>
  <c r="V1505" i="1"/>
  <c r="V1489" i="1"/>
  <c r="V1473" i="1"/>
  <c r="V1457" i="1"/>
  <c r="V1441" i="1"/>
  <c r="V1425" i="1"/>
  <c r="V1409" i="1"/>
  <c r="V1393" i="1"/>
  <c r="V1377" i="1"/>
  <c r="V1361" i="1"/>
  <c r="V1345" i="1"/>
  <c r="V1329" i="1"/>
  <c r="V1313" i="1"/>
  <c r="V1297" i="1"/>
  <c r="V1281" i="1"/>
  <c r="V1265" i="1"/>
  <c r="V1249" i="1"/>
  <c r="V1233" i="1"/>
  <c r="V1217" i="1"/>
  <c r="V1201" i="1"/>
  <c r="V1185" i="1"/>
  <c r="V1169" i="1"/>
  <c r="V1153" i="1"/>
  <c r="V1137" i="1"/>
  <c r="V1121" i="1"/>
  <c r="V976" i="1"/>
  <c r="V960" i="1"/>
  <c r="V944" i="1"/>
  <c r="V928" i="1"/>
  <c r="V912" i="1"/>
  <c r="V896" i="1"/>
  <c r="V880" i="1"/>
  <c r="V864" i="1"/>
  <c r="V848" i="1"/>
  <c r="V832" i="1"/>
  <c r="V816" i="1"/>
  <c r="V800" i="1"/>
  <c r="V784" i="1"/>
  <c r="V768" i="1"/>
  <c r="V752" i="1"/>
  <c r="V736" i="1"/>
  <c r="V720" i="1"/>
  <c r="V704" i="1"/>
  <c r="V688" i="1"/>
  <c r="V672" i="1"/>
  <c r="V656" i="1"/>
  <c r="V640" i="1"/>
  <c r="V624" i="1"/>
  <c r="V608" i="1"/>
  <c r="V1079" i="1"/>
  <c r="V1063" i="1"/>
  <c r="V1096" i="1"/>
  <c r="V1105" i="1"/>
  <c r="V1887" i="1"/>
  <c r="V1871" i="1"/>
  <c r="V1855" i="1"/>
  <c r="V1839" i="1"/>
  <c r="V1823" i="1"/>
  <c r="V1807" i="1"/>
  <c r="V1791" i="1"/>
  <c r="V1775" i="1"/>
  <c r="V1759" i="1"/>
  <c r="V1743" i="1"/>
  <c r="V1727" i="1"/>
  <c r="V1711" i="1"/>
  <c r="V1695" i="1"/>
  <c r="V1679" i="1"/>
  <c r="V1663" i="1"/>
  <c r="V1647" i="1"/>
  <c r="V1631" i="1"/>
  <c r="V1615" i="1"/>
  <c r="V1599" i="1"/>
  <c r="V1583" i="1"/>
  <c r="V1567" i="1"/>
  <c r="V1551" i="1"/>
  <c r="V1535" i="1"/>
  <c r="V1519" i="1"/>
  <c r="V1503" i="1"/>
  <c r="V1487" i="1"/>
  <c r="V1471" i="1"/>
  <c r="V1455" i="1"/>
  <c r="V1439" i="1"/>
  <c r="V1423" i="1"/>
  <c r="V1407" i="1"/>
  <c r="V1391" i="1"/>
  <c r="V1375" i="1"/>
  <c r="V1359" i="1"/>
  <c r="V1343" i="1"/>
  <c r="V1327" i="1"/>
  <c r="V1311" i="1"/>
  <c r="V1295" i="1"/>
  <c r="V1279" i="1"/>
  <c r="V1263" i="1"/>
  <c r="V1247" i="1"/>
  <c r="V1231" i="1"/>
  <c r="V1215" i="1"/>
  <c r="V1199" i="1"/>
  <c r="V1183" i="1"/>
  <c r="V1167" i="1"/>
  <c r="V1151" i="1"/>
  <c r="V1135" i="1"/>
  <c r="V1119" i="1"/>
  <c r="V974" i="1"/>
  <c r="V958" i="1"/>
  <c r="V942" i="1"/>
  <c r="V926" i="1"/>
  <c r="V910" i="1"/>
  <c r="V894" i="1"/>
  <c r="V878" i="1"/>
  <c r="V862" i="1"/>
  <c r="V846" i="1"/>
  <c r="V830" i="1"/>
  <c r="V814" i="1"/>
  <c r="V798" i="1"/>
  <c r="V782" i="1"/>
  <c r="V766" i="1"/>
  <c r="V750" i="1"/>
  <c r="V734" i="1"/>
  <c r="V718" i="1"/>
  <c r="V702" i="1"/>
  <c r="V686" i="1"/>
  <c r="V670" i="1"/>
  <c r="V654" i="1"/>
  <c r="V638" i="1"/>
  <c r="V622" i="1"/>
  <c r="V606" i="1"/>
  <c r="V1099" i="1"/>
  <c r="V1782" i="1"/>
  <c r="V1654" i="1"/>
  <c r="V1458" i="1"/>
  <c r="V1394" i="1"/>
  <c r="V1330" i="1"/>
  <c r="V1266" i="1"/>
  <c r="V1202" i="1"/>
  <c r="V1138" i="1"/>
  <c r="V961" i="1"/>
  <c r="V897" i="1"/>
  <c r="V833" i="1"/>
  <c r="V705" i="1"/>
  <c r="V641" i="1"/>
  <c r="V1058" i="1"/>
  <c r="V1834" i="1"/>
  <c r="V1706" i="1"/>
  <c r="V1610" i="1"/>
  <c r="V1666" i="1"/>
  <c r="V1590" i="1"/>
  <c r="V1886" i="1"/>
  <c r="V1726" i="1"/>
  <c r="V1662" i="1"/>
  <c r="V1534" i="1"/>
  <c r="V1890" i="1"/>
  <c r="V1874" i="1"/>
  <c r="V1618" i="1"/>
  <c r="V1422" i="1"/>
  <c r="V1358" i="1"/>
  <c r="V1230" i="1"/>
  <c r="V925" i="1"/>
  <c r="V797" i="1"/>
  <c r="V669" i="1"/>
  <c r="V1450" i="1"/>
  <c r="V1322" i="1"/>
  <c r="V1194" i="1"/>
  <c r="V953" i="1"/>
  <c r="V825" i="1"/>
  <c r="V697" i="1"/>
  <c r="V1106" i="1"/>
  <c r="V1840" i="1"/>
  <c r="V1776" i="1"/>
  <c r="V1712" i="1"/>
  <c r="V1648" i="1"/>
  <c r="V1552" i="1"/>
  <c r="V1488" i="1"/>
  <c r="V1424" i="1"/>
  <c r="V1360" i="1"/>
  <c r="V1296" i="1"/>
  <c r="V1232" i="1"/>
  <c r="V1168" i="1"/>
  <c r="V927" i="1"/>
  <c r="V863" i="1"/>
  <c r="V799" i="1"/>
  <c r="V735" i="1"/>
  <c r="V671" i="1"/>
  <c r="V607" i="1"/>
  <c r="V1068" i="1"/>
  <c r="V1876" i="1"/>
  <c r="V1812" i="1"/>
  <c r="V1748" i="1"/>
  <c r="V1684" i="1"/>
  <c r="V1620" i="1"/>
  <c r="V1556" i="1"/>
  <c r="V1492" i="1"/>
  <c r="V1428" i="1"/>
  <c r="V1364" i="1"/>
  <c r="V1300" i="1"/>
  <c r="V1236" i="1"/>
  <c r="V1172" i="1"/>
  <c r="V931" i="1"/>
  <c r="V867" i="1"/>
  <c r="V803" i="1"/>
  <c r="V739" i="1"/>
  <c r="V675" i="1"/>
  <c r="V643" i="1"/>
  <c r="V1077" i="1"/>
  <c r="V1094" i="1"/>
  <c r="V1885" i="1"/>
  <c r="V1853" i="1"/>
  <c r="V1821" i="1"/>
  <c r="V1789" i="1"/>
  <c r="V1757" i="1"/>
  <c r="V1725" i="1"/>
  <c r="V1693" i="1"/>
  <c r="V1661" i="1"/>
  <c r="V1629" i="1"/>
  <c r="V1597" i="1"/>
  <c r="V1565" i="1"/>
  <c r="V1517" i="1"/>
  <c r="V1485" i="1"/>
  <c r="V1453" i="1"/>
  <c r="V1437" i="1"/>
  <c r="V1421" i="1"/>
  <c r="V1373" i="1"/>
  <c r="V1341" i="1"/>
  <c r="V1309" i="1"/>
  <c r="V1277" i="1"/>
  <c r="V1245" i="1"/>
  <c r="V1213" i="1"/>
  <c r="V1181" i="1"/>
  <c r="V1149" i="1"/>
  <c r="V1117" i="1"/>
  <c r="V972" i="1"/>
  <c r="V940" i="1"/>
  <c r="V908" i="1"/>
  <c r="V876" i="1"/>
  <c r="V844" i="1"/>
  <c r="V812" i="1"/>
  <c r="V780" i="1"/>
  <c r="V748" i="1"/>
  <c r="V716" i="1"/>
  <c r="V684" i="1"/>
  <c r="V652" i="1"/>
  <c r="V620" i="1"/>
  <c r="V1059" i="1"/>
  <c r="V1899" i="1"/>
  <c r="V1867" i="1"/>
  <c r="V1835" i="1"/>
  <c r="V1803" i="1"/>
  <c r="V1771" i="1"/>
  <c r="V1739" i="1"/>
  <c r="V1707" i="1"/>
  <c r="V1675" i="1"/>
  <c r="V1643" i="1"/>
  <c r="V1595" i="1"/>
  <c r="V1563" i="1"/>
  <c r="V1494" i="1"/>
  <c r="V1238" i="1"/>
  <c r="V933" i="1"/>
  <c r="V677" i="1"/>
  <c r="V1758" i="1"/>
  <c r="V1530" i="1"/>
  <c r="V1794" i="1"/>
  <c r="V1714" i="1"/>
  <c r="V1342" i="1"/>
  <c r="V781" i="1"/>
  <c r="V1370" i="1"/>
  <c r="V1114" i="1"/>
  <c r="V809" i="1"/>
  <c r="V1832" i="1"/>
  <c r="V1704" i="1"/>
  <c r="V1576" i="1"/>
  <c r="V1448" i="1"/>
  <c r="V1320" i="1"/>
  <c r="V1192" i="1"/>
  <c r="V887" i="1"/>
  <c r="V759" i="1"/>
  <c r="V631" i="1"/>
  <c r="V1836" i="1"/>
  <c r="V1708" i="1"/>
  <c r="V1580" i="1"/>
  <c r="V1452" i="1"/>
  <c r="V1324" i="1"/>
  <c r="V1196" i="1"/>
  <c r="V891" i="1"/>
  <c r="V763" i="1"/>
  <c r="V635" i="1"/>
  <c r="V1073" i="1"/>
  <c r="V1881" i="1"/>
  <c r="V1817" i="1"/>
  <c r="V1753" i="1"/>
  <c r="V1689" i="1"/>
  <c r="V1625" i="1"/>
  <c r="V1561" i="1"/>
  <c r="V1497" i="1"/>
  <c r="V1433" i="1"/>
  <c r="V1369" i="1"/>
  <c r="V1305" i="1"/>
  <c r="V1241" i="1"/>
  <c r="V1177" i="1"/>
  <c r="V1113" i="1"/>
  <c r="V936" i="1"/>
  <c r="V872" i="1"/>
  <c r="V808" i="1"/>
  <c r="V744" i="1"/>
  <c r="V680" i="1"/>
  <c r="V616" i="1"/>
  <c r="V1895" i="1"/>
  <c r="V1831" i="1"/>
  <c r="V1767" i="1"/>
  <c r="V1703" i="1"/>
  <c r="V1639" i="1"/>
  <c r="V1575" i="1"/>
  <c r="V1527" i="1"/>
  <c r="V1495" i="1"/>
  <c r="V1463" i="1"/>
  <c r="V1431" i="1"/>
  <c r="V1399" i="1"/>
  <c r="V1367" i="1"/>
  <c r="V1335" i="1"/>
  <c r="V1303" i="1"/>
  <c r="V1271" i="1"/>
  <c r="V1239" i="1"/>
  <c r="V1207" i="1"/>
  <c r="V1175" i="1"/>
  <c r="V1143" i="1"/>
  <c r="V1111" i="1"/>
  <c r="V966" i="1"/>
  <c r="V934" i="1"/>
  <c r="V902" i="1"/>
  <c r="V870" i="1"/>
  <c r="V838" i="1"/>
  <c r="V806" i="1"/>
  <c r="V774" i="1"/>
  <c r="V742" i="1"/>
  <c r="V710" i="1"/>
  <c r="V678" i="1"/>
  <c r="V646" i="1"/>
  <c r="V614" i="1"/>
  <c r="V909" i="1"/>
  <c r="V1498" i="1"/>
  <c r="V937" i="1"/>
  <c r="V1896" i="1"/>
  <c r="V1640" i="1"/>
  <c r="V1384" i="1"/>
  <c r="V1128" i="1"/>
  <c r="V823" i="1"/>
  <c r="V1772" i="1"/>
  <c r="V1644" i="1"/>
  <c r="V1388" i="1"/>
  <c r="V1132" i="1"/>
  <c r="V827" i="1"/>
  <c r="V1849" i="1"/>
  <c r="V1721" i="1"/>
  <c r="V1593" i="1"/>
  <c r="V1465" i="1"/>
  <c r="V1337" i="1"/>
  <c r="V1209" i="1"/>
  <c r="V904" i="1"/>
  <c r="V776" i="1"/>
  <c r="V648" i="1"/>
  <c r="V1863" i="1"/>
  <c r="V1735" i="1"/>
  <c r="V1607" i="1"/>
  <c r="V1511" i="1"/>
  <c r="V1447" i="1"/>
  <c r="V1383" i="1"/>
  <c r="V1319" i="1"/>
  <c r="V1255" i="1"/>
  <c r="V1191" i="1"/>
  <c r="V1127" i="1"/>
  <c r="V950" i="1"/>
  <c r="V886" i="1"/>
  <c r="V822" i="1"/>
  <c r="V758" i="1"/>
  <c r="V694" i="1"/>
  <c r="V662" i="1"/>
  <c r="V1622" i="1"/>
  <c r="V741" i="1"/>
  <c r="V1626" i="1"/>
  <c r="V1774" i="1"/>
  <c r="V1582" i="1"/>
  <c r="V1842" i="1"/>
  <c r="V1406" i="1"/>
  <c r="V845" i="1"/>
  <c r="V1178" i="1"/>
  <c r="V617" i="1"/>
  <c r="V1736" i="1"/>
  <c r="V1480" i="1"/>
  <c r="V1224" i="1"/>
  <c r="V791" i="1"/>
  <c r="V1484" i="1"/>
  <c r="V923" i="1"/>
  <c r="V667" i="1"/>
  <c r="V1833" i="1"/>
  <c r="V1705" i="1"/>
  <c r="V1577" i="1"/>
  <c r="V1513" i="1"/>
  <c r="V1385" i="1"/>
  <c r="V1257" i="1"/>
  <c r="V1129" i="1"/>
  <c r="V952" i="1"/>
  <c r="V760" i="1"/>
  <c r="V632" i="1"/>
  <c r="V1847" i="1"/>
  <c r="V1719" i="1"/>
  <c r="V1591" i="1"/>
  <c r="V1499" i="1"/>
  <c r="V1435" i="1"/>
  <c r="V1371" i="1"/>
  <c r="V1307" i="1"/>
  <c r="V1243" i="1"/>
  <c r="V1179" i="1"/>
  <c r="V1115" i="1"/>
  <c r="V938" i="1"/>
  <c r="V842" i="1"/>
  <c r="V778" i="1"/>
  <c r="V714" i="1"/>
  <c r="V650" i="1"/>
  <c r="V1858" i="1"/>
  <c r="V1430" i="1"/>
  <c r="V1174" i="1"/>
  <c r="V869" i="1"/>
  <c r="V613" i="1"/>
  <c r="V1882" i="1"/>
  <c r="V1658" i="1"/>
  <c r="V1570" i="1"/>
  <c r="V1878" i="1"/>
  <c r="V1586" i="1"/>
  <c r="V1278" i="1"/>
  <c r="V973" i="1"/>
  <c r="V717" i="1"/>
  <c r="V1306" i="1"/>
  <c r="V745" i="1"/>
  <c r="V1056" i="1"/>
  <c r="V1800" i="1"/>
  <c r="V1672" i="1"/>
  <c r="V1544" i="1"/>
  <c r="V1416" i="1"/>
  <c r="V1288" i="1"/>
  <c r="V1160" i="1"/>
  <c r="V855" i="1"/>
  <c r="V727" i="1"/>
  <c r="V1060" i="1"/>
  <c r="V1804" i="1"/>
  <c r="V1676" i="1"/>
  <c r="V1548" i="1"/>
  <c r="V1420" i="1"/>
  <c r="V1292" i="1"/>
  <c r="V1164" i="1"/>
  <c r="V859" i="1"/>
  <c r="V731" i="1"/>
  <c r="V603" i="1"/>
  <c r="V1057" i="1"/>
  <c r="V1865" i="1"/>
  <c r="V1801" i="1"/>
  <c r="V1737" i="1"/>
  <c r="V1673" i="1"/>
  <c r="V1609" i="1"/>
  <c r="V1545" i="1"/>
  <c r="V1481" i="1"/>
  <c r="V1417" i="1"/>
  <c r="V1353" i="1"/>
  <c r="V1289" i="1"/>
  <c r="V1225" i="1"/>
  <c r="V1161" i="1"/>
  <c r="V920" i="1"/>
  <c r="V856" i="1"/>
  <c r="V792" i="1"/>
  <c r="V728" i="1"/>
  <c r="V664" i="1"/>
  <c r="V600" i="1"/>
  <c r="V1071" i="1"/>
  <c r="V1879" i="1"/>
  <c r="V1815" i="1"/>
  <c r="V1751" i="1"/>
  <c r="V1687" i="1"/>
  <c r="V1623" i="1"/>
  <c r="V1559" i="1"/>
  <c r="V1515" i="1"/>
  <c r="V1483" i="1"/>
  <c r="V1451" i="1"/>
  <c r="V1419" i="1"/>
  <c r="V1387" i="1"/>
  <c r="V1355" i="1"/>
  <c r="V1323" i="1"/>
  <c r="V1291" i="1"/>
  <c r="V1259" i="1"/>
  <c r="V1227" i="1"/>
  <c r="V1195" i="1"/>
  <c r="V1163" i="1"/>
  <c r="V1131" i="1"/>
  <c r="V954" i="1"/>
  <c r="V922" i="1"/>
  <c r="V890" i="1"/>
  <c r="V858" i="1"/>
  <c r="V826" i="1"/>
  <c r="V794" i="1"/>
  <c r="V762" i="1"/>
  <c r="V730" i="1"/>
  <c r="V698" i="1"/>
  <c r="V666" i="1"/>
  <c r="V634" i="1"/>
  <c r="V602" i="1"/>
  <c r="V1762" i="1"/>
  <c r="V1366" i="1"/>
  <c r="V1110" i="1"/>
  <c r="V805" i="1"/>
  <c r="V1074" i="1"/>
  <c r="V1790" i="1"/>
  <c r="V1722" i="1"/>
  <c r="V1566" i="1"/>
  <c r="V1558" i="1"/>
  <c r="V1902" i="1"/>
  <c r="V1802" i="1"/>
  <c r="V1470" i="1"/>
  <c r="V1214" i="1"/>
  <c r="V653" i="1"/>
  <c r="V1242" i="1"/>
  <c r="V681" i="1"/>
  <c r="V1768" i="1"/>
  <c r="V1512" i="1"/>
  <c r="V1256" i="1"/>
  <c r="V951" i="1"/>
  <c r="V695" i="1"/>
  <c r="V1900" i="1"/>
  <c r="V1516" i="1"/>
  <c r="V1260" i="1"/>
  <c r="V955" i="1"/>
  <c r="V699" i="1"/>
  <c r="V1090" i="1"/>
  <c r="V1785" i="1"/>
  <c r="V1657" i="1"/>
  <c r="V1529" i="1"/>
  <c r="V1401" i="1"/>
  <c r="V1273" i="1"/>
  <c r="V1145" i="1"/>
  <c r="V968" i="1"/>
  <c r="V840" i="1"/>
  <c r="V712" i="1"/>
  <c r="V1055" i="1"/>
  <c r="V1799" i="1"/>
  <c r="V1671" i="1"/>
  <c r="V1543" i="1"/>
  <c r="V1479" i="1"/>
  <c r="V1415" i="1"/>
  <c r="V1351" i="1"/>
  <c r="V1287" i="1"/>
  <c r="V1223" i="1"/>
  <c r="V1159" i="1"/>
  <c r="V918" i="1"/>
  <c r="V854" i="1"/>
  <c r="V790" i="1"/>
  <c r="V726" i="1"/>
  <c r="V630" i="1"/>
  <c r="V1302" i="1"/>
  <c r="V1850" i="1"/>
  <c r="V1678" i="1"/>
  <c r="V1150" i="1"/>
  <c r="V1434" i="1"/>
  <c r="V873" i="1"/>
  <c r="V1864" i="1"/>
  <c r="V1608" i="1"/>
  <c r="V1352" i="1"/>
  <c r="V919" i="1"/>
  <c r="V663" i="1"/>
  <c r="V1868" i="1"/>
  <c r="V1740" i="1"/>
  <c r="V1612" i="1"/>
  <c r="V1356" i="1"/>
  <c r="V1228" i="1"/>
  <c r="V795" i="1"/>
  <c r="V1897" i="1"/>
  <c r="V1769" i="1"/>
  <c r="V1641" i="1"/>
  <c r="V1449" i="1"/>
  <c r="V1321" i="1"/>
  <c r="V1193" i="1"/>
  <c r="V888" i="1"/>
  <c r="V824" i="1"/>
  <c r="V696" i="1"/>
  <c r="V1088" i="1"/>
  <c r="V1783" i="1"/>
  <c r="V1655" i="1"/>
  <c r="V1531" i="1"/>
  <c r="V1467" i="1"/>
  <c r="V1403" i="1"/>
  <c r="V1339" i="1"/>
  <c r="V1275" i="1"/>
  <c r="V1211" i="1"/>
  <c r="V1147" i="1"/>
  <c r="V970" i="1"/>
  <c r="V906" i="1"/>
  <c r="V874" i="1"/>
  <c r="V810" i="1"/>
  <c r="V746" i="1"/>
  <c r="V682" i="1"/>
  <c r="V618" i="1"/>
  <c r="Y95" i="1"/>
  <c r="Y1233" i="1"/>
  <c r="Y1527" i="1"/>
  <c r="Y1026" i="1"/>
  <c r="Y1371" i="1"/>
  <c r="Y1695" i="1"/>
  <c r="Y1660" i="1"/>
  <c r="Y1283" i="1"/>
  <c r="Y1076" i="1"/>
  <c r="Y1636" i="1"/>
  <c r="Y1251" i="1"/>
  <c r="Y1893" i="1"/>
  <c r="AA1893" i="1" s="1"/>
  <c r="AB1893" i="1" s="1"/>
  <c r="Y1723" i="1"/>
  <c r="Y1552" i="1"/>
  <c r="Y1366" i="1"/>
  <c r="Y1139" i="1"/>
  <c r="Y461" i="1"/>
  <c r="Y1768" i="1"/>
  <c r="Y1597" i="1"/>
  <c r="AA1597" i="1" s="1"/>
  <c r="AB1597" i="1" s="1"/>
  <c r="Y1427" i="1"/>
  <c r="Y1199" i="1"/>
  <c r="Y769" i="1"/>
  <c r="Y974" i="1"/>
  <c r="Y629" i="1"/>
  <c r="Y1087" i="1"/>
  <c r="Y1782" i="1"/>
  <c r="Y1654" i="1"/>
  <c r="Y1526" i="1"/>
  <c r="Y1389" i="1"/>
  <c r="Y1218" i="1"/>
  <c r="Y998" i="1"/>
  <c r="Y714" i="1"/>
  <c r="Y1388" i="1"/>
  <c r="Y1260" i="1"/>
  <c r="Y1132" i="1"/>
  <c r="Y951" i="1"/>
  <c r="Y709" i="1"/>
  <c r="Y832" i="1"/>
  <c r="Y642" i="1"/>
  <c r="Y414" i="1"/>
  <c r="Y761" i="1"/>
  <c r="Y548" i="1"/>
  <c r="Y203" i="1"/>
  <c r="Y577" i="1"/>
  <c r="Y406" i="1"/>
  <c r="Y815" i="1"/>
  <c r="Y687" i="1"/>
  <c r="AA687" i="1" s="1"/>
  <c r="AB687" i="1" s="1"/>
  <c r="Y559" i="1"/>
  <c r="Y431" i="1"/>
  <c r="Y255" i="1"/>
  <c r="Y362" i="1"/>
  <c r="Y116" i="1"/>
  <c r="Y246" i="1"/>
  <c r="Y96" i="1"/>
  <c r="Y181" i="1"/>
  <c r="Y1879" i="1"/>
  <c r="Y1104" i="1"/>
  <c r="Y1644" i="1"/>
  <c r="Y1535" i="1"/>
  <c r="Y1101" i="1"/>
  <c r="Y1187" i="1"/>
  <c r="Y1735" i="1"/>
  <c r="Y1436" i="1"/>
  <c r="AA1436" i="1" s="1"/>
  <c r="AB1436" i="1" s="1"/>
  <c r="Y546" i="1"/>
  <c r="Y1668" i="1"/>
  <c r="Y1294" i="1"/>
  <c r="Y1086" i="1"/>
  <c r="AA1086" i="1" s="1"/>
  <c r="AB1086" i="1" s="1"/>
  <c r="Y1739" i="1"/>
  <c r="Y1568" i="1"/>
  <c r="Y965" i="1"/>
  <c r="Y106" i="1"/>
  <c r="Y806" i="1"/>
  <c r="Y1066" i="1"/>
  <c r="Y1810" i="1"/>
  <c r="Y1682" i="1"/>
  <c r="Y1554" i="1"/>
  <c r="Y1426" i="1"/>
  <c r="Y1255" i="1"/>
  <c r="Y109" i="1"/>
  <c r="Y813" i="1"/>
  <c r="AA813" i="1" s="1"/>
  <c r="AB813" i="1" s="1"/>
  <c r="Y1416" i="1"/>
  <c r="Y1288" i="1"/>
  <c r="Y1160" i="1"/>
  <c r="AA1160" i="1" s="1"/>
  <c r="AB1160" i="1" s="1"/>
  <c r="Y983" i="1"/>
  <c r="Y786" i="1"/>
  <c r="Y307" i="1"/>
  <c r="Y868" i="1"/>
  <c r="AA868" i="1" s="1"/>
  <c r="AB868" i="1" s="1"/>
  <c r="Y692" i="1"/>
  <c r="Y464" i="1"/>
  <c r="Y798" i="1"/>
  <c r="Y597" i="1"/>
  <c r="Y396" i="1"/>
  <c r="Y657" i="1"/>
  <c r="AA657" i="1" s="1"/>
  <c r="AB657" i="1" s="1"/>
  <c r="Y486" i="1"/>
  <c r="Y192" i="1"/>
  <c r="Y747" i="1"/>
  <c r="Y635" i="1"/>
  <c r="Y507" i="1"/>
  <c r="Y363" i="1"/>
  <c r="Y119" i="1"/>
  <c r="Y236" i="1"/>
  <c r="Y306" i="1"/>
  <c r="Y178" i="1"/>
  <c r="Y305" i="1"/>
  <c r="Y177" i="1"/>
  <c r="Y1804" i="1"/>
  <c r="Y1452" i="1"/>
  <c r="Y1591" i="1"/>
  <c r="Y1612" i="1"/>
  <c r="Y1059" i="1"/>
  <c r="Y1205" i="1"/>
  <c r="AA1205" i="1" s="1"/>
  <c r="AB1205" i="1" s="1"/>
  <c r="Y1769" i="1"/>
  <c r="Y1428" i="1"/>
  <c r="AA1428" i="1" s="1"/>
  <c r="AB1428" i="1" s="1"/>
  <c r="Y774" i="1"/>
  <c r="Y1737" i="1"/>
  <c r="Y1386" i="1"/>
  <c r="Y565" i="1"/>
  <c r="Y1852" i="1"/>
  <c r="Y1681" i="1"/>
  <c r="Y1511" i="1"/>
  <c r="Y1311" i="1"/>
  <c r="Y1016" i="1"/>
  <c r="Y1828" i="1"/>
  <c r="Y1657" i="1"/>
  <c r="Y1487" i="1"/>
  <c r="Y1279" i="1"/>
  <c r="Y968" i="1"/>
  <c r="Y1106" i="1"/>
  <c r="Y1819" i="1"/>
  <c r="Y1733" i="1"/>
  <c r="AA1733" i="1" s="1"/>
  <c r="AB1733" i="1" s="1"/>
  <c r="Y1648" i="1"/>
  <c r="AA1648" i="1" s="1"/>
  <c r="AB1648" i="1" s="1"/>
  <c r="Y1563" i="1"/>
  <c r="Y1477" i="1"/>
  <c r="Y1381" i="1"/>
  <c r="Y1267" i="1"/>
  <c r="AA1267" i="1" s="1"/>
  <c r="AB1267" i="1" s="1"/>
  <c r="Y1153" i="1"/>
  <c r="Y943" i="1"/>
  <c r="Y537" i="1"/>
  <c r="Y1864" i="1"/>
  <c r="Y1779" i="1"/>
  <c r="Y1693" i="1"/>
  <c r="Y1608" i="1"/>
  <c r="Y1523" i="1"/>
  <c r="AA1523" i="1" s="1"/>
  <c r="AB1523" i="1" s="1"/>
  <c r="Y1437" i="1"/>
  <c r="Y1327" i="1"/>
  <c r="Y1214" i="1"/>
  <c r="Y1034" i="1"/>
  <c r="Y824" i="1"/>
  <c r="Y1119" i="1"/>
  <c r="Y985" i="1"/>
  <c r="Y878" i="1"/>
  <c r="Y665" i="1"/>
  <c r="Y328" i="1"/>
  <c r="Y1095" i="1"/>
  <c r="Y1854" i="1"/>
  <c r="AA1854" i="1" s="1"/>
  <c r="AB1854" i="1" s="1"/>
  <c r="Y1790" i="1"/>
  <c r="Y1726" i="1"/>
  <c r="AA1726" i="1" s="1"/>
  <c r="AB1726" i="1" s="1"/>
  <c r="Y1662" i="1"/>
  <c r="Y1598" i="1"/>
  <c r="Y1534" i="1"/>
  <c r="Y1470" i="1"/>
  <c r="Y1399" i="1"/>
  <c r="Y1314" i="1"/>
  <c r="Y1229" i="1"/>
  <c r="Y1143" i="1"/>
  <c r="Y1009" i="1"/>
  <c r="Y910" i="1"/>
  <c r="Y742" i="1"/>
  <c r="Y446" i="1"/>
  <c r="Y1396" i="1"/>
  <c r="Y1332" i="1"/>
  <c r="Y1268" i="1"/>
  <c r="Y1204" i="1"/>
  <c r="Y1140" i="1"/>
  <c r="Y1027" i="1"/>
  <c r="Y962" i="1"/>
  <c r="Y877" i="1"/>
  <c r="Y733" i="1"/>
  <c r="AA733" i="1" s="1"/>
  <c r="AB733" i="1" s="1"/>
  <c r="Y510" i="1"/>
  <c r="Y85" i="1"/>
  <c r="Y912" i="1"/>
  <c r="Y842" i="1"/>
  <c r="Y757" i="1"/>
  <c r="AA757" i="1" s="1"/>
  <c r="AB757" i="1" s="1"/>
  <c r="Y656" i="1"/>
  <c r="Y542" i="1"/>
  <c r="Y429" i="1"/>
  <c r="Y187" i="1"/>
  <c r="Y772" i="1"/>
  <c r="Y676" i="1"/>
  <c r="Y562" i="1"/>
  <c r="Y448" i="1"/>
  <c r="Y248" i="1"/>
  <c r="Y673" i="1"/>
  <c r="Y588" i="1"/>
  <c r="Y502" i="1"/>
  <c r="Y417" i="1"/>
  <c r="Y240" i="1"/>
  <c r="Y839" i="1"/>
  <c r="Y775" i="1"/>
  <c r="Y711" i="1"/>
  <c r="Y647" i="1"/>
  <c r="Y583" i="1"/>
  <c r="Y519" i="1"/>
  <c r="Y455" i="1"/>
  <c r="Y391" i="1"/>
  <c r="Y303" i="1"/>
  <c r="Y175" i="1"/>
  <c r="Y386" i="1"/>
  <c r="Y292" i="1"/>
  <c r="Y164" i="1"/>
  <c r="Y334" i="1"/>
  <c r="Y270" i="1"/>
  <c r="Y206" i="1"/>
  <c r="Y142" i="1"/>
  <c r="Y333" i="1"/>
  <c r="Y269" i="1"/>
  <c r="Y205" i="1"/>
  <c r="Y141" i="1"/>
  <c r="Y1075" i="1"/>
  <c r="Y1761" i="1"/>
  <c r="Y82" i="1"/>
  <c r="Y1812" i="1"/>
  <c r="Y926" i="1"/>
  <c r="AA926" i="1" s="1"/>
  <c r="AB926" i="1" s="1"/>
  <c r="Y1439" i="1"/>
  <c r="Y1873" i="1"/>
  <c r="Y1532" i="1"/>
  <c r="Y1052" i="1"/>
  <c r="Y1849" i="1"/>
  <c r="Y1508" i="1"/>
  <c r="Y1010" i="1"/>
  <c r="Y1829" i="1"/>
  <c r="Y1659" i="1"/>
  <c r="Y1488" i="1"/>
  <c r="AA1488" i="1" s="1"/>
  <c r="AB1488" i="1" s="1"/>
  <c r="Y1281" i="1"/>
  <c r="Y970" i="1"/>
  <c r="Y1875" i="1"/>
  <c r="Y1704" i="1"/>
  <c r="Y1533" i="1"/>
  <c r="Y1342" i="1"/>
  <c r="AA1342" i="1" s="1"/>
  <c r="AB1342" i="1" s="1"/>
  <c r="Y1110" i="1"/>
  <c r="Y235" i="1"/>
  <c r="Y891" i="1"/>
  <c r="Y401" i="1"/>
  <c r="Y1830" i="1"/>
  <c r="Y1702" i="1"/>
  <c r="Y1574" i="1"/>
  <c r="Y1446" i="1"/>
  <c r="Y1282" i="1"/>
  <c r="Y1111" i="1"/>
  <c r="AA1111" i="1" s="1"/>
  <c r="AB1111" i="1" s="1"/>
  <c r="Y867" i="1"/>
  <c r="Y243" i="1"/>
  <c r="Y1308" i="1"/>
  <c r="Y1180" i="1"/>
  <c r="Y1003" i="1"/>
  <c r="Y838" i="1"/>
  <c r="Y425" i="1"/>
  <c r="Y888" i="1"/>
  <c r="Y725" i="1"/>
  <c r="Y500" i="1"/>
  <c r="Y825" i="1"/>
  <c r="Y633" i="1"/>
  <c r="Y405" i="1"/>
  <c r="Y641" i="1"/>
  <c r="Y492" i="1"/>
  <c r="Y208" i="1"/>
  <c r="Y767" i="1"/>
  <c r="Y639" i="1"/>
  <c r="Y511" i="1"/>
  <c r="Y383" i="1"/>
  <c r="Y159" i="1"/>
  <c r="Y276" i="1"/>
  <c r="Y326" i="1"/>
  <c r="Y198" i="1"/>
  <c r="Y341" i="1"/>
  <c r="Y245" i="1"/>
  <c r="Y117" i="1"/>
  <c r="Y1537" i="1"/>
  <c r="Y1655" i="1"/>
  <c r="Y1262" i="1"/>
  <c r="Y1449" i="1"/>
  <c r="Y1759" i="1"/>
  <c r="Y1083" i="1"/>
  <c r="Y1649" i="1"/>
  <c r="Y1269" i="1"/>
  <c r="Y1071" i="1"/>
  <c r="Y1625" i="1"/>
  <c r="Y1237" i="1"/>
  <c r="Y1888" i="1"/>
  <c r="Y1717" i="1"/>
  <c r="Y1547" i="1"/>
  <c r="Y1440" i="1"/>
  <c r="AA1440" i="1" s="1"/>
  <c r="AB1440" i="1" s="1"/>
  <c r="Y1331" i="1"/>
  <c r="Y1217" i="1"/>
  <c r="Y1039" i="1"/>
  <c r="Y836" i="1"/>
  <c r="Y1089" i="1"/>
  <c r="Y1827" i="1"/>
  <c r="Y1741" i="1"/>
  <c r="Y1656" i="1"/>
  <c r="Y1571" i="1"/>
  <c r="Y1485" i="1"/>
  <c r="Y1391" i="1"/>
  <c r="Y1278" i="1"/>
  <c r="Y1135" i="1"/>
  <c r="Y445" i="1"/>
  <c r="Y913" i="1"/>
  <c r="Y532" i="1"/>
  <c r="Y1890" i="1"/>
  <c r="Y1762" i="1"/>
  <c r="Y1634" i="1"/>
  <c r="Y1506" i="1"/>
  <c r="Y1362" i="1"/>
  <c r="Y1191" i="1"/>
  <c r="Y972" i="1"/>
  <c r="Y617" i="1"/>
  <c r="Y1368" i="1"/>
  <c r="Y1240" i="1"/>
  <c r="Y1112" i="1"/>
  <c r="AA1112" i="1" s="1"/>
  <c r="AB1112" i="1" s="1"/>
  <c r="Y925" i="1"/>
  <c r="Y638" i="1"/>
  <c r="Y948" i="1"/>
  <c r="Y805" i="1"/>
  <c r="Y606" i="1"/>
  <c r="AA606" i="1" s="1"/>
  <c r="AB606" i="1" s="1"/>
  <c r="Y365" i="1"/>
  <c r="Y734" i="1"/>
  <c r="Y484" i="1"/>
  <c r="Y700" i="1"/>
  <c r="Y508" i="1"/>
  <c r="Y256" i="1"/>
  <c r="Y779" i="1"/>
  <c r="Y667" i="1"/>
  <c r="Y523" i="1"/>
  <c r="Y411" i="1"/>
  <c r="Y215" i="1"/>
  <c r="Y332" i="1"/>
  <c r="Y354" i="1"/>
  <c r="Y226" i="1"/>
  <c r="Y92" i="1"/>
  <c r="Y225" i="1"/>
  <c r="Y91" i="1"/>
  <c r="Y1361" i="1"/>
  <c r="Y323" i="1"/>
  <c r="Y1005" i="1"/>
  <c r="Y1390" i="1"/>
  <c r="Y1729" i="1"/>
  <c r="Y509" i="1"/>
  <c r="Y1663" i="1"/>
  <c r="Y1286" i="1"/>
  <c r="Y1073" i="1"/>
  <c r="Y1631" i="1"/>
  <c r="Y1243" i="1"/>
  <c r="Y1072" i="1"/>
  <c r="AA1072" i="1" s="1"/>
  <c r="AB1072" i="1" s="1"/>
  <c r="Y1799" i="1"/>
  <c r="Y1628" i="1"/>
  <c r="Y1457" i="1"/>
  <c r="Y1241" i="1"/>
  <c r="Y890" i="1"/>
  <c r="Y1060" i="1"/>
  <c r="Y1775" i="1"/>
  <c r="Y1604" i="1"/>
  <c r="Y1433" i="1"/>
  <c r="Y1209" i="1"/>
  <c r="Y802" i="1"/>
  <c r="AA802" i="1" s="1"/>
  <c r="AB802" i="1" s="1"/>
  <c r="Y1877" i="1"/>
  <c r="Y1792" i="1"/>
  <c r="Y1707" i="1"/>
  <c r="Y1621" i="1"/>
  <c r="Y1536" i="1"/>
  <c r="Y1451" i="1"/>
  <c r="Y1345" i="1"/>
  <c r="Y1231" i="1"/>
  <c r="Y1115" i="1"/>
  <c r="Y873" i="1"/>
  <c r="Y283" i="1"/>
  <c r="Y1837" i="1"/>
  <c r="Y1752" i="1"/>
  <c r="Y1667" i="1"/>
  <c r="Y1581" i="1"/>
  <c r="Y1496" i="1"/>
  <c r="Y1406" i="1"/>
  <c r="Y1291" i="1"/>
  <c r="Y1178" i="1"/>
  <c r="Y986" i="1"/>
  <c r="Y672" i="1"/>
  <c r="Y1038" i="1"/>
  <c r="Y955" i="1"/>
  <c r="Y834" i="1"/>
  <c r="Y573" i="1"/>
  <c r="Y1898" i="1"/>
  <c r="Y1834" i="1"/>
  <c r="Y1770" i="1"/>
  <c r="Y1706" i="1"/>
  <c r="Y1642" i="1"/>
  <c r="Y1578" i="1"/>
  <c r="Y1514" i="1"/>
  <c r="Y1450" i="1"/>
  <c r="Y1373" i="1"/>
  <c r="Y1287" i="1"/>
  <c r="Y1202" i="1"/>
  <c r="AA1202" i="1" s="1"/>
  <c r="AB1202" i="1" s="1"/>
  <c r="Y1117" i="1"/>
  <c r="Y982" i="1"/>
  <c r="Y874" i="1"/>
  <c r="Y658" i="1"/>
  <c r="Y299" i="1"/>
  <c r="Y1376" i="1"/>
  <c r="Y1312" i="1"/>
  <c r="Y1248" i="1"/>
  <c r="Y1184" i="1"/>
  <c r="Y1120" i="1"/>
  <c r="Y1007" i="1"/>
  <c r="Y935" i="1"/>
  <c r="Y845" i="1"/>
  <c r="Y666" i="1"/>
  <c r="Y440" i="1"/>
  <c r="Y940" i="1"/>
  <c r="Y876" i="1"/>
  <c r="Y794" i="1"/>
  <c r="Y706" i="1"/>
  <c r="Y592" i="1"/>
  <c r="Y478" i="1"/>
  <c r="Y339" i="1"/>
  <c r="Y809" i="1"/>
  <c r="Y724" i="1"/>
  <c r="Y612" i="1"/>
  <c r="Y498" i="1"/>
  <c r="Y373" i="1"/>
  <c r="Y710" i="1"/>
  <c r="Y625" i="1"/>
  <c r="Y540" i="1"/>
  <c r="Y454" i="1"/>
  <c r="Y349" i="1"/>
  <c r="Y90" i="1"/>
  <c r="Y803" i="1"/>
  <c r="Y739" i="1"/>
  <c r="Y675" i="1"/>
  <c r="Y611" i="1"/>
  <c r="Y547" i="1"/>
  <c r="Y483" i="1"/>
  <c r="Y419" i="1"/>
  <c r="Y353" i="1"/>
  <c r="Y231" i="1"/>
  <c r="Y97" i="1"/>
  <c r="Y347" i="1"/>
  <c r="Y220" i="1"/>
  <c r="Y86" i="1"/>
  <c r="Y298" i="1"/>
  <c r="Y234" i="1"/>
  <c r="Y170" i="1"/>
  <c r="Y100" i="1"/>
  <c r="Y297" i="1"/>
  <c r="Y233" i="1"/>
  <c r="Y169" i="1"/>
  <c r="Y99" i="1"/>
  <c r="Y1633" i="1"/>
  <c r="AA1633" i="1" s="1"/>
  <c r="AB1633" i="1" s="1"/>
  <c r="Y1418" i="1"/>
  <c r="Y1857" i="1"/>
  <c r="Y1727" i="1"/>
  <c r="AA1727" i="1" s="1"/>
  <c r="AB1727" i="1" s="1"/>
  <c r="Y489" i="1"/>
  <c r="Y1329" i="1"/>
  <c r="Y1831" i="1"/>
  <c r="Y1489" i="1"/>
  <c r="Y973" i="1"/>
  <c r="Y1807" i="1"/>
  <c r="Y1465" i="1"/>
  <c r="Y911" i="1"/>
  <c r="Y1808" i="1"/>
  <c r="Y1637" i="1"/>
  <c r="Y1467" i="1"/>
  <c r="Y1253" i="1"/>
  <c r="Y915" i="1"/>
  <c r="Y1853" i="1"/>
  <c r="AA1853" i="1" s="1"/>
  <c r="AB1853" i="1" s="1"/>
  <c r="Y1683" i="1"/>
  <c r="Y1512" i="1"/>
  <c r="Y1313" i="1"/>
  <c r="AA1313" i="1" s="1"/>
  <c r="AB1313" i="1" s="1"/>
  <c r="Y1018" i="1"/>
  <c r="Y1054" i="1"/>
  <c r="Y862" i="1"/>
  <c r="Y216" i="1"/>
  <c r="Y1846" i="1"/>
  <c r="Y1718" i="1"/>
  <c r="Y1590" i="1"/>
  <c r="Y1462" i="1"/>
  <c r="Y1303" i="1"/>
  <c r="AA1303" i="1" s="1"/>
  <c r="AB1303" i="1" s="1"/>
  <c r="Y1133" i="1"/>
  <c r="Y895" i="1"/>
  <c r="Y409" i="1"/>
  <c r="Y1324" i="1"/>
  <c r="Y1196" i="1"/>
  <c r="Y1019" i="1"/>
  <c r="Y866" i="1"/>
  <c r="Y482" i="1"/>
  <c r="Y904" i="1"/>
  <c r="Y746" i="1"/>
  <c r="Y528" i="1"/>
  <c r="Y147" i="1"/>
  <c r="Y661" i="1"/>
  <c r="Y434" i="1"/>
  <c r="Y662" i="1"/>
  <c r="Y470" i="1"/>
  <c r="Y144" i="1"/>
  <c r="Y751" i="1"/>
  <c r="Y623" i="1"/>
  <c r="Y495" i="1"/>
  <c r="Y367" i="1"/>
  <c r="Y127" i="1"/>
  <c r="Y244" i="1"/>
  <c r="Y310" i="1"/>
  <c r="Y182" i="1"/>
  <c r="Y293" i="1"/>
  <c r="Y133" i="1"/>
  <c r="Y984" i="1"/>
  <c r="Y961" i="1"/>
  <c r="Y1876" i="1"/>
  <c r="Y1230" i="1"/>
  <c r="Y1503" i="1"/>
  <c r="Y1061" i="1"/>
  <c r="Y1564" i="1"/>
  <c r="Y1211" i="1"/>
  <c r="Y1796" i="1"/>
  <c r="AA1796" i="1" s="1"/>
  <c r="AB1796" i="1" s="1"/>
  <c r="Y1497" i="1"/>
  <c r="Y989" i="1"/>
  <c r="Y1824" i="1"/>
  <c r="Y1653" i="1"/>
  <c r="AA1653" i="1" s="1"/>
  <c r="AB1653" i="1" s="1"/>
  <c r="Y1163" i="1"/>
  <c r="Y594" i="1"/>
  <c r="Y942" i="1"/>
  <c r="Y458" i="1"/>
  <c r="Y1874" i="1"/>
  <c r="Y1746" i="1"/>
  <c r="Y1618" i="1"/>
  <c r="Y1490" i="1"/>
  <c r="Y1341" i="1"/>
  <c r="Y1170" i="1"/>
  <c r="Y945" i="1"/>
  <c r="Y544" i="1"/>
  <c r="Y1352" i="1"/>
  <c r="Y1224" i="1"/>
  <c r="Y1041" i="1"/>
  <c r="Y903" i="1"/>
  <c r="Y581" i="1"/>
  <c r="Y932" i="1"/>
  <c r="Y784" i="1"/>
  <c r="Y578" i="1"/>
  <c r="Y296" i="1"/>
  <c r="Y712" i="1"/>
  <c r="Y512" i="1"/>
  <c r="Y93" i="1"/>
  <c r="Y572" i="1"/>
  <c r="Y400" i="1"/>
  <c r="Y827" i="1"/>
  <c r="Y683" i="1"/>
  <c r="AA683" i="1" s="1"/>
  <c r="AB683" i="1" s="1"/>
  <c r="Y571" i="1"/>
  <c r="Y443" i="1"/>
  <c r="Y247" i="1"/>
  <c r="Y357" i="1"/>
  <c r="Y102" i="1"/>
  <c r="Y242" i="1"/>
  <c r="Y114" i="1"/>
  <c r="Y241" i="1"/>
  <c r="Y113" i="1"/>
  <c r="Y905" i="1"/>
  <c r="Y1580" i="1"/>
  <c r="Y1064" i="1"/>
  <c r="AA1064" i="1" s="1"/>
  <c r="AB1064" i="1" s="1"/>
  <c r="Y1219" i="1"/>
  <c r="Y1601" i="1"/>
  <c r="Y1057" i="1"/>
  <c r="Y1599" i="1"/>
  <c r="Y1201" i="1"/>
  <c r="Y1085" i="1"/>
  <c r="Y1567" i="1"/>
  <c r="Y1158" i="1"/>
  <c r="Y1056" i="1"/>
  <c r="Y1767" i="1"/>
  <c r="Y1596" i="1"/>
  <c r="Y1425" i="1"/>
  <c r="AA1425" i="1" s="1"/>
  <c r="AB1425" i="1" s="1"/>
  <c r="Y1198" i="1"/>
  <c r="Y760" i="1"/>
  <c r="Y1090" i="1"/>
  <c r="Y1743" i="1"/>
  <c r="Y1572" i="1"/>
  <c r="Y1393" i="1"/>
  <c r="AA1393" i="1" s="1"/>
  <c r="AB1393" i="1" s="1"/>
  <c r="Y1166" i="1"/>
  <c r="Y602" i="1"/>
  <c r="Y1861" i="1"/>
  <c r="Y1776" i="1"/>
  <c r="AA1776" i="1" s="1"/>
  <c r="AB1776" i="1" s="1"/>
  <c r="Y1691" i="1"/>
  <c r="Y1605" i="1"/>
  <c r="Y1520" i="1"/>
  <c r="Y1435" i="1"/>
  <c r="Y1323" i="1"/>
  <c r="Y1210" i="1"/>
  <c r="Y107" i="1"/>
  <c r="Y812" i="1"/>
  <c r="Y1109" i="1"/>
  <c r="Y1821" i="1"/>
  <c r="Y1736" i="1"/>
  <c r="Y1651" i="1"/>
  <c r="Y1565" i="1"/>
  <c r="Y1480" i="1"/>
  <c r="AA1480" i="1" s="1"/>
  <c r="AB1480" i="1" s="1"/>
  <c r="Y1385" i="1"/>
  <c r="Y1270" i="1"/>
  <c r="Y1157" i="1"/>
  <c r="AA1157" i="1" s="1"/>
  <c r="AB1157" i="1" s="1"/>
  <c r="Y950" i="1"/>
  <c r="Y558" i="1"/>
  <c r="Y1028" i="1"/>
  <c r="Y934" i="1"/>
  <c r="Y792" i="1"/>
  <c r="AA792" i="1" s="1"/>
  <c r="AB792" i="1" s="1"/>
  <c r="Y516" i="1"/>
  <c r="Y1078" i="1"/>
  <c r="Y1886" i="1"/>
  <c r="Y1822" i="1"/>
  <c r="Y1758" i="1"/>
  <c r="Y1694" i="1"/>
  <c r="Y1630" i="1"/>
  <c r="Y1566" i="1"/>
  <c r="Y1502" i="1"/>
  <c r="Y1438" i="1"/>
  <c r="Y1357" i="1"/>
  <c r="Y1271" i="1"/>
  <c r="Y1186" i="1"/>
  <c r="Y1046" i="1"/>
  <c r="Y966" i="1"/>
  <c r="Y849" i="1"/>
  <c r="Y601" i="1"/>
  <c r="Y131" i="1"/>
  <c r="Y1364" i="1"/>
  <c r="Y1300" i="1"/>
  <c r="Y1236" i="1"/>
  <c r="Y1172" i="1"/>
  <c r="AA1172" i="1" s="1"/>
  <c r="AB1172" i="1" s="1"/>
  <c r="Y1053" i="1"/>
  <c r="Y995" i="1"/>
  <c r="Y919" i="1"/>
  <c r="Y818" i="1"/>
  <c r="Y624" i="1"/>
  <c r="Y393" i="1"/>
  <c r="Y944" i="1"/>
  <c r="Y880" i="1"/>
  <c r="AA880" i="1" s="1"/>
  <c r="AB880" i="1" s="1"/>
  <c r="Y800" i="1"/>
  <c r="Y713" i="1"/>
  <c r="Y600" i="1"/>
  <c r="Y485" i="1"/>
  <c r="Y355" i="1"/>
  <c r="Y814" i="1"/>
  <c r="Y729" i="1"/>
  <c r="Y618" i="1"/>
  <c r="Y505" i="1"/>
  <c r="Y385" i="1"/>
  <c r="Y716" i="1"/>
  <c r="Y630" i="1"/>
  <c r="Y545" i="1"/>
  <c r="Y460" i="1"/>
  <c r="Y360" i="1"/>
  <c r="Y112" i="1"/>
  <c r="Y807" i="1"/>
  <c r="Y743" i="1"/>
  <c r="Y679" i="1"/>
  <c r="Y615" i="1"/>
  <c r="Y551" i="1"/>
  <c r="Y487" i="1"/>
  <c r="Y423" i="1"/>
  <c r="Y359" i="1"/>
  <c r="Y239" i="1"/>
  <c r="Y111" i="1"/>
  <c r="Y352" i="1"/>
  <c r="Y228" i="1"/>
  <c r="Y94" i="1"/>
  <c r="Y302" i="1"/>
  <c r="Y238" i="1"/>
  <c r="Y174" i="1"/>
  <c r="Y110" i="1"/>
  <c r="Y301" i="1"/>
  <c r="Y237" i="1"/>
  <c r="Y173" i="1"/>
  <c r="Y103" i="1"/>
  <c r="Y1623" i="1"/>
  <c r="Y1697" i="1"/>
  <c r="Y1318" i="1"/>
  <c r="Y1471" i="1"/>
  <c r="Y1780" i="1"/>
  <c r="Y833" i="1"/>
  <c r="Y1703" i="1"/>
  <c r="AA1703" i="1" s="1"/>
  <c r="AB1703" i="1" s="1"/>
  <c r="Y1339" i="1"/>
  <c r="Y200" i="1"/>
  <c r="Y1679" i="1"/>
  <c r="Y1307" i="1"/>
  <c r="Y1092" i="1"/>
  <c r="Y1744" i="1"/>
  <c r="Y1573" i="1"/>
  <c r="AA1573" i="1" s="1"/>
  <c r="AB1573" i="1" s="1"/>
  <c r="Y1395" i="1"/>
  <c r="Y1167" i="1"/>
  <c r="Y616" i="1"/>
  <c r="Y1789" i="1"/>
  <c r="Y1619" i="1"/>
  <c r="Y1448" i="1"/>
  <c r="Y1227" i="1"/>
  <c r="Y865" i="1"/>
  <c r="Y996" i="1"/>
  <c r="Y702" i="1"/>
  <c r="Y1894" i="1"/>
  <c r="AA1894" i="1" s="1"/>
  <c r="AB1894" i="1" s="1"/>
  <c r="Y1766" i="1"/>
  <c r="Y1638" i="1"/>
  <c r="Y1510" i="1"/>
  <c r="Y1367" i="1"/>
  <c r="Y1197" i="1"/>
  <c r="Y977" i="1"/>
  <c r="Y637" i="1"/>
  <c r="Y1372" i="1"/>
  <c r="Y1244" i="1"/>
  <c r="Y1116" i="1"/>
  <c r="AA1116" i="1" s="1"/>
  <c r="AB1116" i="1" s="1"/>
  <c r="Y930" i="1"/>
  <c r="Y653" i="1"/>
  <c r="Y952" i="1"/>
  <c r="Y810" i="1"/>
  <c r="Y613" i="1"/>
  <c r="AA613" i="1" s="1"/>
  <c r="AB613" i="1" s="1"/>
  <c r="Y377" i="1"/>
  <c r="Y740" i="1"/>
  <c r="Y520" i="1"/>
  <c r="Y120" i="1"/>
  <c r="Y556" i="1"/>
  <c r="Y376" i="1"/>
  <c r="Y831" i="1"/>
  <c r="Y703" i="1"/>
  <c r="Y575" i="1"/>
  <c r="Y447" i="1"/>
  <c r="Y287" i="1"/>
  <c r="Y378" i="1"/>
  <c r="Y148" i="1"/>
  <c r="Y262" i="1"/>
  <c r="Y134" i="1"/>
  <c r="Y277" i="1"/>
  <c r="Y197" i="1"/>
  <c r="Y1548" i="1"/>
  <c r="Y1305" i="1"/>
  <c r="Y1815" i="1"/>
  <c r="Y1791" i="1"/>
  <c r="Y259" i="1"/>
  <c r="Y1301" i="1"/>
  <c r="AA1301" i="1" s="1"/>
  <c r="AB1301" i="1" s="1"/>
  <c r="Y1863" i="1"/>
  <c r="Y1479" i="1"/>
  <c r="AA1479" i="1" s="1"/>
  <c r="AB1479" i="1" s="1"/>
  <c r="Y1031" i="1"/>
  <c r="Y1839" i="1"/>
  <c r="Y1455" i="1"/>
  <c r="Y883" i="1"/>
  <c r="AA883" i="1" s="1"/>
  <c r="AB883" i="1" s="1"/>
  <c r="Y1803" i="1"/>
  <c r="Y1632" i="1"/>
  <c r="Y1504" i="1"/>
  <c r="Y1387" i="1"/>
  <c r="Y1274" i="1"/>
  <c r="Y1161" i="1"/>
  <c r="Y958" i="1"/>
  <c r="Y574" i="1"/>
  <c r="Y1869" i="1"/>
  <c r="Y1784" i="1"/>
  <c r="Y1699" i="1"/>
  <c r="Y1613" i="1"/>
  <c r="Y1528" i="1"/>
  <c r="Y1443" i="1"/>
  <c r="Y1334" i="1"/>
  <c r="Y1221" i="1"/>
  <c r="Y907" i="1"/>
  <c r="Y1012" i="1"/>
  <c r="Y749" i="1"/>
  <c r="Y1082" i="1"/>
  <c r="Y1826" i="1"/>
  <c r="Y1698" i="1"/>
  <c r="AA1698" i="1" s="1"/>
  <c r="AB1698" i="1" s="1"/>
  <c r="Y1570" i="1"/>
  <c r="Y1442" i="1"/>
  <c r="AA1442" i="1" s="1"/>
  <c r="AB1442" i="1" s="1"/>
  <c r="Y1277" i="1"/>
  <c r="Y1051" i="1"/>
  <c r="Y857" i="1"/>
  <c r="Y195" i="1"/>
  <c r="Y1304" i="1"/>
  <c r="AA1304" i="1" s="1"/>
  <c r="AB1304" i="1" s="1"/>
  <c r="Y1176" i="1"/>
  <c r="Y999" i="1"/>
  <c r="Y829" i="1"/>
  <c r="AA829" i="1" s="1"/>
  <c r="AB829" i="1" s="1"/>
  <c r="Y410" i="1"/>
  <c r="Y884" i="1"/>
  <c r="Y720" i="1"/>
  <c r="Y493" i="1"/>
  <c r="Y820" i="1"/>
  <c r="Y626" i="1"/>
  <c r="Y351" i="1"/>
  <c r="Y593" i="1"/>
  <c r="Y422" i="1"/>
  <c r="Y843" i="1"/>
  <c r="Y731" i="1"/>
  <c r="Y587" i="1"/>
  <c r="Y459" i="1"/>
  <c r="Y343" i="1"/>
  <c r="Y42" i="1"/>
  <c r="Y204" i="1"/>
  <c r="Y290" i="1"/>
  <c r="Y162" i="1"/>
  <c r="Y289" i="1"/>
  <c r="Y161" i="1"/>
  <c r="Y660" i="1"/>
  <c r="Y1708" i="1"/>
  <c r="Y1847" i="1"/>
  <c r="Y1740" i="1"/>
  <c r="Y586" i="1"/>
  <c r="Y1375" i="1"/>
  <c r="Y1833" i="1"/>
  <c r="Y1492" i="1"/>
  <c r="Y978" i="1"/>
  <c r="Y1801" i="1"/>
  <c r="Y1460" i="1"/>
  <c r="Y897" i="1"/>
  <c r="Y1884" i="1"/>
  <c r="Y1713" i="1"/>
  <c r="AA1713" i="1" s="1"/>
  <c r="AB1713" i="1" s="1"/>
  <c r="Y1543" i="1"/>
  <c r="Y1354" i="1"/>
  <c r="Y1126" i="1"/>
  <c r="Y389" i="1"/>
  <c r="Y1860" i="1"/>
  <c r="Y1689" i="1"/>
  <c r="Y1519" i="1"/>
  <c r="Y1322" i="1"/>
  <c r="Y105" i="1"/>
  <c r="Y1097" i="1"/>
  <c r="Y1835" i="1"/>
  <c r="Y1749" i="1"/>
  <c r="AA1749" i="1" s="1"/>
  <c r="AB1749" i="1" s="1"/>
  <c r="Y1664" i="1"/>
  <c r="Y1579" i="1"/>
  <c r="Y1493" i="1"/>
  <c r="Y1402" i="1"/>
  <c r="Y1289" i="1"/>
  <c r="AA1289" i="1" s="1"/>
  <c r="AB1289" i="1" s="1"/>
  <c r="Y1174" i="1"/>
  <c r="Y981" i="1"/>
  <c r="Y650" i="1"/>
  <c r="Y1880" i="1"/>
  <c r="AA1880" i="1" s="1"/>
  <c r="AB1880" i="1" s="1"/>
  <c r="Y1795" i="1"/>
  <c r="Y1709" i="1"/>
  <c r="Y1624" i="1"/>
  <c r="Y1539" i="1"/>
  <c r="Y1453" i="1"/>
  <c r="AA1453" i="1" s="1"/>
  <c r="AB1453" i="1" s="1"/>
  <c r="Y1349" i="1"/>
  <c r="Y1235" i="1"/>
  <c r="Y1121" i="1"/>
  <c r="AA1121" i="1" s="1"/>
  <c r="AB1121" i="1" s="1"/>
  <c r="Y879" i="1"/>
  <c r="Y344" i="1"/>
  <c r="Y1001" i="1"/>
  <c r="Y899" i="1"/>
  <c r="Y721" i="1"/>
  <c r="AA721" i="1" s="1"/>
  <c r="AB721" i="1" s="1"/>
  <c r="Y418" i="1"/>
  <c r="Y1058" i="1"/>
  <c r="Y1866" i="1"/>
  <c r="Y1802" i="1"/>
  <c r="Y1738" i="1"/>
  <c r="Y1674" i="1"/>
  <c r="Y1610" i="1"/>
  <c r="Y1546" i="1"/>
  <c r="Y1482" i="1"/>
  <c r="Y1415" i="1"/>
  <c r="Y1330" i="1"/>
  <c r="Y1245" i="1"/>
  <c r="Y1159" i="1"/>
  <c r="Y1025" i="1"/>
  <c r="Y931" i="1"/>
  <c r="Y785" i="1"/>
  <c r="Y504" i="1"/>
  <c r="Y1408" i="1"/>
  <c r="Y1344" i="1"/>
  <c r="AA1344" i="1" s="1"/>
  <c r="AB1344" i="1" s="1"/>
  <c r="Y1280" i="1"/>
  <c r="Y1216" i="1"/>
  <c r="Y1152" i="1"/>
  <c r="Y1033" i="1"/>
  <c r="Y975" i="1"/>
  <c r="Y893" i="1"/>
  <c r="Y765" i="1"/>
  <c r="Y553" i="1"/>
  <c r="Y219" i="1"/>
  <c r="Y908" i="1"/>
  <c r="Y837" i="1"/>
  <c r="Y752" i="1"/>
  <c r="Y649" i="1"/>
  <c r="AA649" i="1" s="1"/>
  <c r="AB649" i="1" s="1"/>
  <c r="Y536" i="1"/>
  <c r="Y421" i="1"/>
  <c r="Y168" i="1"/>
  <c r="Y766" i="1"/>
  <c r="Y669" i="1"/>
  <c r="Y554" i="1"/>
  <c r="Y441" i="1"/>
  <c r="Y227" i="1"/>
  <c r="Y668" i="1"/>
  <c r="Y582" i="1"/>
  <c r="Y497" i="1"/>
  <c r="Y412" i="1"/>
  <c r="Y224" i="1"/>
  <c r="Y835" i="1"/>
  <c r="Y771" i="1"/>
  <c r="Y707" i="1"/>
  <c r="Y643" i="1"/>
  <c r="Y579" i="1"/>
  <c r="Y515" i="1"/>
  <c r="Y451" i="1"/>
  <c r="Y387" i="1"/>
  <c r="Y295" i="1"/>
  <c r="Y167" i="1"/>
  <c r="Y382" i="1"/>
  <c r="Y284" i="1"/>
  <c r="Y156" i="1"/>
  <c r="Y330" i="1"/>
  <c r="Y266" i="1"/>
  <c r="Y202" i="1"/>
  <c r="Y138" i="1"/>
  <c r="Y329" i="1"/>
  <c r="Y265" i="1"/>
  <c r="Y201" i="1"/>
  <c r="Y137" i="1"/>
  <c r="Y1069" i="1"/>
  <c r="Y1868" i="1"/>
  <c r="Y1516" i="1"/>
  <c r="Y1556" i="1"/>
  <c r="Y1865" i="1"/>
  <c r="Y1036" i="1"/>
  <c r="Y1745" i="1"/>
  <c r="Y1397" i="1"/>
  <c r="Y622" i="1"/>
  <c r="Y1721" i="1"/>
  <c r="Y1365" i="1"/>
  <c r="Y452" i="1"/>
  <c r="Y1765" i="1"/>
  <c r="Y1595" i="1"/>
  <c r="Y1423" i="1"/>
  <c r="Y1195" i="1"/>
  <c r="Y753" i="1"/>
  <c r="Y1811" i="1"/>
  <c r="Y1640" i="1"/>
  <c r="Y1469" i="1"/>
  <c r="AA1469" i="1" s="1"/>
  <c r="AB1469" i="1" s="1"/>
  <c r="Y1257" i="1"/>
  <c r="AA1257" i="1" s="1"/>
  <c r="AB1257" i="1" s="1"/>
  <c r="Y922" i="1"/>
  <c r="Y1017" i="1"/>
  <c r="Y764" i="1"/>
  <c r="Y1070" i="1"/>
  <c r="Y1814" i="1"/>
  <c r="Y1686" i="1"/>
  <c r="AA1686" i="1" s="1"/>
  <c r="AB1686" i="1" s="1"/>
  <c r="Y1558" i="1"/>
  <c r="Y1430" i="1"/>
  <c r="Y1261" i="1"/>
  <c r="AA1261" i="1" s="1"/>
  <c r="AB1261" i="1" s="1"/>
  <c r="Y1035" i="1"/>
  <c r="Y828" i="1"/>
  <c r="Y1420" i="1"/>
  <c r="Y1292" i="1"/>
  <c r="AA1292" i="1" s="1"/>
  <c r="AB1292" i="1" s="1"/>
  <c r="Y1164" i="1"/>
  <c r="AA1164" i="1" s="1"/>
  <c r="AB1164" i="1" s="1"/>
  <c r="Y987" i="1"/>
  <c r="Y797" i="1"/>
  <c r="Y345" i="1"/>
  <c r="Y872" i="1"/>
  <c r="Y698" i="1"/>
  <c r="Y472" i="1"/>
  <c r="Y804" i="1"/>
  <c r="AA804" i="1" s="1"/>
  <c r="AB804" i="1" s="1"/>
  <c r="Y605" i="1"/>
  <c r="Y364" i="1"/>
  <c r="Y620" i="1"/>
  <c r="Y449" i="1"/>
  <c r="Y847" i="1"/>
  <c r="Y719" i="1"/>
  <c r="Y591" i="1"/>
  <c r="Y463" i="1"/>
  <c r="Y319" i="1"/>
  <c r="Y394" i="1"/>
  <c r="Y180" i="1"/>
  <c r="Y278" i="1"/>
  <c r="Y150" i="1"/>
  <c r="Y213" i="1"/>
  <c r="Y1889" i="1"/>
  <c r="Y1676" i="1"/>
  <c r="Y1080" i="1"/>
  <c r="Y1705" i="1"/>
  <c r="Y869" i="1"/>
  <c r="Y1414" i="1"/>
  <c r="AA1414" i="1" s="1"/>
  <c r="AB1414" i="1" s="1"/>
  <c r="Y1820" i="1"/>
  <c r="Y1521" i="1"/>
  <c r="AA1521" i="1" s="1"/>
  <c r="AB1521" i="1" s="1"/>
  <c r="Y947" i="1"/>
  <c r="Y1753" i="1"/>
  <c r="Y1350" i="1"/>
  <c r="Y680" i="1"/>
  <c r="Y1781" i="1"/>
  <c r="Y1611" i="1"/>
  <c r="AA1611" i="1" s="1"/>
  <c r="AB1611" i="1" s="1"/>
  <c r="Y1044" i="1"/>
  <c r="Y115" i="1"/>
  <c r="Y885" i="1"/>
  <c r="Y155" i="1"/>
  <c r="Y1842" i="1"/>
  <c r="Y1714" i="1"/>
  <c r="Y1586" i="1"/>
  <c r="Y1458" i="1"/>
  <c r="AA1458" i="1" s="1"/>
  <c r="AB1458" i="1" s="1"/>
  <c r="Y1298" i="1"/>
  <c r="Y1127" i="1"/>
  <c r="Y889" i="1"/>
  <c r="Y381" i="1"/>
  <c r="Y1320" i="1"/>
  <c r="AA1320" i="1" s="1"/>
  <c r="AB1320" i="1" s="1"/>
  <c r="Y1192" i="1"/>
  <c r="Y1015" i="1"/>
  <c r="Y860" i="1"/>
  <c r="AA860" i="1" s="1"/>
  <c r="AB860" i="1" s="1"/>
  <c r="Y468" i="1"/>
  <c r="Y900" i="1"/>
  <c r="Y741" i="1"/>
  <c r="Y521" i="1"/>
  <c r="Y123" i="1"/>
  <c r="Y654" i="1"/>
  <c r="Y456" i="1"/>
  <c r="Y678" i="1"/>
  <c r="AA678" i="1" s="1"/>
  <c r="AB678" i="1" s="1"/>
  <c r="Y529" i="1"/>
  <c r="Y320" i="1"/>
  <c r="Y795" i="1"/>
  <c r="AA795" i="1" s="1"/>
  <c r="AB795" i="1" s="1"/>
  <c r="Y651" i="1"/>
  <c r="Y539" i="1"/>
  <c r="Y395" i="1"/>
  <c r="Y183" i="1"/>
  <c r="Y300" i="1"/>
  <c r="Y338" i="1"/>
  <c r="Y210" i="1"/>
  <c r="Y337" i="1"/>
  <c r="Y209" i="1"/>
  <c r="Y1290" i="1"/>
  <c r="Y1793" i="1"/>
  <c r="Y1102" i="1"/>
  <c r="AA1102" i="1" s="1"/>
  <c r="AB1102" i="1" s="1"/>
  <c r="Y1783" i="1"/>
  <c r="Y841" i="1"/>
  <c r="Y1431" i="1"/>
  <c r="Y1855" i="1"/>
  <c r="Y1513" i="1"/>
  <c r="Y1021" i="1"/>
  <c r="Y1823" i="1"/>
  <c r="Y1481" i="1"/>
  <c r="Y954" i="1"/>
  <c r="AA954" i="1" s="1"/>
  <c r="AB954" i="1" s="1"/>
  <c r="Y1895" i="1"/>
  <c r="Y1724" i="1"/>
  <c r="Y1553" i="1"/>
  <c r="Y1369" i="1"/>
  <c r="AA1369" i="1" s="1"/>
  <c r="AB1369" i="1" s="1"/>
  <c r="Y1141" i="1"/>
  <c r="Y473" i="1"/>
  <c r="Y1871" i="1"/>
  <c r="Y1700" i="1"/>
  <c r="Y1529" i="1"/>
  <c r="AA1529" i="1" s="1"/>
  <c r="AB1529" i="1" s="1"/>
  <c r="Y1337" i="1"/>
  <c r="Y1047" i="1"/>
  <c r="Y152" i="1"/>
  <c r="Y1840" i="1"/>
  <c r="Y1755" i="1"/>
  <c r="Y1669" i="1"/>
  <c r="AA1669" i="1" s="1"/>
  <c r="AB1669" i="1" s="1"/>
  <c r="Y1584" i="1"/>
  <c r="Y1499" i="1"/>
  <c r="Y1409" i="1"/>
  <c r="Y1295" i="1"/>
  <c r="Y1182" i="1"/>
  <c r="Y992" i="1"/>
  <c r="Y688" i="1"/>
  <c r="AA688" i="1" s="1"/>
  <c r="AB688" i="1" s="1"/>
  <c r="Y1885" i="1"/>
  <c r="Y1800" i="1"/>
  <c r="Y1715" i="1"/>
  <c r="Y1629" i="1"/>
  <c r="Y1544" i="1"/>
  <c r="Y1459" i="1"/>
  <c r="AA1459" i="1" s="1"/>
  <c r="AB1459" i="1" s="1"/>
  <c r="Y1355" i="1"/>
  <c r="Y1242" i="1"/>
  <c r="Y1129" i="1"/>
  <c r="Y894" i="1"/>
  <c r="Y404" i="1"/>
  <c r="Y1006" i="1"/>
  <c r="Y906" i="1"/>
  <c r="Y737" i="1"/>
  <c r="Y437" i="1"/>
  <c r="Y1062" i="1"/>
  <c r="Y1870" i="1"/>
  <c r="Y1806" i="1"/>
  <c r="Y1742" i="1"/>
  <c r="Y1678" i="1"/>
  <c r="Y1614" i="1"/>
  <c r="Y1550" i="1"/>
  <c r="Y1486" i="1"/>
  <c r="Y1421" i="1"/>
  <c r="AA1421" i="1" s="1"/>
  <c r="AB1421" i="1" s="1"/>
  <c r="Y1335" i="1"/>
  <c r="AA1335" i="1" s="1"/>
  <c r="AB1335" i="1" s="1"/>
  <c r="Y1250" i="1"/>
  <c r="Y1165" i="1"/>
  <c r="Y1030" i="1"/>
  <c r="Y938" i="1"/>
  <c r="Y801" i="1"/>
  <c r="Y522" i="1"/>
  <c r="Y1412" i="1"/>
  <c r="Y1348" i="1"/>
  <c r="Y1284" i="1"/>
  <c r="AA1284" i="1" s="1"/>
  <c r="AB1284" i="1" s="1"/>
  <c r="Y1220" i="1"/>
  <c r="Y1156" i="1"/>
  <c r="Y1037" i="1"/>
  <c r="Y979" i="1"/>
  <c r="Y898" i="1"/>
  <c r="Y776" i="1"/>
  <c r="Y568" i="1"/>
  <c r="Y264" i="1"/>
  <c r="Y928" i="1"/>
  <c r="Y864" i="1"/>
  <c r="Y778" i="1"/>
  <c r="Y685" i="1"/>
  <c r="Y570" i="1"/>
  <c r="Y457" i="1"/>
  <c r="Y275" i="1"/>
  <c r="Y793" i="1"/>
  <c r="AA793" i="1" s="1"/>
  <c r="AB793" i="1" s="1"/>
  <c r="Y704" i="1"/>
  <c r="AA704" i="1" s="1"/>
  <c r="AB704" i="1" s="1"/>
  <c r="Y590" i="1"/>
  <c r="Y477" i="1"/>
  <c r="Y331" i="1"/>
  <c r="Y694" i="1"/>
  <c r="Y609" i="1"/>
  <c r="Y524" i="1"/>
  <c r="Y438" i="1"/>
  <c r="Y304" i="1"/>
  <c r="Y855" i="1"/>
  <c r="Y791" i="1"/>
  <c r="Y727" i="1"/>
  <c r="Y663" i="1"/>
  <c r="AA663" i="1" s="1"/>
  <c r="AB663" i="1" s="1"/>
  <c r="Y599" i="1"/>
  <c r="Y535" i="1"/>
  <c r="Y471" i="1"/>
  <c r="Y407" i="1"/>
  <c r="Y335" i="1"/>
  <c r="Y207" i="1"/>
  <c r="Y402" i="1"/>
  <c r="Y324" i="1"/>
  <c r="Y196" i="1"/>
  <c r="Y350" i="1"/>
  <c r="Y286" i="1"/>
  <c r="Y222" i="1"/>
  <c r="Y158" i="1"/>
  <c r="Y88" i="1"/>
  <c r="Y285" i="1"/>
  <c r="Y221" i="1"/>
  <c r="Y157" i="1"/>
  <c r="Y87" i="1"/>
  <c r="Y1096" i="1"/>
  <c r="Y1333" i="1"/>
  <c r="Y1079" i="1"/>
  <c r="Y1258" i="1"/>
  <c r="Y1609" i="1"/>
  <c r="Y1665" i="1"/>
  <c r="Y1145" i="1"/>
  <c r="Y1169" i="1"/>
  <c r="Y1851" i="1"/>
  <c r="AA1851" i="1" s="1"/>
  <c r="AB1851" i="1" s="1"/>
  <c r="Y1013" i="1"/>
  <c r="Y1370" i="1"/>
  <c r="Y474" i="1"/>
  <c r="Y1494" i="1"/>
  <c r="AA1494" i="1" s="1"/>
  <c r="AB1494" i="1" s="1"/>
  <c r="Y560" i="1"/>
  <c r="Y909" i="1"/>
  <c r="Y585" i="1"/>
  <c r="Y705" i="1"/>
  <c r="Y655" i="1"/>
  <c r="AA655" i="1" s="1"/>
  <c r="AB655" i="1" s="1"/>
  <c r="Y308" i="1"/>
  <c r="Y165" i="1"/>
  <c r="Y1343" i="1"/>
  <c r="Y1326" i="1"/>
  <c r="Y1867" i="1"/>
  <c r="Y990" i="1"/>
  <c r="Y1650" i="1"/>
  <c r="Y993" i="1"/>
  <c r="Y1128" i="1"/>
  <c r="Y826" i="1"/>
  <c r="Y541" i="1"/>
  <c r="Y859" i="1"/>
  <c r="Y311" i="1"/>
  <c r="Y146" i="1"/>
  <c r="Y875" i="1"/>
  <c r="Y790" i="1"/>
  <c r="Y1652" i="1"/>
  <c r="Y1639" i="1"/>
  <c r="AA1639" i="1" s="1"/>
  <c r="AB1639" i="1" s="1"/>
  <c r="Y1065" i="1"/>
  <c r="AA1065" i="1" s="1"/>
  <c r="AB1065" i="1" s="1"/>
  <c r="Y1222" i="1"/>
  <c r="Y1712" i="1"/>
  <c r="Y1353" i="1"/>
  <c r="Y380" i="1"/>
  <c r="Y1587" i="1"/>
  <c r="Y1185" i="1"/>
  <c r="Y963" i="1"/>
  <c r="Y1902" i="1"/>
  <c r="Y1646" i="1"/>
  <c r="Y1378" i="1"/>
  <c r="Y988" i="1"/>
  <c r="Y1380" i="1"/>
  <c r="Y1124" i="1"/>
  <c r="Y681" i="1"/>
  <c r="Y821" i="1"/>
  <c r="Y397" i="1"/>
  <c r="Y533" i="1"/>
  <c r="Y566" i="1"/>
  <c r="Y823" i="1"/>
  <c r="Y567" i="1"/>
  <c r="Y271" i="1"/>
  <c r="Y132" i="1"/>
  <c r="Y126" i="1"/>
  <c r="Y125" i="1"/>
  <c r="Y1641" i="1"/>
  <c r="Y1788" i="1"/>
  <c r="Y861" i="1"/>
  <c r="Y1422" i="1"/>
  <c r="AA1422" i="1" s="1"/>
  <c r="AB1422" i="1" s="1"/>
  <c r="Y1787" i="1"/>
  <c r="Y1445" i="1"/>
  <c r="Y856" i="1"/>
  <c r="AA856" i="1" s="1"/>
  <c r="AB856" i="1" s="1"/>
  <c r="Y1661" i="1"/>
  <c r="Y1285" i="1"/>
  <c r="Y1032" i="1"/>
  <c r="Y1103" i="1"/>
  <c r="Y1670" i="1"/>
  <c r="AA1670" i="1" s="1"/>
  <c r="AB1670" i="1" s="1"/>
  <c r="Y1410" i="1"/>
  <c r="Y1020" i="1"/>
  <c r="Y1404" i="1"/>
  <c r="Y1148" i="1"/>
  <c r="Y754" i="1"/>
  <c r="Y853" i="1"/>
  <c r="Y442" i="1"/>
  <c r="Y576" i="1"/>
  <c r="Y598" i="1"/>
  <c r="Y863" i="1"/>
  <c r="Y607" i="1"/>
  <c r="Y348" i="1"/>
  <c r="Y212" i="1"/>
  <c r="Y166" i="1"/>
  <c r="Y229" i="1"/>
  <c r="Y1751" i="1"/>
  <c r="Y1068" i="1"/>
  <c r="Y1588" i="1"/>
  <c r="Y1607" i="1"/>
  <c r="Y1098" i="1"/>
  <c r="Y1123" i="1"/>
  <c r="AA1123" i="1" s="1"/>
  <c r="AB1123" i="1" s="1"/>
  <c r="Y1675" i="1"/>
  <c r="Y1417" i="1"/>
  <c r="Y1189" i="1"/>
  <c r="Y726" i="1"/>
  <c r="AA726" i="1" s="1"/>
  <c r="AB726" i="1" s="1"/>
  <c r="Y1805" i="1"/>
  <c r="Y1635" i="1"/>
  <c r="Y1464" i="1"/>
  <c r="AA1464" i="1" s="1"/>
  <c r="AB1464" i="1" s="1"/>
  <c r="Y1249" i="1"/>
  <c r="Y1048" i="1"/>
  <c r="Y369" i="1"/>
  <c r="Y1730" i="1"/>
  <c r="Y1474" i="1"/>
  <c r="Y1149" i="1"/>
  <c r="AA1149" i="1" s="1"/>
  <c r="AB1149" i="1" s="1"/>
  <c r="Y466" i="1"/>
  <c r="Y1208" i="1"/>
  <c r="AA1208" i="1" s="1"/>
  <c r="AB1208" i="1" s="1"/>
  <c r="Y882" i="1"/>
  <c r="Y916" i="1"/>
  <c r="Y549" i="1"/>
  <c r="Y682" i="1"/>
  <c r="AA682" i="1" s="1"/>
  <c r="AB682" i="1" s="1"/>
  <c r="Y636" i="1"/>
  <c r="Y128" i="1"/>
  <c r="Y619" i="1"/>
  <c r="Y379" i="1"/>
  <c r="Y268" i="1"/>
  <c r="Y194" i="1"/>
  <c r="Y193" i="1"/>
  <c r="Y432" i="1"/>
  <c r="Y1088" i="1"/>
  <c r="Y1559" i="1"/>
  <c r="AA1559" i="1" s="1"/>
  <c r="AB1559" i="1" s="1"/>
  <c r="Y1577" i="1"/>
  <c r="Y1887" i="1"/>
  <c r="AA1887" i="1" s="1"/>
  <c r="AB1887" i="1" s="1"/>
  <c r="Y1130" i="1"/>
  <c r="Y1756" i="1"/>
  <c r="AA1756" i="1" s="1"/>
  <c r="AB1756" i="1" s="1"/>
  <c r="Y1411" i="1"/>
  <c r="Y701" i="1"/>
  <c r="Y1732" i="1"/>
  <c r="Y1379" i="1"/>
  <c r="Y530" i="1"/>
  <c r="Y1771" i="1"/>
  <c r="Y1600" i="1"/>
  <c r="Y1429" i="1"/>
  <c r="AA1429" i="1" s="1"/>
  <c r="AB1429" i="1" s="1"/>
  <c r="Y1203" i="1"/>
  <c r="Y781" i="1"/>
  <c r="Y1816" i="1"/>
  <c r="AA1816" i="1" s="1"/>
  <c r="AB1816" i="1" s="1"/>
  <c r="Y1645" i="1"/>
  <c r="Y1475" i="1"/>
  <c r="Y1263" i="1"/>
  <c r="Y937" i="1"/>
  <c r="Y1022" i="1"/>
  <c r="Y780" i="1"/>
  <c r="Y1074" i="1"/>
  <c r="AA1074" i="1" s="1"/>
  <c r="AB1074" i="1" s="1"/>
  <c r="Y1818" i="1"/>
  <c r="Y1690" i="1"/>
  <c r="Y1562" i="1"/>
  <c r="Y1434" i="1"/>
  <c r="Y1266" i="1"/>
  <c r="Y1040" i="1"/>
  <c r="Y840" i="1"/>
  <c r="Y1424" i="1"/>
  <c r="Y1296" i="1"/>
  <c r="Y1168" i="1"/>
  <c r="Y991" i="1"/>
  <c r="Y808" i="1"/>
  <c r="Y372" i="1"/>
  <c r="Y858" i="1"/>
  <c r="Y677" i="1"/>
  <c r="Y450" i="1"/>
  <c r="Y788" i="1"/>
  <c r="Y584" i="1"/>
  <c r="Y312" i="1"/>
  <c r="Y604" i="1"/>
  <c r="AA604" i="1" s="1"/>
  <c r="AB604" i="1" s="1"/>
  <c r="Y433" i="1"/>
  <c r="Y851" i="1"/>
  <c r="Y723" i="1"/>
  <c r="Y595" i="1"/>
  <c r="Y467" i="1"/>
  <c r="Y327" i="1"/>
  <c r="Y398" i="1"/>
  <c r="Y188" i="1"/>
  <c r="Y282" i="1"/>
  <c r="Y154" i="1"/>
  <c r="Y281" i="1"/>
  <c r="Y153" i="1"/>
  <c r="Y1615" i="1"/>
  <c r="Y695" i="1"/>
  <c r="Y254" i="1"/>
  <c r="Y732" i="1"/>
  <c r="AA732" i="1" s="1"/>
  <c r="AB732" i="1" s="1"/>
  <c r="Y1447" i="1"/>
  <c r="AA1447" i="1" s="1"/>
  <c r="AB1447" i="1" s="1"/>
  <c r="Y748" i="1"/>
  <c r="Y1225" i="1"/>
  <c r="Y1491" i="1"/>
  <c r="Y822" i="1"/>
  <c r="Y1798" i="1"/>
  <c r="Y1239" i="1"/>
  <c r="Y1276" i="1"/>
  <c r="Y179" i="1"/>
  <c r="Y782" i="1"/>
  <c r="Y428" i="1"/>
  <c r="Y479" i="1"/>
  <c r="Y294" i="1"/>
  <c r="Y309" i="1"/>
  <c r="Y1275" i="1"/>
  <c r="Y1107" i="1"/>
  <c r="Y1540" i="1"/>
  <c r="Y1525" i="1"/>
  <c r="Y1002" i="1"/>
  <c r="Y1720" i="1"/>
  <c r="AA1720" i="1" s="1"/>
  <c r="AB1720" i="1" s="1"/>
  <c r="Y1008" i="1"/>
  <c r="Y1858" i="1"/>
  <c r="Y1319" i="1"/>
  <c r="Y1336" i="1"/>
  <c r="AA1336" i="1" s="1"/>
  <c r="AB1336" i="1" s="1"/>
  <c r="Y525" i="1"/>
  <c r="Y211" i="1"/>
  <c r="Y465" i="1"/>
  <c r="Y491" i="1"/>
  <c r="Y321" i="1"/>
  <c r="Y1836" i="1"/>
  <c r="Y1162" i="1"/>
  <c r="Y1545" i="1"/>
  <c r="Y1585" i="1"/>
  <c r="Y1561" i="1"/>
  <c r="Y1856" i="1"/>
  <c r="AA1856" i="1" s="1"/>
  <c r="AB1856" i="1" s="1"/>
  <c r="Y1515" i="1"/>
  <c r="Y1024" i="1"/>
  <c r="Y1560" i="1"/>
  <c r="Y1150" i="1"/>
  <c r="Y927" i="1"/>
  <c r="AA927" i="1" s="1"/>
  <c r="AB927" i="1" s="1"/>
  <c r="Y1882" i="1"/>
  <c r="Y1626" i="1"/>
  <c r="Y1181" i="1"/>
  <c r="Y580" i="1"/>
  <c r="Y1232" i="1"/>
  <c r="Y914" i="1"/>
  <c r="Y924" i="1"/>
  <c r="Y564" i="1"/>
  <c r="Y697" i="1"/>
  <c r="Y689" i="1"/>
  <c r="Y288" i="1"/>
  <c r="Y659" i="1"/>
  <c r="Y403" i="1"/>
  <c r="Y316" i="1"/>
  <c r="Y218" i="1"/>
  <c r="Y83" i="1"/>
  <c r="Y1575" i="1"/>
  <c r="Y756" i="1"/>
  <c r="Y274" i="1"/>
  <c r="Y1772" i="1"/>
  <c r="Y1809" i="1"/>
  <c r="Y1444" i="1"/>
  <c r="Y1456" i="1"/>
  <c r="Y1672" i="1"/>
  <c r="AA1672" i="1" s="1"/>
  <c r="AB1672" i="1" s="1"/>
  <c r="Y1043" i="1"/>
  <c r="Y1710" i="1"/>
  <c r="Y1122" i="1"/>
  <c r="Y1188" i="1"/>
  <c r="Y896" i="1"/>
  <c r="AA896" i="1" s="1"/>
  <c r="AB896" i="1" s="1"/>
  <c r="Y648" i="1"/>
  <c r="Y176" i="1"/>
  <c r="Y375" i="1"/>
  <c r="Y190" i="1"/>
  <c r="Y1687" i="1"/>
  <c r="Y1226" i="1"/>
  <c r="Y1872" i="1"/>
  <c r="Y1050" i="1"/>
  <c r="Y1398" i="1"/>
  <c r="Y632" i="1"/>
  <c r="AA632" i="1" s="1"/>
  <c r="AB632" i="1" s="1"/>
  <c r="Y1734" i="1"/>
  <c r="Y1154" i="1"/>
  <c r="Y1212" i="1"/>
  <c r="Y920" i="1"/>
  <c r="Y690" i="1"/>
  <c r="Y336" i="1"/>
  <c r="Y415" i="1"/>
  <c r="Y230" i="1"/>
  <c r="Y1134" i="1"/>
  <c r="Y1844" i="1"/>
  <c r="Y817" i="1"/>
  <c r="Y1760" i="1"/>
  <c r="Y901" i="1"/>
  <c r="Y1677" i="1"/>
  <c r="Y1306" i="1"/>
  <c r="Y686" i="1"/>
  <c r="Y1538" i="1"/>
  <c r="AA1538" i="1" s="1"/>
  <c r="AB1538" i="1" s="1"/>
  <c r="Y758" i="1"/>
  <c r="Y967" i="1"/>
  <c r="Y664" i="1"/>
  <c r="Y184" i="1"/>
  <c r="Y699" i="1"/>
  <c r="Y374" i="1"/>
  <c r="Y257" i="1"/>
  <c r="Y1505" i="1"/>
  <c r="Y1900" i="1"/>
  <c r="Y644" i="1"/>
  <c r="Y1500" i="1"/>
  <c r="Y1817" i="1"/>
  <c r="Y1476" i="1"/>
  <c r="Y1813" i="1"/>
  <c r="AA1813" i="1" s="1"/>
  <c r="AB1813" i="1" s="1"/>
  <c r="Y1472" i="1"/>
  <c r="AA1472" i="1" s="1"/>
  <c r="AB1472" i="1" s="1"/>
  <c r="Y1859" i="1"/>
  <c r="Y1517" i="1"/>
  <c r="Y1029" i="1"/>
  <c r="Y870" i="1"/>
  <c r="Y280" i="1"/>
  <c r="Y1722" i="1"/>
  <c r="Y1466" i="1"/>
  <c r="Y1138" i="1"/>
  <c r="Y430" i="1"/>
  <c r="Y1200" i="1"/>
  <c r="Y871" i="1"/>
  <c r="Y892" i="1"/>
  <c r="Y506" i="1"/>
  <c r="Y640" i="1"/>
  <c r="AA640" i="1" s="1"/>
  <c r="AB640" i="1" s="1"/>
  <c r="Y646" i="1"/>
  <c r="Y160" i="1"/>
  <c r="Y627" i="1"/>
  <c r="AA627" i="1" s="1"/>
  <c r="AB627" i="1" s="1"/>
  <c r="Y499" i="1"/>
  <c r="Y135" i="1"/>
  <c r="Y314" i="1"/>
  <c r="Y313" i="1"/>
  <c r="Y1177" i="1"/>
  <c r="Y1524" i="1"/>
  <c r="Y1892" i="1"/>
  <c r="Y1680" i="1"/>
  <c r="AA1680" i="1" s="1"/>
  <c r="AB1680" i="1" s="1"/>
  <c r="Y1896" i="1"/>
  <c r="Y1142" i="1"/>
  <c r="Y1878" i="1"/>
  <c r="AA1878" i="1" s="1"/>
  <c r="AB1878" i="1" s="1"/>
  <c r="Y1346" i="1"/>
  <c r="Y1356" i="1"/>
  <c r="Y596" i="1"/>
  <c r="Y315" i="1"/>
  <c r="Y513" i="1"/>
  <c r="Y527" i="1"/>
  <c r="Y342" i="1"/>
  <c r="Y1118" i="1"/>
  <c r="Y1673" i="1"/>
  <c r="Y1881" i="1"/>
  <c r="Y1696" i="1"/>
  <c r="Y608" i="1"/>
  <c r="AA608" i="1" s="1"/>
  <c r="AB608" i="1" s="1"/>
  <c r="Y1522" i="1"/>
  <c r="Y693" i="1"/>
  <c r="Y946" i="1"/>
  <c r="Y634" i="1"/>
  <c r="Y267" i="1"/>
  <c r="Y715" i="1"/>
  <c r="Y390" i="1"/>
  <c r="Y273" i="1"/>
  <c r="Y1190" i="1"/>
  <c r="Y1684" i="1"/>
  <c r="Y1273" i="1"/>
  <c r="Y1468" i="1"/>
  <c r="AA1468" i="1" s="1"/>
  <c r="AB1468" i="1" s="1"/>
  <c r="Y1785" i="1"/>
  <c r="Y850" i="1"/>
  <c r="Y1627" i="1"/>
  <c r="Y1238" i="1"/>
  <c r="Y1843" i="1"/>
  <c r="AA1843" i="1" s="1"/>
  <c r="AB1843" i="1" s="1"/>
  <c r="Y1501" i="1"/>
  <c r="Y997" i="1"/>
  <c r="Y844" i="1"/>
  <c r="Y1838" i="1"/>
  <c r="Y1582" i="1"/>
  <c r="Y1293" i="1"/>
  <c r="Y881" i="1"/>
  <c r="Y1316" i="1"/>
  <c r="Y1011" i="1"/>
  <c r="Y453" i="1"/>
  <c r="Y736" i="1"/>
  <c r="AA736" i="1" s="1"/>
  <c r="AB736" i="1" s="1"/>
  <c r="Y98" i="1"/>
  <c r="Y420" i="1"/>
  <c r="Y481" i="1"/>
  <c r="Y759" i="1"/>
  <c r="Y503" i="1"/>
  <c r="Y143" i="1"/>
  <c r="Y318" i="1"/>
  <c r="Y317" i="1"/>
  <c r="Y1247" i="1"/>
  <c r="AA1247" i="1" s="1"/>
  <c r="AB1247" i="1" s="1"/>
  <c r="Y1063" i="1"/>
  <c r="Y1617" i="1"/>
  <c r="Y1055" i="1"/>
  <c r="Y1194" i="1"/>
  <c r="AA1194" i="1" s="1"/>
  <c r="AB1194" i="1" s="1"/>
  <c r="Y1701" i="1"/>
  <c r="AA1701" i="1" s="1"/>
  <c r="AB1701" i="1" s="1"/>
  <c r="Y1338" i="1"/>
  <c r="Y171" i="1"/>
  <c r="Y1576" i="1"/>
  <c r="Y1171" i="1"/>
  <c r="Y949" i="1"/>
  <c r="Y1862" i="1"/>
  <c r="AA1862" i="1" s="1"/>
  <c r="AB1862" i="1" s="1"/>
  <c r="Y1606" i="1"/>
  <c r="Y1325" i="1"/>
  <c r="Y923" i="1"/>
  <c r="Y1340" i="1"/>
  <c r="AA1340" i="1" s="1"/>
  <c r="AB1340" i="1" s="1"/>
  <c r="Y108" i="1"/>
  <c r="Y538" i="1"/>
  <c r="Y768" i="1"/>
  <c r="Y232" i="1"/>
  <c r="Y462" i="1"/>
  <c r="Y534" i="1"/>
  <c r="Y799" i="1"/>
  <c r="Y543" i="1"/>
  <c r="Y223" i="1"/>
  <c r="Y358" i="1"/>
  <c r="Y118" i="1"/>
  <c r="Y149" i="1"/>
  <c r="Y1825" i="1"/>
  <c r="Y1620" i="1"/>
  <c r="Y1000" i="1"/>
  <c r="Y1382" i="1"/>
  <c r="Y1711" i="1"/>
  <c r="Y361" i="1"/>
  <c r="Y1589" i="1"/>
  <c r="Y1359" i="1"/>
  <c r="Y1131" i="1"/>
  <c r="Y424" i="1"/>
  <c r="Y1763" i="1"/>
  <c r="Y1592" i="1"/>
  <c r="Y1419" i="1"/>
  <c r="Y1193" i="1"/>
  <c r="AA1193" i="1" s="1"/>
  <c r="AB1193" i="1" s="1"/>
  <c r="Y969" i="1"/>
  <c r="Y1099" i="1"/>
  <c r="Y1666" i="1"/>
  <c r="Y1405" i="1"/>
  <c r="Y1014" i="1"/>
  <c r="Y1400" i="1"/>
  <c r="Y1144" i="1"/>
  <c r="Y744" i="1"/>
  <c r="Y848" i="1"/>
  <c r="Y436" i="1"/>
  <c r="Y569" i="1"/>
  <c r="Y550" i="1"/>
  <c r="Y811" i="1"/>
  <c r="Y555" i="1"/>
  <c r="Y279" i="1"/>
  <c r="Y140" i="1"/>
  <c r="Y130" i="1"/>
  <c r="Y129" i="1"/>
  <c r="Y1347" i="1"/>
  <c r="Y1569" i="1"/>
  <c r="Y1147" i="1"/>
  <c r="Y1401" i="1"/>
  <c r="Y1716" i="1"/>
  <c r="Y416" i="1"/>
  <c r="Y1671" i="1"/>
  <c r="AA1671" i="1" s="1"/>
  <c r="AB1671" i="1" s="1"/>
  <c r="Y1297" i="1"/>
  <c r="Y1081" i="1"/>
  <c r="Y1647" i="1"/>
  <c r="Y1265" i="1"/>
  <c r="AA1265" i="1" s="1"/>
  <c r="AB1265" i="1" s="1"/>
  <c r="Y1899" i="1"/>
  <c r="Y1728" i="1"/>
  <c r="Y1557" i="1"/>
  <c r="Y1374" i="1"/>
  <c r="AA1374" i="1" s="1"/>
  <c r="AB1374" i="1" s="1"/>
  <c r="Y1146" i="1"/>
  <c r="Y501" i="1"/>
  <c r="Y1773" i="1"/>
  <c r="Y1603" i="1"/>
  <c r="Y1432" i="1"/>
  <c r="Y1206" i="1"/>
  <c r="Y796" i="1"/>
  <c r="Y980" i="1"/>
  <c r="Y645" i="1"/>
  <c r="Y1091" i="1"/>
  <c r="Y1786" i="1"/>
  <c r="Y1658" i="1"/>
  <c r="Y1530" i="1"/>
  <c r="Y1394" i="1"/>
  <c r="Y1223" i="1"/>
  <c r="Y1004" i="1"/>
  <c r="Y728" i="1"/>
  <c r="Y1392" i="1"/>
  <c r="Y1264" i="1"/>
  <c r="Y1136" i="1"/>
  <c r="Y957" i="1"/>
  <c r="Y722" i="1"/>
  <c r="Y956" i="1"/>
  <c r="Y816" i="1"/>
  <c r="AA816" i="1" s="1"/>
  <c r="AB816" i="1" s="1"/>
  <c r="Y621" i="1"/>
  <c r="Y388" i="1"/>
  <c r="Y745" i="1"/>
  <c r="Y526" i="1"/>
  <c r="Y139" i="1"/>
  <c r="Y561" i="1"/>
  <c r="Y384" i="1"/>
  <c r="Y819" i="1"/>
  <c r="Y691" i="1"/>
  <c r="Y563" i="1"/>
  <c r="Y435" i="1"/>
  <c r="Y263" i="1"/>
  <c r="Y366" i="1"/>
  <c r="Y124" i="1"/>
  <c r="Y250" i="1"/>
  <c r="Y122" i="1"/>
  <c r="Y249" i="1"/>
  <c r="Y121" i="1"/>
  <c r="Y1042" i="1"/>
  <c r="Y1093" i="1"/>
  <c r="Y1551" i="1"/>
  <c r="Y1509" i="1"/>
  <c r="Y1725" i="1"/>
  <c r="Y480" i="1"/>
  <c r="Y1750" i="1"/>
  <c r="AA1750" i="1" s="1"/>
  <c r="AB1750" i="1" s="1"/>
  <c r="Y1175" i="1"/>
  <c r="AA1175" i="1" s="1"/>
  <c r="AB1175" i="1" s="1"/>
  <c r="Y1228" i="1"/>
  <c r="Y936" i="1"/>
  <c r="Y718" i="1"/>
  <c r="Y272" i="1"/>
  <c r="Y399" i="1"/>
  <c r="Y214" i="1"/>
  <c r="Y1484" i="1"/>
  <c r="Y717" i="1"/>
  <c r="Y1583" i="1"/>
  <c r="Y1483" i="1"/>
  <c r="Y1108" i="1"/>
  <c r="Y1383" i="1"/>
  <c r="Y1384" i="1"/>
  <c r="Y696" i="1"/>
  <c r="Y408" i="1"/>
  <c r="Y614" i="1"/>
  <c r="Y603" i="1"/>
  <c r="Y172" i="1"/>
  <c r="Y145" i="1"/>
  <c r="Y1441" i="1"/>
  <c r="Y1315" i="1"/>
  <c r="AA1315" i="1" s="1"/>
  <c r="AB1315" i="1" s="1"/>
  <c r="Y1077" i="1"/>
  <c r="Y1254" i="1"/>
  <c r="Y1883" i="1"/>
  <c r="Y1541" i="1"/>
  <c r="Y1125" i="1"/>
  <c r="Y1757" i="1"/>
  <c r="AA1757" i="1" s="1"/>
  <c r="AB1757" i="1" s="1"/>
  <c r="Y1413" i="1"/>
  <c r="Y708" i="1"/>
  <c r="Y589" i="1"/>
  <c r="Y1774" i="1"/>
  <c r="Y1518" i="1"/>
  <c r="Y1207" i="1"/>
  <c r="Y674" i="1"/>
  <c r="Y1252" i="1"/>
  <c r="Y941" i="1"/>
  <c r="Y960" i="1"/>
  <c r="Y628" i="1"/>
  <c r="Y750" i="1"/>
  <c r="AA750" i="1" s="1"/>
  <c r="AB750" i="1" s="1"/>
  <c r="Y163" i="1"/>
  <c r="Y392" i="1"/>
  <c r="Y439" i="1"/>
  <c r="Y370" i="1"/>
  <c r="Y253" i="1"/>
  <c r="Y1215" i="1"/>
  <c r="Y1764" i="1"/>
  <c r="Y1616" i="1"/>
  <c r="Y1832" i="1"/>
  <c r="Y976" i="1"/>
  <c r="Y1542" i="1"/>
  <c r="Y770" i="1"/>
  <c r="Y971" i="1"/>
  <c r="Y670" i="1"/>
  <c r="Y291" i="1"/>
  <c r="Y735" i="1"/>
  <c r="AA735" i="1" s="1"/>
  <c r="AB735" i="1" s="1"/>
  <c r="Y89" i="1"/>
  <c r="Y1495" i="1"/>
  <c r="Y1113" i="1"/>
  <c r="Y1155" i="1"/>
  <c r="Y1845" i="1"/>
  <c r="AA1845" i="1" s="1"/>
  <c r="AB1845" i="1" s="1"/>
  <c r="Y1302" i="1"/>
  <c r="Y1891" i="1"/>
  <c r="Y1549" i="1"/>
  <c r="AA1549" i="1" s="1"/>
  <c r="AB1549" i="1" s="1"/>
  <c r="Y1363" i="1"/>
  <c r="Y854" i="1"/>
  <c r="Y1602" i="1"/>
  <c r="Y917" i="1"/>
  <c r="Y104" i="1"/>
  <c r="Y762" i="1"/>
  <c r="Y426" i="1"/>
  <c r="Y763" i="1"/>
  <c r="Y151" i="1"/>
  <c r="Y322" i="1"/>
  <c r="Y1403" i="1"/>
  <c r="Y1094" i="1"/>
  <c r="Y1173" i="1"/>
  <c r="Y1100" i="1"/>
  <c r="Y1183" i="1"/>
  <c r="Y1105" i="1"/>
  <c r="Y1151" i="1"/>
  <c r="Y1685" i="1"/>
  <c r="Y1317" i="1"/>
  <c r="Y1901" i="1"/>
  <c r="Y1731" i="1"/>
  <c r="Y1377" i="1"/>
  <c r="Y517" i="1"/>
  <c r="Y494" i="1"/>
  <c r="Y1754" i="1"/>
  <c r="AA1754" i="1" s="1"/>
  <c r="AB1754" i="1" s="1"/>
  <c r="Y1498" i="1"/>
  <c r="Y1351" i="1"/>
  <c r="AA1351" i="1" s="1"/>
  <c r="AB1351" i="1" s="1"/>
  <c r="Y959" i="1"/>
  <c r="Y1360" i="1"/>
  <c r="AA1360" i="1" s="1"/>
  <c r="AB1360" i="1" s="1"/>
  <c r="Y1049" i="1"/>
  <c r="Y610" i="1"/>
  <c r="Y773" i="1"/>
  <c r="Y251" i="1"/>
  <c r="Y469" i="1"/>
  <c r="Y518" i="1"/>
  <c r="Y787" i="1"/>
  <c r="Y531" i="1"/>
  <c r="Y199" i="1"/>
  <c r="Y346" i="1"/>
  <c r="Y84" i="1"/>
  <c r="Y217" i="1"/>
  <c r="Y1897" i="1"/>
  <c r="Y1137" i="1"/>
  <c r="AA1137" i="1" s="1"/>
  <c r="AB1137" i="1" s="1"/>
  <c r="Y1310" i="1"/>
  <c r="AA1310" i="1" s="1"/>
  <c r="AB1310" i="1" s="1"/>
  <c r="Y1555" i="1"/>
  <c r="Y921" i="1"/>
  <c r="Y1622" i="1"/>
  <c r="Y953" i="1"/>
  <c r="Y1045" i="1"/>
  <c r="Y789" i="1"/>
  <c r="Y490" i="1"/>
  <c r="Y783" i="1"/>
  <c r="Y191" i="1"/>
  <c r="Y325" i="1"/>
  <c r="Y933" i="1"/>
  <c r="Y1692" i="1"/>
  <c r="Y1179" i="1"/>
  <c r="AA1179" i="1" s="1"/>
  <c r="AB1179" i="1" s="1"/>
  <c r="Y846" i="1"/>
  <c r="AA846" i="1" s="1"/>
  <c r="AB846" i="1" s="1"/>
  <c r="Y1778" i="1"/>
  <c r="Y1213" i="1"/>
  <c r="Y1256" i="1"/>
  <c r="Y964" i="1"/>
  <c r="Y444" i="1"/>
  <c r="Y475" i="1"/>
  <c r="Y1463" i="1"/>
  <c r="Y1084" i="1"/>
  <c r="Y918" i="1"/>
  <c r="Y1797" i="1"/>
  <c r="AA1797" i="1" s="1"/>
  <c r="AB1797" i="1" s="1"/>
  <c r="Y886" i="1"/>
  <c r="AA886" i="1" s="1"/>
  <c r="AB886" i="1" s="1"/>
  <c r="Y1299" i="1"/>
  <c r="Y101" i="1"/>
  <c r="Y1454" i="1"/>
  <c r="Y356" i="1"/>
  <c r="Y852" i="1"/>
  <c r="Y514" i="1"/>
  <c r="Y652" i="1"/>
  <c r="Y631" i="1"/>
  <c r="Y260" i="1"/>
  <c r="Y189" i="1"/>
  <c r="Y1067" i="1"/>
  <c r="Y1593" i="1"/>
  <c r="Y1531" i="1"/>
  <c r="Y1747" i="1"/>
  <c r="Y552" i="1"/>
  <c r="Y1478" i="1"/>
  <c r="Y488" i="1"/>
  <c r="Y887" i="1"/>
  <c r="Y557" i="1"/>
  <c r="Y684" i="1"/>
  <c r="Y671" i="1"/>
  <c r="Y340" i="1"/>
  <c r="Y261" i="1"/>
  <c r="Y1473" i="1"/>
  <c r="Y1777" i="1"/>
  <c r="Y1407" i="1"/>
  <c r="AA1407" i="1" s="1"/>
  <c r="AB1407" i="1" s="1"/>
  <c r="Y1461" i="1"/>
  <c r="Y1246" i="1"/>
  <c r="AA1246" i="1" s="1"/>
  <c r="AB1246" i="1" s="1"/>
  <c r="Y1848" i="1"/>
  <c r="Y1507" i="1"/>
  <c r="Y738" i="1"/>
  <c r="Y1794" i="1"/>
  <c r="Y1234" i="1"/>
  <c r="AA1234" i="1" s="1"/>
  <c r="AB1234" i="1" s="1"/>
  <c r="Y1272" i="1"/>
  <c r="AA1272" i="1" s="1"/>
  <c r="AB1272" i="1" s="1"/>
  <c r="Y136" i="1"/>
  <c r="Y777" i="1"/>
  <c r="Y368" i="1"/>
  <c r="Y427" i="1"/>
  <c r="Y258" i="1"/>
  <c r="Y1719" i="1"/>
  <c r="Y1748" i="1"/>
  <c r="AA1748" i="1" s="1"/>
  <c r="AB1748" i="1" s="1"/>
  <c r="Y1358" i="1"/>
  <c r="Y1841" i="1"/>
  <c r="Y994" i="1"/>
  <c r="Y939" i="1"/>
  <c r="Y1643" i="1"/>
  <c r="Y1259" i="1"/>
  <c r="AA1259" i="1" s="1"/>
  <c r="AB1259" i="1" s="1"/>
  <c r="Y929" i="1"/>
  <c r="Y1688" i="1"/>
  <c r="AA1688" i="1" s="1"/>
  <c r="AB1688" i="1" s="1"/>
  <c r="Y1321" i="1"/>
  <c r="Y1114" i="1"/>
  <c r="Y1850" i="1"/>
  <c r="AA1850" i="1" s="1"/>
  <c r="AB1850" i="1" s="1"/>
  <c r="Y1594" i="1"/>
  <c r="Y1309" i="1"/>
  <c r="Y902" i="1"/>
  <c r="Y1328" i="1"/>
  <c r="Y1023" i="1"/>
  <c r="Y496" i="1"/>
  <c r="Y730" i="1"/>
  <c r="AA730" i="1" s="1"/>
  <c r="AB730" i="1" s="1"/>
  <c r="Y830" i="1"/>
  <c r="Y413" i="1"/>
  <c r="Y476" i="1"/>
  <c r="Y755" i="1"/>
  <c r="Y371" i="1"/>
  <c r="Y252" i="1"/>
  <c r="Y186" i="1"/>
  <c r="Y185" i="1"/>
  <c r="Y11" i="1"/>
  <c r="Y57" i="1"/>
  <c r="AM63" i="1"/>
  <c r="AM62" i="1"/>
  <c r="AN62" i="1"/>
  <c r="AN63" i="1"/>
  <c r="AN60" i="1"/>
  <c r="AN61" i="1"/>
  <c r="AM61" i="1"/>
  <c r="AM60" i="1"/>
  <c r="Y40" i="1" l="1"/>
  <c r="Y41" i="1"/>
  <c r="AC42" i="1"/>
  <c r="AC46" i="1" s="1"/>
  <c r="Y45" i="1"/>
  <c r="Y44" i="1"/>
  <c r="Y43" i="1"/>
  <c r="Y46" i="1"/>
  <c r="V41" i="1"/>
  <c r="V40" i="1"/>
  <c r="AA960" i="1"/>
  <c r="AB960" i="1" s="1"/>
  <c r="V39" i="1"/>
  <c r="Y39" i="1"/>
  <c r="AC36" i="1"/>
  <c r="Y18" i="1"/>
  <c r="AC11" i="1"/>
  <c r="V18" i="1"/>
  <c r="AA1542" i="1"/>
  <c r="AB1542" i="1" s="1"/>
  <c r="V38" i="1"/>
  <c r="Y38" i="1"/>
  <c r="V54" i="1"/>
  <c r="Y54" i="1"/>
  <c r="Y16" i="1"/>
  <c r="V16" i="1"/>
  <c r="AA1091" i="1"/>
  <c r="AB1091" i="1" s="1"/>
  <c r="AD76" i="1"/>
  <c r="AA76" i="1"/>
  <c r="AB76" i="1" s="1"/>
  <c r="AA1377" i="1"/>
  <c r="AB1377" i="1" s="1"/>
  <c r="AA1569" i="1"/>
  <c r="AB1569" i="1" s="1"/>
  <c r="AA1405" i="1"/>
  <c r="AB1405" i="1" s="1"/>
  <c r="AA1677" i="1"/>
  <c r="AB1677" i="1" s="1"/>
  <c r="AA1600" i="1"/>
  <c r="AB1600" i="1" s="1"/>
  <c r="AA882" i="1"/>
  <c r="AB882" i="1" s="1"/>
  <c r="AA1474" i="1"/>
  <c r="AB1474" i="1" s="1"/>
  <c r="AA1249" i="1"/>
  <c r="AB1249" i="1" s="1"/>
  <c r="AA754" i="1"/>
  <c r="AB754" i="1" s="1"/>
  <c r="AA1165" i="1"/>
  <c r="AB1165" i="1" s="1"/>
  <c r="AA1350" i="1"/>
  <c r="AB1350" i="1" s="1"/>
  <c r="AA1216" i="1"/>
  <c r="AB1216" i="1" s="1"/>
  <c r="AA820" i="1"/>
  <c r="AB820" i="1" s="1"/>
  <c r="AA1572" i="1"/>
  <c r="AB1572" i="1" s="1"/>
  <c r="AA692" i="1"/>
  <c r="AB692" i="1" s="1"/>
  <c r="AA1602" i="1"/>
  <c r="AB1602" i="1" s="1"/>
  <c r="AA1266" i="1"/>
  <c r="AB1266" i="1" s="1"/>
  <c r="AA1697" i="1"/>
  <c r="AB1697" i="1" s="1"/>
  <c r="AA811" i="1"/>
  <c r="AB811" i="1" s="1"/>
  <c r="AA1696" i="1"/>
  <c r="AB1696" i="1" s="1"/>
  <c r="AA1142" i="1"/>
  <c r="AB1142" i="1" s="1"/>
  <c r="AA967" i="1"/>
  <c r="AB967" i="1" s="1"/>
  <c r="AA1398" i="1"/>
  <c r="AB1398" i="1" s="1"/>
  <c r="AA1675" i="1"/>
  <c r="AB1675" i="1" s="1"/>
  <c r="AA1652" i="1"/>
  <c r="AB1652" i="1" s="1"/>
  <c r="AA1062" i="1"/>
  <c r="AB1062" i="1" s="1"/>
  <c r="AA1395" i="1"/>
  <c r="AB1395" i="1" s="1"/>
  <c r="AA1651" i="1"/>
  <c r="AB1651" i="1" s="1"/>
  <c r="AA1085" i="1"/>
  <c r="AB1085" i="1" s="1"/>
  <c r="AA905" i="1"/>
  <c r="AB905" i="1" s="1"/>
  <c r="AA932" i="1"/>
  <c r="AB932" i="1" s="1"/>
  <c r="AA676" i="1"/>
  <c r="AB676" i="1" s="1"/>
  <c r="AA1723" i="1"/>
  <c r="AB1723" i="1" s="1"/>
  <c r="AA59" i="1"/>
  <c r="AA81" i="1"/>
  <c r="AB81" i="1" s="1"/>
  <c r="AA1173" i="1"/>
  <c r="AB1173" i="1" s="1"/>
  <c r="AA1363" i="1"/>
  <c r="AB1363" i="1" s="1"/>
  <c r="AA1491" i="1"/>
  <c r="AB1491" i="1" s="1"/>
  <c r="AA701" i="1"/>
  <c r="AB701" i="1" s="1"/>
  <c r="AA1730" i="1"/>
  <c r="AB1730" i="1" s="1"/>
  <c r="AA1806" i="1"/>
  <c r="AB1806" i="1" s="1"/>
  <c r="AA737" i="1"/>
  <c r="AB737" i="1" s="1"/>
  <c r="AA785" i="1"/>
  <c r="AB785" i="1" s="1"/>
  <c r="AA1354" i="1"/>
  <c r="AB1354" i="1" s="1"/>
  <c r="AA1328" i="1"/>
  <c r="AB1328" i="1" s="1"/>
  <c r="AA1555" i="1"/>
  <c r="AB1555" i="1" s="1"/>
  <c r="AA830" i="1"/>
  <c r="AB830" i="1" s="1"/>
  <c r="AA777" i="1"/>
  <c r="AB777" i="1" s="1"/>
  <c r="AA1151" i="1"/>
  <c r="AB1151" i="1" s="1"/>
  <c r="AA1383" i="1"/>
  <c r="AB1383" i="1" s="1"/>
  <c r="AA1144" i="1"/>
  <c r="AB1144" i="1" s="1"/>
  <c r="AA1419" i="1"/>
  <c r="AB1419" i="1" s="1"/>
  <c r="AA1838" i="1"/>
  <c r="AB1838" i="1" s="1"/>
  <c r="AA901" i="1"/>
  <c r="AB901" i="1" s="1"/>
  <c r="AA1107" i="1"/>
  <c r="AB1107" i="1" s="1"/>
  <c r="AA1661" i="1"/>
  <c r="AB1661" i="1" s="1"/>
  <c r="AA875" i="1"/>
  <c r="AB875" i="1" s="1"/>
  <c r="AA1650" i="1"/>
  <c r="AB1650" i="1" s="1"/>
  <c r="AA1343" i="1"/>
  <c r="AB1343" i="1" s="1"/>
  <c r="AA1096" i="1"/>
  <c r="AB1096" i="1" s="1"/>
  <c r="AA894" i="1"/>
  <c r="AB894" i="1" s="1"/>
  <c r="AA1584" i="1"/>
  <c r="AB1584" i="1" s="1"/>
  <c r="AA1753" i="1"/>
  <c r="AB1753" i="1" s="1"/>
  <c r="AA1811" i="1"/>
  <c r="AB1811" i="1" s="1"/>
  <c r="AA1595" i="1"/>
  <c r="AB1595" i="1" s="1"/>
  <c r="AA766" i="1"/>
  <c r="AB766" i="1" s="1"/>
  <c r="AA879" i="1"/>
  <c r="AB879" i="1" s="1"/>
  <c r="AA1082" i="1"/>
  <c r="AB1082" i="1" s="1"/>
  <c r="AA1791" i="1"/>
  <c r="AB1791" i="1" s="1"/>
  <c r="AA1372" i="1"/>
  <c r="AB1372" i="1" s="1"/>
  <c r="AA1367" i="1"/>
  <c r="AB1367" i="1" s="1"/>
  <c r="AA616" i="1"/>
  <c r="AB616" i="1" s="1"/>
  <c r="AA1780" i="1"/>
  <c r="AB1780" i="1" s="1"/>
  <c r="AA1599" i="1"/>
  <c r="AB1599" i="1" s="1"/>
  <c r="AA903" i="1"/>
  <c r="AB903" i="1" s="1"/>
  <c r="AA1846" i="1"/>
  <c r="AB1846" i="1" s="1"/>
  <c r="AA1329" i="1"/>
  <c r="AB1329" i="1" s="1"/>
  <c r="AA1248" i="1"/>
  <c r="AB1248" i="1" s="1"/>
  <c r="AA834" i="1"/>
  <c r="AB834" i="1" s="1"/>
  <c r="AA1837" i="1"/>
  <c r="AB1837" i="1" s="1"/>
  <c r="AA1621" i="1"/>
  <c r="AB1621" i="1" s="1"/>
  <c r="AA1457" i="1"/>
  <c r="AB1457" i="1" s="1"/>
  <c r="AA1663" i="1"/>
  <c r="AB1663" i="1" s="1"/>
  <c r="AA1656" i="1"/>
  <c r="AB1656" i="1" s="1"/>
  <c r="AA836" i="1"/>
  <c r="AB836" i="1" s="1"/>
  <c r="AA1237" i="1"/>
  <c r="AB1237" i="1" s="1"/>
  <c r="AA1649" i="1"/>
  <c r="AB1649" i="1" s="1"/>
  <c r="AA641" i="1"/>
  <c r="AB641" i="1" s="1"/>
  <c r="AA1446" i="1"/>
  <c r="AB1446" i="1" s="1"/>
  <c r="AA775" i="1"/>
  <c r="AB775" i="1" s="1"/>
  <c r="AA1314" i="1"/>
  <c r="AB1314" i="1" s="1"/>
  <c r="AA1535" i="1"/>
  <c r="AB1535" i="1" s="1"/>
  <c r="AA642" i="1"/>
  <c r="AB642" i="1" s="1"/>
  <c r="AA1794" i="1"/>
  <c r="AB1794" i="1" s="1"/>
  <c r="AA1593" i="1"/>
  <c r="AB1593" i="1" s="1"/>
  <c r="AA1256" i="1"/>
  <c r="AB1256" i="1" s="1"/>
  <c r="AA614" i="1"/>
  <c r="AB614" i="1" s="1"/>
  <c r="AA939" i="1"/>
  <c r="AB939" i="1" s="1"/>
  <c r="AA1777" i="1"/>
  <c r="AB1777" i="1" s="1"/>
  <c r="AA1531" i="1"/>
  <c r="AB1531" i="1" s="1"/>
  <c r="AA789" i="1"/>
  <c r="AB789" i="1" s="1"/>
  <c r="AA1897" i="1"/>
  <c r="AB1897" i="1" s="1"/>
  <c r="AA1495" i="1"/>
  <c r="AB1495" i="1" s="1"/>
  <c r="AA1215" i="1"/>
  <c r="AB1215" i="1" s="1"/>
  <c r="AA603" i="1"/>
  <c r="AB603" i="1" s="1"/>
  <c r="AA1786" i="1"/>
  <c r="AB1786" i="1" s="1"/>
  <c r="AA744" i="1"/>
  <c r="AB744" i="1" s="1"/>
  <c r="AA1684" i="1"/>
  <c r="AB1684" i="1" s="1"/>
  <c r="AA1517" i="1"/>
  <c r="AB1517" i="1" s="1"/>
  <c r="AA1882" i="1"/>
  <c r="AB1882" i="1" s="1"/>
  <c r="AA1585" i="1"/>
  <c r="AB1585" i="1" s="1"/>
  <c r="AA1130" i="1"/>
  <c r="AB1130" i="1" s="1"/>
  <c r="AA1646" i="1"/>
  <c r="AB1646" i="1" s="1"/>
  <c r="AA1587" i="1"/>
  <c r="AB1587" i="1" s="1"/>
  <c r="AA898" i="1"/>
  <c r="AB898" i="1" s="1"/>
  <c r="AA1715" i="1"/>
  <c r="AB1715" i="1" s="1"/>
  <c r="AA1298" i="1"/>
  <c r="AB1298" i="1" s="1"/>
  <c r="AA1842" i="1"/>
  <c r="AB1842" i="1" s="1"/>
  <c r="AA1516" i="1"/>
  <c r="AB1516" i="1" s="1"/>
  <c r="AA643" i="1"/>
  <c r="AB643" i="1" s="1"/>
  <c r="AA1884" i="1"/>
  <c r="AB1884" i="1" s="1"/>
  <c r="AA1277" i="1"/>
  <c r="AB1277" i="1" s="1"/>
  <c r="AA1803" i="1"/>
  <c r="AB1803" i="1" s="1"/>
  <c r="AA1244" i="1"/>
  <c r="AB1244" i="1" s="1"/>
  <c r="AA1789" i="1"/>
  <c r="AB1789" i="1" s="1"/>
  <c r="AA716" i="1"/>
  <c r="AB716" i="1" s="1"/>
  <c r="AA944" i="1"/>
  <c r="AB944" i="1" s="1"/>
  <c r="AA1186" i="1"/>
  <c r="AB1186" i="1" s="1"/>
  <c r="AA1758" i="1"/>
  <c r="AB1758" i="1" s="1"/>
  <c r="AA1163" i="1"/>
  <c r="AB1163" i="1" s="1"/>
  <c r="AA1450" i="1"/>
  <c r="AB1450" i="1" s="1"/>
  <c r="AA1331" i="1"/>
  <c r="AB1331" i="1" s="1"/>
  <c r="AA1282" i="1"/>
  <c r="AB1282" i="1" s="1"/>
  <c r="AA1830" i="1"/>
  <c r="AB1830" i="1" s="1"/>
  <c r="AA1849" i="1"/>
  <c r="AB1849" i="1" s="1"/>
  <c r="AA962" i="1"/>
  <c r="AB962" i="1" s="1"/>
  <c r="AA1779" i="1"/>
  <c r="AB1779" i="1" s="1"/>
  <c r="AA806" i="1"/>
  <c r="AB806" i="1" s="1"/>
  <c r="AA1139" i="1"/>
  <c r="AB1139" i="1" s="1"/>
  <c r="AA755" i="1"/>
  <c r="AB755" i="1" s="1"/>
  <c r="AA1841" i="1"/>
  <c r="AB1841" i="1" s="1"/>
  <c r="AA738" i="1"/>
  <c r="AB738" i="1" s="1"/>
  <c r="AA1067" i="1"/>
  <c r="AB1067" i="1" s="1"/>
  <c r="AA652" i="1"/>
  <c r="AB652" i="1" s="1"/>
  <c r="AA1213" i="1"/>
  <c r="AB1213" i="1" s="1"/>
  <c r="AA1692" i="1"/>
  <c r="AB1692" i="1" s="1"/>
  <c r="AA773" i="1"/>
  <c r="AB773" i="1" s="1"/>
  <c r="AA1094" i="1"/>
  <c r="AB1094" i="1" s="1"/>
  <c r="AA917" i="1"/>
  <c r="AB917" i="1" s="1"/>
  <c r="AA770" i="1"/>
  <c r="AB770" i="1" s="1"/>
  <c r="AA1774" i="1"/>
  <c r="AB1774" i="1" s="1"/>
  <c r="AA957" i="1"/>
  <c r="AB957" i="1" s="1"/>
  <c r="AA1146" i="1"/>
  <c r="AB1146" i="1" s="1"/>
  <c r="AA1297" i="1"/>
  <c r="AB1297" i="1" s="1"/>
  <c r="AA1400" i="1"/>
  <c r="AB1400" i="1" s="1"/>
  <c r="AA759" i="1"/>
  <c r="AB759" i="1" s="1"/>
  <c r="AA844" i="1"/>
  <c r="AB844" i="1" s="1"/>
  <c r="AA1118" i="1"/>
  <c r="AB1118" i="1" s="1"/>
  <c r="AA870" i="1"/>
  <c r="AB870" i="1" s="1"/>
  <c r="AA1500" i="1"/>
  <c r="AB1500" i="1" s="1"/>
  <c r="AA1456" i="1"/>
  <c r="AB1456" i="1" s="1"/>
  <c r="AA1150" i="1"/>
  <c r="AB1150" i="1" s="1"/>
  <c r="AA1239" i="1"/>
  <c r="AB1239" i="1" s="1"/>
  <c r="AA780" i="1"/>
  <c r="AB780" i="1" s="1"/>
  <c r="AA1203" i="1"/>
  <c r="AB1203" i="1" s="1"/>
  <c r="AA1577" i="1"/>
  <c r="AB1577" i="1" s="1"/>
  <c r="AA619" i="1"/>
  <c r="AB619" i="1" s="1"/>
  <c r="AA1353" i="1"/>
  <c r="AB1353" i="1" s="1"/>
  <c r="AA1169" i="1"/>
  <c r="AB1169" i="1" s="1"/>
  <c r="AA791" i="1"/>
  <c r="AB791" i="1" s="1"/>
  <c r="AA778" i="1"/>
  <c r="AB778" i="1" s="1"/>
  <c r="AA1855" i="1"/>
  <c r="AB1855" i="1" s="1"/>
  <c r="AA797" i="1"/>
  <c r="AB797" i="1" s="1"/>
  <c r="AA752" i="1"/>
  <c r="AB752" i="1" s="1"/>
  <c r="AA1847" i="1"/>
  <c r="AB1847" i="1" s="1"/>
  <c r="AA1570" i="1"/>
  <c r="AB1570" i="1" s="1"/>
  <c r="AA930" i="1"/>
  <c r="AB930" i="1" s="1"/>
  <c r="AA1471" i="1"/>
  <c r="AB1471" i="1" s="1"/>
  <c r="AA624" i="1"/>
  <c r="AB624" i="1" s="1"/>
  <c r="AA1630" i="1"/>
  <c r="AB1630" i="1" s="1"/>
  <c r="AA934" i="1"/>
  <c r="AB934" i="1" s="1"/>
  <c r="AA1109" i="1"/>
  <c r="AB1109" i="1" s="1"/>
  <c r="AA866" i="1"/>
  <c r="AB866" i="1" s="1"/>
  <c r="AA1808" i="1"/>
  <c r="AB1808" i="1" s="1"/>
  <c r="AA706" i="1"/>
  <c r="AB706" i="1" s="1"/>
  <c r="AA1628" i="1"/>
  <c r="AB1628" i="1" s="1"/>
  <c r="AA972" i="1"/>
  <c r="AB972" i="1" s="1"/>
  <c r="AA867" i="1"/>
  <c r="AB867" i="1" s="1"/>
  <c r="AA1574" i="1"/>
  <c r="AB1574" i="1" s="1"/>
  <c r="AA1140" i="1"/>
  <c r="AB1140" i="1" s="1"/>
  <c r="AA1396" i="1"/>
  <c r="AB1396" i="1" s="1"/>
  <c r="AA1279" i="1"/>
  <c r="AB1279" i="1" s="1"/>
  <c r="AA1810" i="1"/>
  <c r="AB1810" i="1" s="1"/>
  <c r="AA1294" i="1"/>
  <c r="AB1294" i="1" s="1"/>
  <c r="U107" i="1"/>
  <c r="V107" i="1" s="1"/>
  <c r="AD107" i="1"/>
  <c r="U102" i="1"/>
  <c r="V102" i="1" s="1"/>
  <c r="AD102" i="1"/>
  <c r="U90" i="1"/>
  <c r="V90" i="1" s="1"/>
  <c r="AD90" i="1"/>
  <c r="U91" i="1"/>
  <c r="V91" i="1" s="1"/>
  <c r="AD91" i="1"/>
  <c r="U85" i="1"/>
  <c r="V85" i="1" s="1"/>
  <c r="AD85" i="1"/>
  <c r="AA11" i="1"/>
  <c r="AA929" i="1"/>
  <c r="AB929" i="1" s="1"/>
  <c r="AA1463" i="1"/>
  <c r="AB1463" i="1" s="1"/>
  <c r="AA1731" i="1"/>
  <c r="AB1731" i="1" s="1"/>
  <c r="U104" i="1"/>
  <c r="V104" i="1" s="1"/>
  <c r="AD104" i="1"/>
  <c r="U89" i="1"/>
  <c r="V89" i="1" s="1"/>
  <c r="AD89" i="1"/>
  <c r="AA971" i="1"/>
  <c r="AB971" i="1" s="1"/>
  <c r="AA941" i="1"/>
  <c r="AB941" i="1" s="1"/>
  <c r="AA1518" i="1"/>
  <c r="AB1518" i="1" s="1"/>
  <c r="AA1413" i="1"/>
  <c r="AB1413" i="1" s="1"/>
  <c r="AA1883" i="1"/>
  <c r="AB1883" i="1" s="1"/>
  <c r="AA1441" i="1"/>
  <c r="AB1441" i="1" s="1"/>
  <c r="AA1206" i="1"/>
  <c r="AB1206" i="1" s="1"/>
  <c r="AA1728" i="1"/>
  <c r="AB1728" i="1" s="1"/>
  <c r="AA1081" i="1"/>
  <c r="AB1081" i="1" s="1"/>
  <c r="AA1716" i="1"/>
  <c r="AB1716" i="1" s="1"/>
  <c r="AA1347" i="1"/>
  <c r="AB1347" i="1" s="1"/>
  <c r="AA1666" i="1"/>
  <c r="AB1666" i="1" s="1"/>
  <c r="AA1711" i="1"/>
  <c r="AB1711" i="1" s="1"/>
  <c r="AA1825" i="1"/>
  <c r="AB1825" i="1" s="1"/>
  <c r="U108" i="1"/>
  <c r="V108" i="1" s="1"/>
  <c r="AD108" i="1"/>
  <c r="AA1606" i="1"/>
  <c r="AB1606" i="1" s="1"/>
  <c r="U98" i="1"/>
  <c r="V98" i="1" s="1"/>
  <c r="AA98" i="1" s="1"/>
  <c r="AB98" i="1" s="1"/>
  <c r="AD98" i="1"/>
  <c r="AA1316" i="1"/>
  <c r="AB1316" i="1" s="1"/>
  <c r="AA1522" i="1"/>
  <c r="AB1522" i="1" s="1"/>
  <c r="AA1859" i="1"/>
  <c r="AB1859" i="1" s="1"/>
  <c r="AA1505" i="1"/>
  <c r="AB1505" i="1" s="1"/>
  <c r="AA690" i="1"/>
  <c r="AB690" i="1" s="1"/>
  <c r="AA1188" i="1"/>
  <c r="AB1188" i="1" s="1"/>
  <c r="U83" i="1"/>
  <c r="V83" i="1" s="1"/>
  <c r="AA83" i="1" s="1"/>
  <c r="AB83" i="1" s="1"/>
  <c r="AD83" i="1"/>
  <c r="AA659" i="1"/>
  <c r="AB659" i="1" s="1"/>
  <c r="AA1424" i="1"/>
  <c r="AB1424" i="1" s="1"/>
  <c r="AA1263" i="1"/>
  <c r="AB1263" i="1" s="1"/>
  <c r="AA685" i="1"/>
  <c r="AB685" i="1" s="1"/>
  <c r="AA1700" i="1"/>
  <c r="AB1700" i="1" s="1"/>
  <c r="AA975" i="1"/>
  <c r="AB975" i="1" s="1"/>
  <c r="AA1546" i="1"/>
  <c r="AB1546" i="1" s="1"/>
  <c r="AA1795" i="1"/>
  <c r="AB1795" i="1" s="1"/>
  <c r="AA1221" i="1"/>
  <c r="AB1221" i="1" s="1"/>
  <c r="AA1744" i="1"/>
  <c r="AB1744" i="1" s="1"/>
  <c r="AA743" i="1"/>
  <c r="AB743" i="1" s="1"/>
  <c r="AA713" i="1"/>
  <c r="AB713" i="1" s="1"/>
  <c r="AA1605" i="1"/>
  <c r="AB1605" i="1" s="1"/>
  <c r="U93" i="1"/>
  <c r="V93" i="1" s="1"/>
  <c r="AA93" i="1" s="1"/>
  <c r="AB93" i="1" s="1"/>
  <c r="AD93" i="1"/>
  <c r="AA1770" i="1"/>
  <c r="AB1770" i="1" s="1"/>
  <c r="AA1496" i="1"/>
  <c r="AB1496" i="1" s="1"/>
  <c r="AA1262" i="1"/>
  <c r="AB1262" i="1" s="1"/>
  <c r="AA639" i="1"/>
  <c r="AB639" i="1" s="1"/>
  <c r="AA1828" i="1"/>
  <c r="AB1828" i="1" s="1"/>
  <c r="U109" i="1"/>
  <c r="V109" i="1" s="1"/>
  <c r="AD109" i="1"/>
  <c r="U106" i="1"/>
  <c r="V106" i="1" s="1"/>
  <c r="AD106" i="1"/>
  <c r="U84" i="1"/>
  <c r="V84" i="1" s="1"/>
  <c r="AD84" i="1"/>
  <c r="U87" i="1"/>
  <c r="V87" i="1" s="1"/>
  <c r="AD87" i="1"/>
  <c r="U88" i="1"/>
  <c r="V88" i="1" s="1"/>
  <c r="AD88" i="1"/>
  <c r="U105" i="1"/>
  <c r="V105" i="1" s="1"/>
  <c r="AD105" i="1"/>
  <c r="V42" i="1"/>
  <c r="U103" i="1"/>
  <c r="V103" i="1" s="1"/>
  <c r="AA103" i="1" s="1"/>
  <c r="AB103" i="1" s="1"/>
  <c r="AD103" i="1"/>
  <c r="U94" i="1"/>
  <c r="V94" i="1" s="1"/>
  <c r="AA94" i="1" s="1"/>
  <c r="AB94" i="1" s="1"/>
  <c r="AD94" i="1"/>
  <c r="U97" i="1"/>
  <c r="V97" i="1" s="1"/>
  <c r="AD97" i="1"/>
  <c r="U92" i="1"/>
  <c r="V92" i="1" s="1"/>
  <c r="AA92" i="1" s="1"/>
  <c r="AB92" i="1" s="1"/>
  <c r="AD92" i="1"/>
  <c r="U96" i="1"/>
  <c r="V96" i="1" s="1"/>
  <c r="AD96" i="1"/>
  <c r="AA52" i="1"/>
  <c r="AA887" i="1"/>
  <c r="AB887" i="1" s="1"/>
  <c r="U101" i="1"/>
  <c r="V101" i="1" s="1"/>
  <c r="AD101" i="1"/>
  <c r="AA628" i="1"/>
  <c r="AB628" i="1" s="1"/>
  <c r="AA969" i="1"/>
  <c r="AB969" i="1" s="1"/>
  <c r="AA949" i="1"/>
  <c r="AB949" i="1" s="1"/>
  <c r="AA1293" i="1"/>
  <c r="AB1293" i="1" s="1"/>
  <c r="AA946" i="1"/>
  <c r="AB946" i="1" s="1"/>
  <c r="AA871" i="1"/>
  <c r="AB871" i="1" s="1"/>
  <c r="AA1212" i="1"/>
  <c r="AB1212" i="1" s="1"/>
  <c r="AA1444" i="1"/>
  <c r="AB1444" i="1" s="1"/>
  <c r="AA756" i="1"/>
  <c r="AB756" i="1" s="1"/>
  <c r="AA853" i="1"/>
  <c r="AB853" i="1" s="1"/>
  <c r="AA1185" i="1"/>
  <c r="AB1185" i="1" s="1"/>
  <c r="AA1724" i="1"/>
  <c r="AB1724" i="1" s="1"/>
  <c r="AA764" i="1"/>
  <c r="AB764" i="1" s="1"/>
  <c r="AA835" i="1"/>
  <c r="AB835" i="1" s="1"/>
  <c r="AA837" i="1"/>
  <c r="AB837" i="1" s="1"/>
  <c r="AA884" i="1"/>
  <c r="AB884" i="1" s="1"/>
  <c r="AA615" i="1"/>
  <c r="AB615" i="1" s="1"/>
  <c r="AA1078" i="1"/>
  <c r="AB1078" i="1" s="1"/>
  <c r="U99" i="1"/>
  <c r="V99" i="1" s="1"/>
  <c r="AA99" i="1" s="1"/>
  <c r="AB99" i="1" s="1"/>
  <c r="AD99" i="1"/>
  <c r="U100" i="1"/>
  <c r="V100" i="1" s="1"/>
  <c r="AD100" i="1"/>
  <c r="U86" i="1"/>
  <c r="V86" i="1" s="1"/>
  <c r="AA86" i="1" s="1"/>
  <c r="AB86" i="1" s="1"/>
  <c r="AD86" i="1"/>
  <c r="AA948" i="1"/>
  <c r="AB948" i="1" s="1"/>
  <c r="U82" i="1"/>
  <c r="V82" i="1" s="1"/>
  <c r="AA82" i="1" s="1"/>
  <c r="AB82" i="1" s="1"/>
  <c r="AD82" i="1"/>
  <c r="AA673" i="1"/>
  <c r="AB673" i="1" s="1"/>
  <c r="U95" i="1"/>
  <c r="V95" i="1" s="1"/>
  <c r="AD95" i="1"/>
  <c r="AA1815" i="1"/>
  <c r="AB1815" i="1" s="1"/>
  <c r="AA1059" i="1"/>
  <c r="AB1059" i="1" s="1"/>
  <c r="AA1590" i="1"/>
  <c r="AB1590" i="1" s="1"/>
  <c r="AA662" i="1"/>
  <c r="AB662" i="1" s="1"/>
  <c r="AA955" i="1"/>
  <c r="AB955" i="1" s="1"/>
  <c r="AA1644" i="1"/>
  <c r="AB1644" i="1" s="1"/>
  <c r="AA1275" i="1"/>
  <c r="AB1275" i="1" s="1"/>
  <c r="AA826" i="1"/>
  <c r="AB826" i="1" s="1"/>
  <c r="AA1321" i="1"/>
  <c r="AB1321" i="1" s="1"/>
  <c r="AA696" i="1"/>
  <c r="AB696" i="1" s="1"/>
  <c r="AA923" i="1"/>
  <c r="AB923" i="1" s="1"/>
  <c r="AA1337" i="1"/>
  <c r="AB1337" i="1" s="1"/>
  <c r="AA78" i="1"/>
  <c r="AB78" i="1" s="1"/>
  <c r="AA1302" i="1"/>
  <c r="AB1302" i="1" s="1"/>
  <c r="AA1207" i="1"/>
  <c r="AB1207" i="1" s="1"/>
  <c r="AA600" i="1"/>
  <c r="AB600" i="1" s="1"/>
  <c r="AA1761" i="1"/>
  <c r="AB1761" i="1" s="1"/>
  <c r="AA951" i="1"/>
  <c r="AB951" i="1" s="1"/>
  <c r="AA15" i="1"/>
  <c r="AB15" i="1" s="1"/>
  <c r="AA51" i="1"/>
  <c r="AB51" i="1" s="1"/>
  <c r="AA1772" i="1"/>
  <c r="AB1772" i="1" s="1"/>
  <c r="AA808" i="1"/>
  <c r="AB808" i="1" s="1"/>
  <c r="AA1245" i="1"/>
  <c r="AB1245" i="1" s="1"/>
  <c r="AA1689" i="1"/>
  <c r="AB1689" i="1" s="1"/>
  <c r="AA897" i="1"/>
  <c r="AB897" i="1" s="1"/>
  <c r="AA675" i="1"/>
  <c r="AB675" i="1" s="1"/>
  <c r="AA1775" i="1"/>
  <c r="AB1775" i="1" s="1"/>
  <c r="AA925" i="1"/>
  <c r="AB925" i="1" s="1"/>
  <c r="AA1654" i="1"/>
  <c r="AB1654" i="1" s="1"/>
  <c r="AA1626" i="1"/>
  <c r="AB1626" i="1" s="1"/>
  <c r="AA1858" i="1"/>
  <c r="AB1858" i="1" s="1"/>
  <c r="AA858" i="1"/>
  <c r="AB858" i="1" s="1"/>
  <c r="AA776" i="1"/>
  <c r="AB776" i="1" s="1"/>
  <c r="AA1629" i="1"/>
  <c r="AB1629" i="1" s="1"/>
  <c r="AA1714" i="1"/>
  <c r="AB1714" i="1" s="1"/>
  <c r="AA1705" i="1"/>
  <c r="AB1705" i="1" s="1"/>
  <c r="AA1322" i="1"/>
  <c r="AB1322" i="1" s="1"/>
  <c r="AA1839" i="1"/>
  <c r="AB1839" i="1" s="1"/>
  <c r="AA1373" i="1"/>
  <c r="AB1373" i="1" s="1"/>
  <c r="AA1485" i="1"/>
  <c r="AB1485" i="1" s="1"/>
  <c r="AA1327" i="1"/>
  <c r="AB1327" i="1" s="1"/>
  <c r="AA1199" i="1"/>
  <c r="AB1199" i="1" s="1"/>
  <c r="AA717" i="1"/>
  <c r="AB717" i="1" s="1"/>
  <c r="AA1131" i="1"/>
  <c r="AB1131" i="1" s="1"/>
  <c r="AA1785" i="1"/>
  <c r="AB1785" i="1" s="1"/>
  <c r="AA1515" i="1"/>
  <c r="AB1515" i="1" s="1"/>
  <c r="AA1545" i="1"/>
  <c r="AB1545" i="1" s="1"/>
  <c r="AA1434" i="1"/>
  <c r="AB1434" i="1" s="1"/>
  <c r="AA1751" i="1"/>
  <c r="AB1751" i="1" s="1"/>
  <c r="AA1609" i="1"/>
  <c r="AB1609" i="1" s="1"/>
  <c r="AA727" i="1"/>
  <c r="AB727" i="1" s="1"/>
  <c r="AA1800" i="1"/>
  <c r="AB1800" i="1" s="1"/>
  <c r="AA1783" i="1"/>
  <c r="AB1783" i="1" s="1"/>
  <c r="AA1868" i="1"/>
  <c r="AB1868" i="1" s="1"/>
  <c r="AA1802" i="1"/>
  <c r="AB1802" i="1" s="1"/>
  <c r="AA1740" i="1"/>
  <c r="AB1740" i="1" s="1"/>
  <c r="AA1387" i="1"/>
  <c r="AB1387" i="1" s="1"/>
  <c r="AA1566" i="1"/>
  <c r="AB1566" i="1" s="1"/>
  <c r="AA950" i="1"/>
  <c r="AB950" i="1" s="1"/>
  <c r="AA602" i="1"/>
  <c r="AB602" i="1" s="1"/>
  <c r="AA1324" i="1"/>
  <c r="AB1324" i="1" s="1"/>
  <c r="AA710" i="1"/>
  <c r="AB710" i="1" s="1"/>
  <c r="AA1243" i="1"/>
  <c r="AB1243" i="1" s="1"/>
  <c r="AA617" i="1"/>
  <c r="AB617" i="1" s="1"/>
  <c r="AA838" i="1"/>
  <c r="AB838" i="1" s="1"/>
  <c r="AA970" i="1"/>
  <c r="AB970" i="1" s="1"/>
  <c r="AA1719" i="1"/>
  <c r="AB1719" i="1" s="1"/>
  <c r="AA1509" i="1"/>
  <c r="AB1509" i="1" s="1"/>
  <c r="AA1394" i="1"/>
  <c r="AB1394" i="1" s="1"/>
  <c r="AA1190" i="1"/>
  <c r="AB1190" i="1" s="1"/>
  <c r="AA1771" i="1"/>
  <c r="AB1771" i="1" s="1"/>
  <c r="AA1189" i="1"/>
  <c r="AB1189" i="1" s="1"/>
  <c r="AA1148" i="1"/>
  <c r="AB1148" i="1" s="1"/>
  <c r="AA801" i="1"/>
  <c r="AB801" i="1" s="1"/>
  <c r="AA1676" i="1"/>
  <c r="AB1676" i="1" s="1"/>
  <c r="AA922" i="1"/>
  <c r="AB922" i="1" s="1"/>
  <c r="AA1721" i="1"/>
  <c r="AB1721" i="1" s="1"/>
  <c r="AA707" i="1"/>
  <c r="AB707" i="1" s="1"/>
  <c r="AA1280" i="1"/>
  <c r="AB1280" i="1" s="1"/>
  <c r="AA1174" i="1"/>
  <c r="AB1174" i="1" s="1"/>
  <c r="AA1579" i="1"/>
  <c r="AB1579" i="1" s="1"/>
  <c r="AA1097" i="1"/>
  <c r="AB1097" i="1" s="1"/>
  <c r="AA1492" i="1"/>
  <c r="AB1492" i="1" s="1"/>
  <c r="AA1613" i="1"/>
  <c r="AB1613" i="1" s="1"/>
  <c r="AA1623" i="1"/>
  <c r="AB1623" i="1" s="1"/>
  <c r="AA849" i="1"/>
  <c r="AB849" i="1" s="1"/>
  <c r="AA1271" i="1"/>
  <c r="AB1271" i="1" s="1"/>
  <c r="AA1822" i="1"/>
  <c r="AB1822" i="1" s="1"/>
  <c r="AA1210" i="1"/>
  <c r="AB1210" i="1" s="1"/>
  <c r="AA1743" i="1"/>
  <c r="AB1743" i="1" s="1"/>
  <c r="AA1158" i="1"/>
  <c r="AB1158" i="1" s="1"/>
  <c r="AA1490" i="1"/>
  <c r="AB1490" i="1" s="1"/>
  <c r="AA1637" i="1"/>
  <c r="AB1637" i="1" s="1"/>
  <c r="AA1807" i="1"/>
  <c r="AB1807" i="1" s="1"/>
  <c r="AA1418" i="1"/>
  <c r="AB1418" i="1" s="1"/>
  <c r="AA724" i="1"/>
  <c r="AB724" i="1" s="1"/>
  <c r="AA940" i="1"/>
  <c r="AB940" i="1" s="1"/>
  <c r="AA935" i="1"/>
  <c r="AB935" i="1" s="1"/>
  <c r="AA658" i="1"/>
  <c r="AB658" i="1" s="1"/>
  <c r="AA1514" i="1"/>
  <c r="AB1514" i="1" s="1"/>
  <c r="AA1231" i="1"/>
  <c r="AB1231" i="1" s="1"/>
  <c r="AA667" i="1"/>
  <c r="AB667" i="1" s="1"/>
  <c r="AA700" i="1"/>
  <c r="AB700" i="1" s="1"/>
  <c r="AA1506" i="1"/>
  <c r="AB1506" i="1" s="1"/>
  <c r="AA1278" i="1"/>
  <c r="AB1278" i="1" s="1"/>
  <c r="AA1829" i="1"/>
  <c r="AB1829" i="1" s="1"/>
  <c r="AA1075" i="1"/>
  <c r="AB1075" i="1" s="1"/>
  <c r="AA1332" i="1"/>
  <c r="AB1332" i="1" s="1"/>
  <c r="AA910" i="1"/>
  <c r="AB910" i="1" s="1"/>
  <c r="AA1598" i="1"/>
  <c r="AB1598" i="1" s="1"/>
  <c r="AA1864" i="1"/>
  <c r="AB1864" i="1" s="1"/>
  <c r="AA968" i="1"/>
  <c r="AB968" i="1" s="1"/>
  <c r="AA1452" i="1"/>
  <c r="AB1452" i="1" s="1"/>
  <c r="AA1682" i="1"/>
  <c r="AB1682" i="1" s="1"/>
  <c r="AA974" i="1"/>
  <c r="AB974" i="1" s="1"/>
  <c r="AA1366" i="1"/>
  <c r="AB1366" i="1" s="1"/>
  <c r="AA684" i="1"/>
  <c r="AB684" i="1" s="1"/>
  <c r="AA631" i="1"/>
  <c r="AB631" i="1" s="1"/>
  <c r="AA1832" i="1"/>
  <c r="AB1832" i="1" s="1"/>
  <c r="AA722" i="1"/>
  <c r="AB722" i="1" s="1"/>
  <c r="AA1817" i="1"/>
  <c r="AB1817" i="1" s="1"/>
  <c r="AA1872" i="1"/>
  <c r="AB1872" i="1" s="1"/>
  <c r="AA1276" i="1"/>
  <c r="AB1276" i="1" s="1"/>
  <c r="AA1380" i="1"/>
  <c r="AB1380" i="1" s="1"/>
  <c r="AA705" i="1"/>
  <c r="AB705" i="1" s="1"/>
  <c r="AA1250" i="1"/>
  <c r="AB1250" i="1" s="1"/>
  <c r="AA1182" i="1"/>
  <c r="AB1182" i="1" s="1"/>
  <c r="AA953" i="1"/>
  <c r="AB953" i="1" s="1"/>
  <c r="AA718" i="1"/>
  <c r="AB718" i="1" s="1"/>
  <c r="AA1530" i="1"/>
  <c r="AB1530" i="1" s="1"/>
  <c r="AA1382" i="1"/>
  <c r="AB1382" i="1" s="1"/>
  <c r="AA1635" i="1"/>
  <c r="AB1635" i="1" s="1"/>
  <c r="AA607" i="1"/>
  <c r="AB607" i="1" s="1"/>
  <c r="AA1664" i="1"/>
  <c r="AB1664" i="1" s="1"/>
  <c r="AA1863" i="1"/>
  <c r="AB1863" i="1" s="1"/>
  <c r="AA1691" i="1"/>
  <c r="AB1691" i="1" s="1"/>
  <c r="AA874" i="1"/>
  <c r="AB874" i="1" s="1"/>
  <c r="AA767" i="1"/>
  <c r="AB767" i="1" s="1"/>
  <c r="AA1381" i="1"/>
  <c r="AB1381" i="1" s="1"/>
  <c r="AA1473" i="1"/>
  <c r="AB1473" i="1" s="1"/>
  <c r="AA1478" i="1"/>
  <c r="AB1478" i="1" s="1"/>
  <c r="AA1392" i="1"/>
  <c r="AB1392" i="1" s="1"/>
  <c r="AA1673" i="1"/>
  <c r="AB1673" i="1" s="1"/>
  <c r="AA1346" i="1"/>
  <c r="AB1346" i="1" s="1"/>
  <c r="AA1134" i="1"/>
  <c r="AB1134" i="1" s="1"/>
  <c r="AA1734" i="1"/>
  <c r="AB1734" i="1" s="1"/>
  <c r="AA781" i="1"/>
  <c r="AB781" i="1" s="1"/>
  <c r="AA1098" i="1"/>
  <c r="AB1098" i="1" s="1"/>
  <c r="AA1902" i="1"/>
  <c r="AB1902" i="1" s="1"/>
  <c r="AA1550" i="1"/>
  <c r="AB1550" i="1" s="1"/>
  <c r="AA1513" i="1"/>
  <c r="AB1513" i="1" s="1"/>
  <c r="AA651" i="1"/>
  <c r="AB651" i="1" s="1"/>
  <c r="AA1814" i="1"/>
  <c r="AB1814" i="1" s="1"/>
  <c r="AA902" i="1"/>
  <c r="AB902" i="1" s="1"/>
  <c r="AA783" i="1"/>
  <c r="AB783" i="1" s="1"/>
  <c r="AA763" i="1"/>
  <c r="AB763" i="1" s="1"/>
  <c r="AA728" i="1"/>
  <c r="AB728" i="1" s="1"/>
  <c r="AA1432" i="1"/>
  <c r="AB1432" i="1" s="1"/>
  <c r="AA1099" i="1"/>
  <c r="AB1099" i="1" s="1"/>
  <c r="AA1238" i="1"/>
  <c r="AB1238" i="1" s="1"/>
  <c r="AA1138" i="1"/>
  <c r="AB1138" i="1" s="1"/>
  <c r="AA1417" i="1"/>
  <c r="AB1417" i="1" s="1"/>
  <c r="AA963" i="1"/>
  <c r="AB963" i="1" s="1"/>
  <c r="AA1765" i="1"/>
  <c r="AB1765" i="1" s="1"/>
  <c r="AA1334" i="1"/>
  <c r="AB1334" i="1" s="1"/>
  <c r="AA807" i="1"/>
  <c r="AB807" i="1" s="1"/>
  <c r="AA1057" i="1"/>
  <c r="AB1057" i="1" s="1"/>
  <c r="AA1643" i="1"/>
  <c r="AB1643" i="1" s="1"/>
  <c r="AA1358" i="1"/>
  <c r="AB1358" i="1" s="1"/>
  <c r="AA1507" i="1"/>
  <c r="AB1507" i="1" s="1"/>
  <c r="AA1622" i="1"/>
  <c r="AB1622" i="1" s="1"/>
  <c r="AA1317" i="1"/>
  <c r="AB1317" i="1" s="1"/>
  <c r="AA1891" i="1"/>
  <c r="AB1891" i="1" s="1"/>
  <c r="AA1125" i="1"/>
  <c r="AB1125" i="1" s="1"/>
  <c r="AA936" i="1"/>
  <c r="AB936" i="1" s="1"/>
  <c r="AA1658" i="1"/>
  <c r="AB1658" i="1" s="1"/>
  <c r="AA1763" i="1"/>
  <c r="AB1763" i="1" s="1"/>
  <c r="AA768" i="1"/>
  <c r="AB768" i="1" s="1"/>
  <c r="AA646" i="1"/>
  <c r="AB646" i="1" s="1"/>
  <c r="AA1466" i="1"/>
  <c r="AB1466" i="1" s="1"/>
  <c r="AA1560" i="1"/>
  <c r="AB1560" i="1" s="1"/>
  <c r="AA782" i="1"/>
  <c r="AB782" i="1" s="1"/>
  <c r="AA1588" i="1"/>
  <c r="AB1588" i="1" s="1"/>
  <c r="AA1445" i="1"/>
  <c r="AB1445" i="1" s="1"/>
  <c r="AA681" i="1"/>
  <c r="AB681" i="1" s="1"/>
  <c r="AA1128" i="1"/>
  <c r="AB1128" i="1" s="1"/>
  <c r="AA654" i="1"/>
  <c r="AB654" i="1" s="1"/>
  <c r="AA680" i="1"/>
  <c r="AB680" i="1" s="1"/>
  <c r="AA698" i="1"/>
  <c r="AB698" i="1" s="1"/>
  <c r="AA1558" i="1"/>
  <c r="AB1558" i="1" s="1"/>
  <c r="AA1176" i="1"/>
  <c r="AB1176" i="1" s="1"/>
  <c r="AA1638" i="1"/>
  <c r="AB1638" i="1" s="1"/>
  <c r="AA812" i="1"/>
  <c r="AB812" i="1" s="1"/>
  <c r="AA1435" i="1"/>
  <c r="AB1435" i="1" s="1"/>
  <c r="AA1253" i="1"/>
  <c r="AB1253" i="1" s="1"/>
  <c r="AA911" i="1"/>
  <c r="AB911" i="1" s="1"/>
  <c r="AA1191" i="1"/>
  <c r="AB1191" i="1" s="1"/>
  <c r="AA1612" i="1"/>
  <c r="AB1612" i="1" s="1"/>
  <c r="AA1104" i="1"/>
  <c r="AB1104" i="1" s="1"/>
  <c r="AA1371" i="1"/>
  <c r="AB1371" i="1" s="1"/>
  <c r="AA50" i="1"/>
  <c r="AB50" i="1" s="1"/>
  <c r="AA36" i="1"/>
  <c r="U476" i="1"/>
  <c r="V476" i="1" s="1"/>
  <c r="U496" i="1"/>
  <c r="V496" i="1" s="1"/>
  <c r="U427" i="1"/>
  <c r="V427" i="1" s="1"/>
  <c r="U340" i="1"/>
  <c r="V340" i="1" s="1"/>
  <c r="U514" i="1"/>
  <c r="V514" i="1" s="1"/>
  <c r="U444" i="1"/>
  <c r="V444" i="1" s="1"/>
  <c r="U490" i="1"/>
  <c r="V490" i="1" s="1"/>
  <c r="U518" i="1"/>
  <c r="V518" i="1" s="1"/>
  <c r="U517" i="1"/>
  <c r="V517" i="1" s="1"/>
  <c r="U426" i="1"/>
  <c r="V426" i="1" s="1"/>
  <c r="U439" i="1"/>
  <c r="V439" i="1" s="1"/>
  <c r="U589" i="1"/>
  <c r="V589" i="1" s="1"/>
  <c r="U214" i="1"/>
  <c r="V214" i="1" s="1"/>
  <c r="U480" i="1"/>
  <c r="V480" i="1" s="1"/>
  <c r="U526" i="1"/>
  <c r="V526" i="1" s="1"/>
  <c r="U1004" i="1"/>
  <c r="V1004" i="1" s="1"/>
  <c r="U980" i="1"/>
  <c r="V980" i="1" s="1"/>
  <c r="U1014" i="1"/>
  <c r="V1014" i="1" s="1"/>
  <c r="U1000" i="1"/>
  <c r="V1000" i="1" s="1"/>
  <c r="U118" i="1"/>
  <c r="V118" i="1" s="1"/>
  <c r="U481" i="1"/>
  <c r="V481" i="1" s="1"/>
  <c r="U453" i="1"/>
  <c r="V453" i="1" s="1"/>
  <c r="U997" i="1"/>
  <c r="V997" i="1" s="1"/>
  <c r="U390" i="1"/>
  <c r="V390" i="1" s="1"/>
  <c r="U342" i="1"/>
  <c r="V342" i="1" s="1"/>
  <c r="U596" i="1"/>
  <c r="V596" i="1" s="1"/>
  <c r="U1029" i="1"/>
  <c r="V1029" i="1" s="1"/>
  <c r="U374" i="1"/>
  <c r="V374" i="1" s="1"/>
  <c r="AA37" i="1"/>
  <c r="AB37" i="1" s="1"/>
  <c r="U252" i="1"/>
  <c r="V252" i="1" s="1"/>
  <c r="U413" i="1"/>
  <c r="V413" i="1" s="1"/>
  <c r="U1023" i="1"/>
  <c r="V1023" i="1" s="1"/>
  <c r="U488" i="1"/>
  <c r="V488" i="1" s="1"/>
  <c r="U469" i="1"/>
  <c r="V469" i="1" s="1"/>
  <c r="U1049" i="1"/>
  <c r="V1049" i="1" s="1"/>
  <c r="U392" i="1"/>
  <c r="V392" i="1" s="1"/>
  <c r="U399" i="1"/>
  <c r="V399" i="1" s="1"/>
  <c r="U1042" i="1"/>
  <c r="V1042" i="1" s="1"/>
  <c r="U250" i="1"/>
  <c r="V250" i="1" s="1"/>
  <c r="U435" i="1"/>
  <c r="V435" i="1" s="1"/>
  <c r="U384" i="1"/>
  <c r="V384" i="1" s="1"/>
  <c r="U416" i="1"/>
  <c r="V416" i="1" s="1"/>
  <c r="U140" i="1"/>
  <c r="V140" i="1" s="1"/>
  <c r="U550" i="1"/>
  <c r="V550" i="1" s="1"/>
  <c r="U424" i="1"/>
  <c r="V424" i="1" s="1"/>
  <c r="U358" i="1"/>
  <c r="V358" i="1" s="1"/>
  <c r="U534" i="1"/>
  <c r="V534" i="1" s="1"/>
  <c r="U538" i="1"/>
  <c r="V538" i="1" s="1"/>
  <c r="U143" i="1"/>
  <c r="V143" i="1" s="1"/>
  <c r="U420" i="1"/>
  <c r="V420" i="1" s="1"/>
  <c r="U1011" i="1"/>
  <c r="V1011" i="1" s="1"/>
  <c r="U527" i="1"/>
  <c r="V527" i="1" s="1"/>
  <c r="U499" i="1"/>
  <c r="V499" i="1" s="1"/>
  <c r="U336" i="1"/>
  <c r="V336" i="1" s="1"/>
  <c r="U1050" i="1"/>
  <c r="V1050" i="1" s="1"/>
  <c r="U1043" i="1"/>
  <c r="V1043" i="1" s="1"/>
  <c r="U403" i="1"/>
  <c r="V403" i="1" s="1"/>
  <c r="U1024" i="1"/>
  <c r="V1024" i="1" s="1"/>
  <c r="U525" i="1"/>
  <c r="V525" i="1" s="1"/>
  <c r="U1008" i="1"/>
  <c r="V1008" i="1" s="1"/>
  <c r="U294" i="1"/>
  <c r="V294" i="1" s="1"/>
  <c r="U179" i="1"/>
  <c r="V179" i="1" s="1"/>
  <c r="U467" i="1"/>
  <c r="V467" i="1" s="1"/>
  <c r="U433" i="1"/>
  <c r="V433" i="1" s="1"/>
  <c r="U372" i="1"/>
  <c r="V372" i="1" s="1"/>
  <c r="AA1296" i="1"/>
  <c r="AB1296" i="1" s="1"/>
  <c r="U598" i="1"/>
  <c r="V598" i="1" s="1"/>
  <c r="U271" i="1"/>
  <c r="V271" i="1" s="1"/>
  <c r="U533" i="1"/>
  <c r="V533" i="1" s="1"/>
  <c r="U993" i="1"/>
  <c r="V993" i="1" s="1"/>
  <c r="U560" i="1"/>
  <c r="V560" i="1" s="1"/>
  <c r="U1013" i="1"/>
  <c r="V1013" i="1" s="1"/>
  <c r="U324" i="1"/>
  <c r="V324" i="1" s="1"/>
  <c r="U407" i="1"/>
  <c r="V407" i="1" s="1"/>
  <c r="U570" i="1"/>
  <c r="V570" i="1" s="1"/>
  <c r="U522" i="1"/>
  <c r="V522" i="1" s="1"/>
  <c r="U437" i="1"/>
  <c r="V437" i="1" s="1"/>
  <c r="U404" i="1"/>
  <c r="V404" i="1" s="1"/>
  <c r="U992" i="1"/>
  <c r="V992" i="1" s="1"/>
  <c r="AA1840" i="1"/>
  <c r="AB1840" i="1" s="1"/>
  <c r="U1021" i="1"/>
  <c r="V1021" i="1" s="1"/>
  <c r="U338" i="1"/>
  <c r="V338" i="1" s="1"/>
  <c r="U539" i="1"/>
  <c r="V539" i="1" s="1"/>
  <c r="U529" i="1"/>
  <c r="V529" i="1" s="1"/>
  <c r="U123" i="1"/>
  <c r="V123" i="1" s="1"/>
  <c r="U468" i="1"/>
  <c r="V468" i="1" s="1"/>
  <c r="U1044" i="1"/>
  <c r="V1044" i="1" s="1"/>
  <c r="U319" i="1"/>
  <c r="V319" i="1" s="1"/>
  <c r="U1035" i="1"/>
  <c r="V1035" i="1" s="1"/>
  <c r="U1017" i="1"/>
  <c r="V1017" i="1" s="1"/>
  <c r="U201" i="1"/>
  <c r="V201" i="1" s="1"/>
  <c r="U202" i="1"/>
  <c r="V202" i="1" s="1"/>
  <c r="U387" i="1"/>
  <c r="V387" i="1" s="1"/>
  <c r="U536" i="1"/>
  <c r="V536" i="1" s="1"/>
  <c r="U504" i="1"/>
  <c r="V504" i="1" s="1"/>
  <c r="U418" i="1"/>
  <c r="V418" i="1" s="1"/>
  <c r="U981" i="1"/>
  <c r="V981" i="1" s="1"/>
  <c r="U978" i="1"/>
  <c r="V978" i="1" s="1"/>
  <c r="U586" i="1"/>
  <c r="V586" i="1" s="1"/>
  <c r="U290" i="1"/>
  <c r="V290" i="1" s="1"/>
  <c r="U459" i="1"/>
  <c r="V459" i="1" s="1"/>
  <c r="U422" i="1"/>
  <c r="V422" i="1" s="1"/>
  <c r="U410" i="1"/>
  <c r="V410" i="1" s="1"/>
  <c r="U1031" i="1"/>
  <c r="V1031" i="1" s="1"/>
  <c r="U259" i="1"/>
  <c r="V259" i="1" s="1"/>
  <c r="U262" i="1"/>
  <c r="V262" i="1" s="1"/>
  <c r="U447" i="1"/>
  <c r="V447" i="1" s="1"/>
  <c r="U376" i="1"/>
  <c r="V376" i="1" s="1"/>
  <c r="U237" i="1"/>
  <c r="V237" i="1" s="1"/>
  <c r="U352" i="1"/>
  <c r="V352" i="1" s="1"/>
  <c r="U423" i="1"/>
  <c r="V423" i="1" s="1"/>
  <c r="U360" i="1"/>
  <c r="V360" i="1" s="1"/>
  <c r="U516" i="1"/>
  <c r="V516" i="1" s="1"/>
  <c r="U558" i="1"/>
  <c r="V558" i="1" s="1"/>
  <c r="U571" i="1"/>
  <c r="V571" i="1" s="1"/>
  <c r="U572" i="1"/>
  <c r="V572" i="1" s="1"/>
  <c r="U296" i="1"/>
  <c r="V296" i="1" s="1"/>
  <c r="U581" i="1"/>
  <c r="V581" i="1" s="1"/>
  <c r="U182" i="1"/>
  <c r="V182" i="1" s="1"/>
  <c r="U144" i="1"/>
  <c r="V144" i="1" s="1"/>
  <c r="U1054" i="1"/>
  <c r="V1054" i="1" s="1"/>
  <c r="U170" i="1"/>
  <c r="V170" i="1" s="1"/>
  <c r="U220" i="1"/>
  <c r="V220" i="1" s="1"/>
  <c r="U353" i="1"/>
  <c r="V353" i="1" s="1"/>
  <c r="U478" i="1"/>
  <c r="V478" i="1" s="1"/>
  <c r="U299" i="1"/>
  <c r="V299" i="1" s="1"/>
  <c r="U573" i="1"/>
  <c r="V573" i="1" s="1"/>
  <c r="U354" i="1"/>
  <c r="V354" i="1" s="1"/>
  <c r="U523" i="1"/>
  <c r="V523" i="1" s="1"/>
  <c r="U508" i="1"/>
  <c r="V508" i="1" s="1"/>
  <c r="U365" i="1"/>
  <c r="V365" i="1" s="1"/>
  <c r="U117" i="1"/>
  <c r="V117" i="1" s="1"/>
  <c r="U326" i="1"/>
  <c r="V326" i="1" s="1"/>
  <c r="U511" i="1"/>
  <c r="V511" i="1" s="1"/>
  <c r="U492" i="1"/>
  <c r="V492" i="1" s="1"/>
  <c r="U425" i="1"/>
  <c r="V425" i="1" s="1"/>
  <c r="U269" i="1"/>
  <c r="V269" i="1" s="1"/>
  <c r="U270" i="1"/>
  <c r="V270" i="1" s="1"/>
  <c r="U386" i="1"/>
  <c r="V386" i="1" s="1"/>
  <c r="U455" i="1"/>
  <c r="V455" i="1" s="1"/>
  <c r="U371" i="1"/>
  <c r="V371" i="1" s="1"/>
  <c r="U388" i="1"/>
  <c r="V388" i="1" s="1"/>
  <c r="U569" i="1"/>
  <c r="V569" i="1" s="1"/>
  <c r="U462" i="1"/>
  <c r="V462" i="1" s="1"/>
  <c r="U506" i="1"/>
  <c r="V506" i="1" s="1"/>
  <c r="U375" i="1"/>
  <c r="V375" i="1" s="1"/>
  <c r="U580" i="1"/>
  <c r="V580" i="1" s="1"/>
  <c r="U479" i="1"/>
  <c r="V479" i="1" s="1"/>
  <c r="U595" i="1"/>
  <c r="V595" i="1" s="1"/>
  <c r="U450" i="1"/>
  <c r="V450" i="1" s="1"/>
  <c r="U432" i="1"/>
  <c r="V432" i="1" s="1"/>
  <c r="U379" i="1"/>
  <c r="V379" i="1" s="1"/>
  <c r="U576" i="1"/>
  <c r="V576" i="1" s="1"/>
  <c r="U567" i="1"/>
  <c r="V567" i="1" s="1"/>
  <c r="U397" i="1"/>
  <c r="V397" i="1" s="1"/>
  <c r="U380" i="1"/>
  <c r="V380" i="1" s="1"/>
  <c r="U541" i="1"/>
  <c r="V541" i="1" s="1"/>
  <c r="U402" i="1"/>
  <c r="V402" i="1" s="1"/>
  <c r="U471" i="1"/>
  <c r="V471" i="1" s="1"/>
  <c r="U438" i="1"/>
  <c r="V438" i="1" s="1"/>
  <c r="U979" i="1"/>
  <c r="V979" i="1" s="1"/>
  <c r="U521" i="1"/>
  <c r="V521" i="1" s="1"/>
  <c r="U381" i="1"/>
  <c r="V381" i="1" s="1"/>
  <c r="U463" i="1"/>
  <c r="V463" i="1" s="1"/>
  <c r="U449" i="1"/>
  <c r="V449" i="1" s="1"/>
  <c r="U1036" i="1"/>
  <c r="V1036" i="1" s="1"/>
  <c r="U382" i="1"/>
  <c r="V382" i="1" s="1"/>
  <c r="U451" i="1"/>
  <c r="V451" i="1" s="1"/>
  <c r="U412" i="1"/>
  <c r="V412" i="1" s="1"/>
  <c r="U587" i="1"/>
  <c r="V587" i="1" s="1"/>
  <c r="U593" i="1"/>
  <c r="V593" i="1" s="1"/>
  <c r="U493" i="1"/>
  <c r="V493" i="1" s="1"/>
  <c r="U574" i="1"/>
  <c r="V574" i="1" s="1"/>
  <c r="U575" i="1"/>
  <c r="V575" i="1" s="1"/>
  <c r="U556" i="1"/>
  <c r="V556" i="1" s="1"/>
  <c r="U377" i="1"/>
  <c r="V377" i="1" s="1"/>
  <c r="AA653" i="1"/>
  <c r="AB653" i="1" s="1"/>
  <c r="AA1227" i="1"/>
  <c r="AB1227" i="1" s="1"/>
  <c r="U487" i="1"/>
  <c r="V487" i="1" s="1"/>
  <c r="U460" i="1"/>
  <c r="V460" i="1" s="1"/>
  <c r="U385" i="1"/>
  <c r="V385" i="1" s="1"/>
  <c r="AA814" i="1"/>
  <c r="AB814" i="1" s="1"/>
  <c r="U393" i="1"/>
  <c r="V393" i="1" s="1"/>
  <c r="U995" i="1"/>
  <c r="V995" i="1" s="1"/>
  <c r="AA1821" i="1"/>
  <c r="AB1821" i="1" s="1"/>
  <c r="U578" i="1"/>
  <c r="V578" i="1" s="1"/>
  <c r="U544" i="1"/>
  <c r="V544" i="1" s="1"/>
  <c r="U458" i="1"/>
  <c r="V458" i="1" s="1"/>
  <c r="AA1503" i="1"/>
  <c r="AB1503" i="1" s="1"/>
  <c r="U984" i="1"/>
  <c r="V984" i="1" s="1"/>
  <c r="U495" i="1"/>
  <c r="V495" i="1" s="1"/>
  <c r="U470" i="1"/>
  <c r="V470" i="1" s="1"/>
  <c r="U482" i="1"/>
  <c r="V482" i="1" s="1"/>
  <c r="U1018" i="1"/>
  <c r="V1018" i="1" s="1"/>
  <c r="U419" i="1"/>
  <c r="V419" i="1" s="1"/>
  <c r="U592" i="1"/>
  <c r="V592" i="1" s="1"/>
  <c r="U986" i="1"/>
  <c r="V986" i="1" s="1"/>
  <c r="U1005" i="1"/>
  <c r="V1005" i="1" s="1"/>
  <c r="U532" i="1"/>
  <c r="V532" i="1" s="1"/>
  <c r="U500" i="1"/>
  <c r="V500" i="1" s="1"/>
  <c r="U401" i="1"/>
  <c r="V401" i="1" s="1"/>
  <c r="U1052" i="1"/>
  <c r="V1052" i="1" s="1"/>
  <c r="U519" i="1"/>
  <c r="V519" i="1" s="1"/>
  <c r="U502" i="1"/>
  <c r="V502" i="1" s="1"/>
  <c r="U448" i="1"/>
  <c r="V448" i="1" s="1"/>
  <c r="U510" i="1"/>
  <c r="V510" i="1" s="1"/>
  <c r="U1027" i="1"/>
  <c r="V1027" i="1" s="1"/>
  <c r="U994" i="1"/>
  <c r="V994" i="1" s="1"/>
  <c r="U1045" i="1"/>
  <c r="V1045" i="1" s="1"/>
  <c r="U531" i="1"/>
  <c r="V531" i="1" s="1"/>
  <c r="U563" i="1"/>
  <c r="V563" i="1" s="1"/>
  <c r="U561" i="1"/>
  <c r="V561" i="1" s="1"/>
  <c r="U501" i="1"/>
  <c r="V501" i="1" s="1"/>
  <c r="U503" i="1"/>
  <c r="V503" i="1" s="1"/>
  <c r="U513" i="1"/>
  <c r="V513" i="1" s="1"/>
  <c r="U430" i="1"/>
  <c r="V430" i="1" s="1"/>
  <c r="U564" i="1"/>
  <c r="V564" i="1" s="1"/>
  <c r="U491" i="1"/>
  <c r="V491" i="1" s="1"/>
  <c r="U185" i="1"/>
  <c r="V185" i="1" s="1"/>
  <c r="U258" i="1"/>
  <c r="V258" i="1" s="1"/>
  <c r="U261" i="1"/>
  <c r="V261" i="1" s="1"/>
  <c r="U557" i="1"/>
  <c r="V557" i="1" s="1"/>
  <c r="U552" i="1"/>
  <c r="V552" i="1" s="1"/>
  <c r="U475" i="1"/>
  <c r="V475" i="1" s="1"/>
  <c r="U494" i="1"/>
  <c r="V494" i="1" s="1"/>
  <c r="U408" i="1"/>
  <c r="V408" i="1" s="1"/>
  <c r="U129" i="1"/>
  <c r="V129" i="1" s="1"/>
  <c r="U555" i="1"/>
  <c r="V555" i="1" s="1"/>
  <c r="U436" i="1"/>
  <c r="V436" i="1" s="1"/>
  <c r="U543" i="1"/>
  <c r="V543" i="1" s="1"/>
  <c r="U273" i="1"/>
  <c r="V273" i="1" s="1"/>
  <c r="U315" i="1"/>
  <c r="V315" i="1" s="1"/>
  <c r="U257" i="1"/>
  <c r="V257" i="1" s="1"/>
  <c r="AA686" i="1"/>
  <c r="AB686" i="1" s="1"/>
  <c r="U218" i="1"/>
  <c r="V218" i="1" s="1"/>
  <c r="U465" i="1"/>
  <c r="V465" i="1" s="1"/>
  <c r="U1002" i="1"/>
  <c r="V1002" i="1" s="1"/>
  <c r="U428" i="1"/>
  <c r="V428" i="1" s="1"/>
  <c r="U254" i="1"/>
  <c r="V254" i="1" s="1"/>
  <c r="U398" i="1"/>
  <c r="V398" i="1" s="1"/>
  <c r="U991" i="1"/>
  <c r="V991" i="1" s="1"/>
  <c r="U530" i="1"/>
  <c r="V530" i="1" s="1"/>
  <c r="U549" i="1"/>
  <c r="V549" i="1" s="1"/>
  <c r="U466" i="1"/>
  <c r="V466" i="1" s="1"/>
  <c r="U229" i="1"/>
  <c r="V229" i="1" s="1"/>
  <c r="U442" i="1"/>
  <c r="V442" i="1" s="1"/>
  <c r="U126" i="1"/>
  <c r="V126" i="1" s="1"/>
  <c r="U988" i="1"/>
  <c r="V988" i="1" s="1"/>
  <c r="U990" i="1"/>
  <c r="V990" i="1" s="1"/>
  <c r="U165" i="1"/>
  <c r="V165" i="1" s="1"/>
  <c r="U585" i="1"/>
  <c r="V585" i="1" s="1"/>
  <c r="U474" i="1"/>
  <c r="V474" i="1" s="1"/>
  <c r="U350" i="1"/>
  <c r="V350" i="1" s="1"/>
  <c r="U207" i="1"/>
  <c r="V207" i="1" s="1"/>
  <c r="U535" i="1"/>
  <c r="V535" i="1" s="1"/>
  <c r="U524" i="1"/>
  <c r="V524" i="1" s="1"/>
  <c r="U477" i="1"/>
  <c r="V477" i="1" s="1"/>
  <c r="U568" i="1"/>
  <c r="V568" i="1" s="1"/>
  <c r="U1037" i="1"/>
  <c r="V1037" i="1" s="1"/>
  <c r="U1047" i="1"/>
  <c r="V1047" i="1" s="1"/>
  <c r="U456" i="1"/>
  <c r="V456" i="1" s="1"/>
  <c r="U1015" i="1"/>
  <c r="V1015" i="1" s="1"/>
  <c r="U180" i="1"/>
  <c r="V180" i="1" s="1"/>
  <c r="U591" i="1"/>
  <c r="V591" i="1" s="1"/>
  <c r="U472" i="1"/>
  <c r="V472" i="1" s="1"/>
  <c r="AA622" i="1"/>
  <c r="AB622" i="1" s="1"/>
  <c r="U515" i="1"/>
  <c r="V515" i="1" s="1"/>
  <c r="U497" i="1"/>
  <c r="V497" i="1" s="1"/>
  <c r="U441" i="1"/>
  <c r="V441" i="1" s="1"/>
  <c r="U553" i="1"/>
  <c r="V553" i="1" s="1"/>
  <c r="U1033" i="1"/>
  <c r="V1033" i="1" s="1"/>
  <c r="U999" i="1"/>
  <c r="V999" i="1" s="1"/>
  <c r="U378" i="1"/>
  <c r="V378" i="1" s="1"/>
  <c r="U239" i="1"/>
  <c r="V239" i="1" s="1"/>
  <c r="U551" i="1"/>
  <c r="V551" i="1" s="1"/>
  <c r="U545" i="1"/>
  <c r="V545" i="1" s="1"/>
  <c r="U505" i="1"/>
  <c r="V505" i="1" s="1"/>
  <c r="U355" i="1"/>
  <c r="V355" i="1" s="1"/>
  <c r="U1053" i="1"/>
  <c r="V1053" i="1" s="1"/>
  <c r="AA1567" i="1"/>
  <c r="AB1567" i="1" s="1"/>
  <c r="AA1580" i="1"/>
  <c r="AB1580" i="1" s="1"/>
  <c r="U512" i="1"/>
  <c r="V512" i="1" s="1"/>
  <c r="U1041" i="1"/>
  <c r="V1041" i="1" s="1"/>
  <c r="AA1618" i="1"/>
  <c r="AB1618" i="1" s="1"/>
  <c r="AA942" i="1"/>
  <c r="AB942" i="1" s="1"/>
  <c r="U133" i="1"/>
  <c r="V133" i="1" s="1"/>
  <c r="U244" i="1"/>
  <c r="V244" i="1" s="1"/>
  <c r="U528" i="1"/>
  <c r="V528" i="1" s="1"/>
  <c r="U409" i="1"/>
  <c r="V409" i="1" s="1"/>
  <c r="U489" i="1"/>
  <c r="V489" i="1" s="1"/>
  <c r="U298" i="1"/>
  <c r="V298" i="1" s="1"/>
  <c r="U483" i="1"/>
  <c r="V483" i="1" s="1"/>
  <c r="U454" i="1"/>
  <c r="V454" i="1" s="1"/>
  <c r="U373" i="1"/>
  <c r="V373" i="1" s="1"/>
  <c r="U440" i="1"/>
  <c r="V440" i="1" s="1"/>
  <c r="U1007" i="1"/>
  <c r="V1007" i="1" s="1"/>
  <c r="AA1631" i="1"/>
  <c r="AB1631" i="1" s="1"/>
  <c r="U509" i="1"/>
  <c r="V509" i="1" s="1"/>
  <c r="U484" i="1"/>
  <c r="V484" i="1" s="1"/>
  <c r="U1039" i="1"/>
  <c r="V1039" i="1" s="1"/>
  <c r="U405" i="1"/>
  <c r="V405" i="1" s="1"/>
  <c r="U1003" i="1"/>
  <c r="V1003" i="1" s="1"/>
  <c r="U1010" i="1"/>
  <c r="V1010" i="1" s="1"/>
  <c r="U303" i="1"/>
  <c r="V303" i="1" s="1"/>
  <c r="U583" i="1"/>
  <c r="V583" i="1" s="1"/>
  <c r="U588" i="1"/>
  <c r="V588" i="1" s="1"/>
  <c r="U562" i="1"/>
  <c r="V562" i="1" s="1"/>
  <c r="U429" i="1"/>
  <c r="V429" i="1" s="1"/>
  <c r="U1009" i="1"/>
  <c r="V1009" i="1" s="1"/>
  <c r="AA1662" i="1"/>
  <c r="AB1662" i="1" s="1"/>
  <c r="U985" i="1"/>
  <c r="V985" i="1" s="1"/>
  <c r="U537" i="1"/>
  <c r="V537" i="1" s="1"/>
  <c r="U1016" i="1"/>
  <c r="V1016" i="1" s="1"/>
  <c r="U507" i="1"/>
  <c r="V507" i="1" s="1"/>
  <c r="U486" i="1"/>
  <c r="V486" i="1" s="1"/>
  <c r="U307" i="1"/>
  <c r="V307" i="1" s="1"/>
  <c r="U548" i="1"/>
  <c r="V548" i="1" s="1"/>
  <c r="AA1552" i="1"/>
  <c r="AB1552" i="1" s="1"/>
  <c r="AA1695" i="1"/>
  <c r="AB1695" i="1" s="1"/>
  <c r="AA1306" i="1"/>
  <c r="AB1306" i="1" s="1"/>
  <c r="U415" i="1"/>
  <c r="V415" i="1" s="1"/>
  <c r="AA648" i="1"/>
  <c r="AB648" i="1" s="1"/>
  <c r="AA1561" i="1"/>
  <c r="AB1561" i="1" s="1"/>
  <c r="AA1798" i="1"/>
  <c r="AB1798" i="1" s="1"/>
  <c r="AA695" i="1"/>
  <c r="AB695" i="1" s="1"/>
  <c r="U584" i="1"/>
  <c r="V584" i="1" s="1"/>
  <c r="U1040" i="1"/>
  <c r="V1040" i="1" s="1"/>
  <c r="AA1690" i="1"/>
  <c r="AB1690" i="1" s="1"/>
  <c r="U1022" i="1"/>
  <c r="V1022" i="1" s="1"/>
  <c r="AA1379" i="1"/>
  <c r="AB1379" i="1" s="1"/>
  <c r="U128" i="1"/>
  <c r="V128" i="1" s="1"/>
  <c r="U1048" i="1"/>
  <c r="V1048" i="1" s="1"/>
  <c r="AA1805" i="1"/>
  <c r="AB1805" i="1" s="1"/>
  <c r="U1020" i="1"/>
  <c r="V1020" i="1" s="1"/>
  <c r="U1032" i="1"/>
  <c r="V1032" i="1" s="1"/>
  <c r="U132" i="1"/>
  <c r="V132" i="1" s="1"/>
  <c r="U566" i="1"/>
  <c r="V566" i="1" s="1"/>
  <c r="U158" i="1"/>
  <c r="V158" i="1" s="1"/>
  <c r="U196" i="1"/>
  <c r="V196" i="1" s="1"/>
  <c r="U335" i="1"/>
  <c r="V335" i="1" s="1"/>
  <c r="U599" i="1"/>
  <c r="V599" i="1" s="1"/>
  <c r="U590" i="1"/>
  <c r="V590" i="1" s="1"/>
  <c r="U457" i="1"/>
  <c r="V457" i="1" s="1"/>
  <c r="U1030" i="1"/>
  <c r="V1030" i="1" s="1"/>
  <c r="U1006" i="1"/>
  <c r="V1006" i="1" s="1"/>
  <c r="U473" i="1"/>
  <c r="V473" i="1" s="1"/>
  <c r="U395" i="1"/>
  <c r="V395" i="1" s="1"/>
  <c r="U115" i="1"/>
  <c r="V115" i="1" s="1"/>
  <c r="U394" i="1"/>
  <c r="V394" i="1" s="1"/>
  <c r="U987" i="1"/>
  <c r="V987" i="1" s="1"/>
  <c r="U452" i="1"/>
  <c r="V452" i="1" s="1"/>
  <c r="U137" i="1"/>
  <c r="V137" i="1" s="1"/>
  <c r="U138" i="1"/>
  <c r="V138" i="1" s="1"/>
  <c r="U156" i="1"/>
  <c r="V156" i="1" s="1"/>
  <c r="U579" i="1"/>
  <c r="V579" i="1" s="1"/>
  <c r="U582" i="1"/>
  <c r="V582" i="1" s="1"/>
  <c r="U554" i="1"/>
  <c r="V554" i="1" s="1"/>
  <c r="U421" i="1"/>
  <c r="V421" i="1" s="1"/>
  <c r="U1025" i="1"/>
  <c r="V1025" i="1" s="1"/>
  <c r="AA1058" i="1"/>
  <c r="AB1058" i="1" s="1"/>
  <c r="U1001" i="1"/>
  <c r="V1001" i="1" s="1"/>
  <c r="U389" i="1"/>
  <c r="V389" i="1" s="1"/>
  <c r="U162" i="1"/>
  <c r="V162" i="1" s="1"/>
  <c r="U343" i="1"/>
  <c r="V343" i="1" s="1"/>
  <c r="AA626" i="1"/>
  <c r="AB626" i="1" s="1"/>
  <c r="U1051" i="1"/>
  <c r="V1051" i="1" s="1"/>
  <c r="U1012" i="1"/>
  <c r="V1012" i="1" s="1"/>
  <c r="AA1443" i="1"/>
  <c r="AB1443" i="1" s="1"/>
  <c r="AA1784" i="1"/>
  <c r="AB1784" i="1" s="1"/>
  <c r="AA1161" i="1"/>
  <c r="AB1161" i="1" s="1"/>
  <c r="AA1305" i="1"/>
  <c r="AB1305" i="1" s="1"/>
  <c r="U134" i="1"/>
  <c r="V134" i="1" s="1"/>
  <c r="U520" i="1"/>
  <c r="V520" i="1" s="1"/>
  <c r="U977" i="1"/>
  <c r="V977" i="1" s="1"/>
  <c r="U996" i="1"/>
  <c r="V996" i="1" s="1"/>
  <c r="AA1318" i="1"/>
  <c r="AB1318" i="1" s="1"/>
  <c r="U173" i="1"/>
  <c r="V173" i="1" s="1"/>
  <c r="U485" i="1"/>
  <c r="V485" i="1" s="1"/>
  <c r="AA818" i="1"/>
  <c r="AB818" i="1" s="1"/>
  <c r="U1046" i="1"/>
  <c r="V1046" i="1" s="1"/>
  <c r="U1028" i="1"/>
  <c r="V1028" i="1" s="1"/>
  <c r="U443" i="1"/>
  <c r="V443" i="1" s="1"/>
  <c r="U400" i="1"/>
  <c r="V400" i="1" s="1"/>
  <c r="AA1224" i="1"/>
  <c r="AB1224" i="1" s="1"/>
  <c r="U594" i="1"/>
  <c r="V594" i="1" s="1"/>
  <c r="U989" i="1"/>
  <c r="V989" i="1" s="1"/>
  <c r="U293" i="1"/>
  <c r="V293" i="1" s="1"/>
  <c r="AA751" i="1"/>
  <c r="AB751" i="1" s="1"/>
  <c r="U434" i="1"/>
  <c r="V434" i="1" s="1"/>
  <c r="AA746" i="1"/>
  <c r="AB746" i="1" s="1"/>
  <c r="U1019" i="1"/>
  <c r="V1019" i="1" s="1"/>
  <c r="U547" i="1"/>
  <c r="V547" i="1" s="1"/>
  <c r="U540" i="1"/>
  <c r="V540" i="1" s="1"/>
  <c r="U498" i="1"/>
  <c r="V498" i="1" s="1"/>
  <c r="U339" i="1"/>
  <c r="V339" i="1" s="1"/>
  <c r="U982" i="1"/>
  <c r="V982" i="1" s="1"/>
  <c r="U1038" i="1"/>
  <c r="V1038" i="1" s="1"/>
  <c r="AA1291" i="1"/>
  <c r="AB1291" i="1" s="1"/>
  <c r="U226" i="1"/>
  <c r="V226" i="1" s="1"/>
  <c r="U411" i="1"/>
  <c r="V411" i="1" s="1"/>
  <c r="U256" i="1"/>
  <c r="V256" i="1" s="1"/>
  <c r="AA1762" i="1"/>
  <c r="AB1762" i="1" s="1"/>
  <c r="U445" i="1"/>
  <c r="V445" i="1" s="1"/>
  <c r="AA1827" i="1"/>
  <c r="AB1827" i="1" s="1"/>
  <c r="U198" i="1"/>
  <c r="V198" i="1" s="1"/>
  <c r="U383" i="1"/>
  <c r="V383" i="1" s="1"/>
  <c r="U205" i="1"/>
  <c r="V205" i="1" s="1"/>
  <c r="U206" i="1"/>
  <c r="V206" i="1" s="1"/>
  <c r="U292" i="1"/>
  <c r="V292" i="1" s="1"/>
  <c r="U391" i="1"/>
  <c r="V391" i="1" s="1"/>
  <c r="U542" i="1"/>
  <c r="V542" i="1" s="1"/>
  <c r="U446" i="1"/>
  <c r="V446" i="1" s="1"/>
  <c r="AA1470" i="1"/>
  <c r="AB1470" i="1" s="1"/>
  <c r="AA1819" i="1"/>
  <c r="AB1819" i="1" s="1"/>
  <c r="U565" i="1"/>
  <c r="V565" i="1" s="1"/>
  <c r="U177" i="1"/>
  <c r="V177" i="1" s="1"/>
  <c r="U236" i="1"/>
  <c r="V236" i="1" s="1"/>
  <c r="U464" i="1"/>
  <c r="V464" i="1" s="1"/>
  <c r="AA1568" i="1"/>
  <c r="AB1568" i="1" s="1"/>
  <c r="AA1187" i="1"/>
  <c r="AB1187" i="1" s="1"/>
  <c r="U246" i="1"/>
  <c r="V246" i="1" s="1"/>
  <c r="U431" i="1"/>
  <c r="V431" i="1" s="1"/>
  <c r="U406" i="1"/>
  <c r="V406" i="1" s="1"/>
  <c r="U461" i="1"/>
  <c r="V461" i="1" s="1"/>
  <c r="AA13" i="1"/>
  <c r="AB13" i="1" s="1"/>
  <c r="AA14" i="1"/>
  <c r="AB14" i="1" s="1"/>
  <c r="AA79" i="1"/>
  <c r="AB79" i="1" s="1"/>
  <c r="U417" i="1"/>
  <c r="V417" i="1" s="1"/>
  <c r="U248" i="1"/>
  <c r="V248" i="1" s="1"/>
  <c r="U305" i="1"/>
  <c r="V305" i="1" s="1"/>
  <c r="U119" i="1"/>
  <c r="V119" i="1" s="1"/>
  <c r="U396" i="1"/>
  <c r="V396" i="1" s="1"/>
  <c r="U983" i="1"/>
  <c r="V983" i="1" s="1"/>
  <c r="U546" i="1"/>
  <c r="V546" i="1" s="1"/>
  <c r="U116" i="1"/>
  <c r="V116" i="1" s="1"/>
  <c r="U559" i="1"/>
  <c r="V559" i="1" s="1"/>
  <c r="U577" i="1"/>
  <c r="V577" i="1" s="1"/>
  <c r="U414" i="1"/>
  <c r="V414" i="1" s="1"/>
  <c r="U1026" i="1"/>
  <c r="V1026" i="1" s="1"/>
  <c r="AA12" i="1"/>
  <c r="AB12" i="1" s="1"/>
  <c r="AA80" i="1"/>
  <c r="AB80" i="1" s="1"/>
  <c r="AA878" i="1"/>
  <c r="AB878" i="1" s="1"/>
  <c r="U1034" i="1"/>
  <c r="V1034" i="1" s="1"/>
  <c r="AA1681" i="1"/>
  <c r="AB1681" i="1" s="1"/>
  <c r="U597" i="1"/>
  <c r="V597" i="1" s="1"/>
  <c r="AA1132" i="1"/>
  <c r="AB1132" i="1" s="1"/>
  <c r="U998" i="1"/>
  <c r="V998" i="1" s="1"/>
  <c r="AA1251" i="1"/>
  <c r="AB1251" i="1" s="1"/>
  <c r="AA1660" i="1"/>
  <c r="AB1660" i="1" s="1"/>
  <c r="AA1527" i="1"/>
  <c r="AB1527" i="1" s="1"/>
  <c r="AA49" i="1"/>
  <c r="AA77" i="1"/>
  <c r="AB77" i="1" s="1"/>
  <c r="AA671" i="1"/>
  <c r="AB671" i="1" s="1"/>
  <c r="AA1498" i="1"/>
  <c r="AB1498" i="1" s="1"/>
  <c r="AA1685" i="1"/>
  <c r="AB1685" i="1" s="1"/>
  <c r="AA1384" i="1"/>
  <c r="AB1384" i="1" s="1"/>
  <c r="AA1583" i="1"/>
  <c r="AB1583" i="1" s="1"/>
  <c r="AA1264" i="1"/>
  <c r="AB1264" i="1" s="1"/>
  <c r="AA1557" i="1"/>
  <c r="AB1557" i="1" s="1"/>
  <c r="AA1647" i="1"/>
  <c r="AB1647" i="1" s="1"/>
  <c r="AA1325" i="1"/>
  <c r="AB1325" i="1" s="1"/>
  <c r="AA693" i="1"/>
  <c r="AB693" i="1" s="1"/>
  <c r="AA1476" i="1"/>
  <c r="AB1476" i="1" s="1"/>
  <c r="AA1844" i="1"/>
  <c r="AB1844" i="1" s="1"/>
  <c r="AA1232" i="1"/>
  <c r="AB1232" i="1" s="1"/>
  <c r="AA1818" i="1"/>
  <c r="AB1818" i="1" s="1"/>
  <c r="AA1732" i="1"/>
  <c r="AB1732" i="1" s="1"/>
  <c r="AA636" i="1"/>
  <c r="AB636" i="1" s="1"/>
  <c r="AA790" i="1"/>
  <c r="AB790" i="1" s="1"/>
  <c r="AA694" i="1"/>
  <c r="AB694" i="1" s="1"/>
  <c r="AA1220" i="1"/>
  <c r="AB1220" i="1" s="1"/>
  <c r="AA1486" i="1"/>
  <c r="AB1486" i="1" s="1"/>
  <c r="AA1454" i="1"/>
  <c r="AB1454" i="1" s="1"/>
  <c r="AA787" i="1"/>
  <c r="AB787" i="1" s="1"/>
  <c r="AA959" i="1"/>
  <c r="AB959" i="1" s="1"/>
  <c r="AA1901" i="1"/>
  <c r="AB1901" i="1" s="1"/>
  <c r="AA1401" i="1"/>
  <c r="AB1401" i="1" s="1"/>
  <c r="AA1055" i="1"/>
  <c r="AB1055" i="1" s="1"/>
  <c r="AA892" i="1"/>
  <c r="AB892" i="1" s="1"/>
  <c r="AA1162" i="1"/>
  <c r="AB1162" i="1" s="1"/>
  <c r="AA723" i="1"/>
  <c r="AB723" i="1" s="1"/>
  <c r="AA840" i="1"/>
  <c r="AB840" i="1" s="1"/>
  <c r="AA861" i="1"/>
  <c r="AB861" i="1" s="1"/>
  <c r="AA823" i="1"/>
  <c r="AB823" i="1" s="1"/>
  <c r="AA821" i="1"/>
  <c r="AB821" i="1" s="1"/>
  <c r="AA1348" i="1"/>
  <c r="AB1348" i="1" s="1"/>
  <c r="AA1614" i="1"/>
  <c r="AB1614" i="1" s="1"/>
  <c r="AA1870" i="1"/>
  <c r="AB1870" i="1" s="1"/>
  <c r="AA906" i="1"/>
  <c r="AB906" i="1" s="1"/>
  <c r="AA1129" i="1"/>
  <c r="AB1129" i="1" s="1"/>
  <c r="AA1544" i="1"/>
  <c r="AB1544" i="1" s="1"/>
  <c r="AA1553" i="1"/>
  <c r="AB1553" i="1" s="1"/>
  <c r="AA741" i="1"/>
  <c r="AB741" i="1" s="1"/>
  <c r="AA889" i="1"/>
  <c r="AB889" i="1" s="1"/>
  <c r="AA869" i="1"/>
  <c r="AB869" i="1" s="1"/>
  <c r="AA1430" i="1"/>
  <c r="AB1430" i="1" s="1"/>
  <c r="AA753" i="1"/>
  <c r="AB753" i="1" s="1"/>
  <c r="AA1865" i="1"/>
  <c r="AB1865" i="1" s="1"/>
  <c r="AA771" i="1"/>
  <c r="AB771" i="1" s="1"/>
  <c r="AA931" i="1"/>
  <c r="AB931" i="1" s="1"/>
  <c r="AA1610" i="1"/>
  <c r="AB1610" i="1" s="1"/>
  <c r="AA1866" i="1"/>
  <c r="AB1866" i="1" s="1"/>
  <c r="AA1860" i="1"/>
  <c r="AB1860" i="1" s="1"/>
  <c r="AA731" i="1"/>
  <c r="AB731" i="1" s="1"/>
  <c r="AA857" i="1"/>
  <c r="AB857" i="1" s="1"/>
  <c r="AA749" i="1"/>
  <c r="AB749" i="1" s="1"/>
  <c r="AA1699" i="1"/>
  <c r="AB1699" i="1" s="1"/>
  <c r="AA958" i="1"/>
  <c r="AB958" i="1" s="1"/>
  <c r="AA1455" i="1"/>
  <c r="AB1455" i="1" s="1"/>
  <c r="AA703" i="1"/>
  <c r="AB703" i="1" s="1"/>
  <c r="AA637" i="1"/>
  <c r="AB637" i="1" s="1"/>
  <c r="AA702" i="1"/>
  <c r="AB702" i="1" s="1"/>
  <c r="AA1448" i="1"/>
  <c r="AB1448" i="1" s="1"/>
  <c r="AA1092" i="1"/>
  <c r="AB1092" i="1" s="1"/>
  <c r="AA800" i="1"/>
  <c r="AB800" i="1" s="1"/>
  <c r="AA1364" i="1"/>
  <c r="AB1364" i="1" s="1"/>
  <c r="AA1166" i="1"/>
  <c r="AB1166" i="1" s="1"/>
  <c r="AA1596" i="1"/>
  <c r="AB1596" i="1" s="1"/>
  <c r="AA827" i="1"/>
  <c r="AB827" i="1" s="1"/>
  <c r="AA945" i="1"/>
  <c r="AB945" i="1" s="1"/>
  <c r="AA1824" i="1"/>
  <c r="AB1824" i="1" s="1"/>
  <c r="AA1230" i="1"/>
  <c r="AB1230" i="1" s="1"/>
  <c r="AA623" i="1"/>
  <c r="AB623" i="1" s="1"/>
  <c r="AA915" i="1"/>
  <c r="AB915" i="1" s="1"/>
  <c r="AA973" i="1"/>
  <c r="AB973" i="1" s="1"/>
  <c r="AA809" i="1"/>
  <c r="AB809" i="1" s="1"/>
  <c r="AA1312" i="1"/>
  <c r="AB1312" i="1" s="1"/>
  <c r="AA1834" i="1"/>
  <c r="AB1834" i="1" s="1"/>
  <c r="AA1178" i="1"/>
  <c r="AB1178" i="1" s="1"/>
  <c r="AA1581" i="1"/>
  <c r="AB1581" i="1" s="1"/>
  <c r="AA1209" i="1"/>
  <c r="AB1209" i="1" s="1"/>
  <c r="AA779" i="1"/>
  <c r="AB779" i="1" s="1"/>
  <c r="AA913" i="1"/>
  <c r="AB913" i="1" s="1"/>
  <c r="AA1391" i="1"/>
  <c r="AB1391" i="1" s="1"/>
  <c r="AA1547" i="1"/>
  <c r="AB1547" i="1" s="1"/>
  <c r="AA891" i="1"/>
  <c r="AB891" i="1" s="1"/>
  <c r="AA1533" i="1"/>
  <c r="AB1533" i="1" s="1"/>
  <c r="AA839" i="1"/>
  <c r="AB839" i="1" s="1"/>
  <c r="AA1852" i="1"/>
  <c r="AB1852" i="1" s="1"/>
  <c r="AA774" i="1"/>
  <c r="AB774" i="1" s="1"/>
  <c r="AA1255" i="1"/>
  <c r="AB1255" i="1" s="1"/>
  <c r="AA965" i="1"/>
  <c r="AB965" i="1" s="1"/>
  <c r="AA1735" i="1"/>
  <c r="AB1735" i="1" s="1"/>
  <c r="AA832" i="1"/>
  <c r="AB832" i="1" s="1"/>
  <c r="AA1218" i="1"/>
  <c r="AB1218" i="1" s="1"/>
  <c r="AA769" i="1"/>
  <c r="AB769" i="1" s="1"/>
  <c r="AA1233" i="1"/>
  <c r="AB1233" i="1" s="1"/>
  <c r="AA1365" i="1"/>
  <c r="AB1365" i="1" s="1"/>
  <c r="AA669" i="1"/>
  <c r="AB669" i="1" s="1"/>
  <c r="AA893" i="1"/>
  <c r="AB893" i="1" s="1"/>
  <c r="AA1738" i="1"/>
  <c r="AB1738" i="1" s="1"/>
  <c r="AA1709" i="1"/>
  <c r="AB1709" i="1" s="1"/>
  <c r="AA1493" i="1"/>
  <c r="AB1493" i="1" s="1"/>
  <c r="AA1519" i="1"/>
  <c r="AB1519" i="1" s="1"/>
  <c r="AA1826" i="1"/>
  <c r="AB1826" i="1" s="1"/>
  <c r="AA907" i="1"/>
  <c r="AB907" i="1" s="1"/>
  <c r="AA1528" i="1"/>
  <c r="AB1528" i="1" s="1"/>
  <c r="AA1274" i="1"/>
  <c r="AB1274" i="1" s="1"/>
  <c r="AA740" i="1"/>
  <c r="AB740" i="1" s="1"/>
  <c r="AA1197" i="1"/>
  <c r="AB1197" i="1" s="1"/>
  <c r="AA919" i="1"/>
  <c r="AB919" i="1" s="1"/>
  <c r="AA1236" i="1"/>
  <c r="AB1236" i="1" s="1"/>
  <c r="AA601" i="1"/>
  <c r="AB601" i="1" s="1"/>
  <c r="AA1520" i="1"/>
  <c r="AB1520" i="1" s="1"/>
  <c r="AA1198" i="1"/>
  <c r="AB1198" i="1" s="1"/>
  <c r="AA1201" i="1"/>
  <c r="AB1201" i="1" s="1"/>
  <c r="AA1874" i="1"/>
  <c r="AB1874" i="1" s="1"/>
  <c r="AA1497" i="1"/>
  <c r="AB1497" i="1" s="1"/>
  <c r="AA961" i="1"/>
  <c r="AB961" i="1" s="1"/>
  <c r="AA625" i="1"/>
  <c r="AB625" i="1" s="1"/>
  <c r="AA612" i="1"/>
  <c r="AB612" i="1" s="1"/>
  <c r="AA1184" i="1"/>
  <c r="AB1184" i="1" s="1"/>
  <c r="AA1117" i="1"/>
  <c r="AB1117" i="1" s="1"/>
  <c r="AA1406" i="1"/>
  <c r="AB1406" i="1" s="1"/>
  <c r="AA1115" i="1"/>
  <c r="AB1115" i="1" s="1"/>
  <c r="AA1877" i="1"/>
  <c r="AB1877" i="1" s="1"/>
  <c r="AA1604" i="1"/>
  <c r="AB1604" i="1" s="1"/>
  <c r="AA1241" i="1"/>
  <c r="AB1241" i="1" s="1"/>
  <c r="AA1286" i="1"/>
  <c r="AB1286" i="1" s="1"/>
  <c r="AA638" i="1"/>
  <c r="AB638" i="1" s="1"/>
  <c r="AA1135" i="1"/>
  <c r="AB1135" i="1" s="1"/>
  <c r="AA1571" i="1"/>
  <c r="AB1571" i="1" s="1"/>
  <c r="AA825" i="1"/>
  <c r="AB825" i="1" s="1"/>
  <c r="AA711" i="1"/>
  <c r="AB711" i="1" s="1"/>
  <c r="AA824" i="1"/>
  <c r="AB824" i="1" s="1"/>
  <c r="AA1511" i="1"/>
  <c r="AB1511" i="1" s="1"/>
  <c r="U186" i="1"/>
  <c r="V186" i="1" s="1"/>
  <c r="U291" i="1"/>
  <c r="V291" i="1" s="1"/>
  <c r="AA291" i="1" s="1"/>
  <c r="AB291" i="1" s="1"/>
  <c r="U172" i="1"/>
  <c r="V172" i="1" s="1"/>
  <c r="U316" i="1"/>
  <c r="V316" i="1" s="1"/>
  <c r="AA316" i="1" s="1"/>
  <c r="AB316" i="1" s="1"/>
  <c r="U346" i="1"/>
  <c r="V346" i="1" s="1"/>
  <c r="U122" i="1"/>
  <c r="V122" i="1" s="1"/>
  <c r="AA122" i="1" s="1"/>
  <c r="AB122" i="1" s="1"/>
  <c r="U318" i="1"/>
  <c r="V318" i="1" s="1"/>
  <c r="U356" i="1"/>
  <c r="V356" i="1" s="1"/>
  <c r="AA356" i="1" s="1"/>
  <c r="AB356" i="1" s="1"/>
  <c r="U191" i="1"/>
  <c r="V191" i="1" s="1"/>
  <c r="U251" i="1"/>
  <c r="V251" i="1" s="1"/>
  <c r="AA251" i="1" s="1"/>
  <c r="AB251" i="1" s="1"/>
  <c r="U253" i="1"/>
  <c r="V253" i="1" s="1"/>
  <c r="U272" i="1"/>
  <c r="V272" i="1" s="1"/>
  <c r="AA272" i="1" s="1"/>
  <c r="AB272" i="1" s="1"/>
  <c r="U124" i="1"/>
  <c r="V124" i="1" s="1"/>
  <c r="AA124" i="1" s="1"/>
  <c r="AB124" i="1" s="1"/>
  <c r="U279" i="1"/>
  <c r="V279" i="1" s="1"/>
  <c r="AA279" i="1" s="1"/>
  <c r="AB279" i="1" s="1"/>
  <c r="U223" i="1"/>
  <c r="V223" i="1" s="1"/>
  <c r="U153" i="1"/>
  <c r="V153" i="1" s="1"/>
  <c r="U348" i="1"/>
  <c r="V348" i="1" s="1"/>
  <c r="AA348" i="1" s="1"/>
  <c r="AB348" i="1" s="1"/>
  <c r="U125" i="1"/>
  <c r="V125" i="1" s="1"/>
  <c r="U285" i="1"/>
  <c r="V285" i="1" s="1"/>
  <c r="AA285" i="1" s="1"/>
  <c r="AB285" i="1" s="1"/>
  <c r="U331" i="1"/>
  <c r="V331" i="1" s="1"/>
  <c r="U155" i="1"/>
  <c r="V155" i="1" s="1"/>
  <c r="AA155" i="1" s="1"/>
  <c r="AB155" i="1" s="1"/>
  <c r="U345" i="1"/>
  <c r="V345" i="1" s="1"/>
  <c r="U266" i="1"/>
  <c r="V266" i="1" s="1"/>
  <c r="AA266" i="1" s="1"/>
  <c r="AB266" i="1" s="1"/>
  <c r="U161" i="1"/>
  <c r="V161" i="1" s="1"/>
  <c r="U204" i="1"/>
  <c r="V204" i="1" s="1"/>
  <c r="AA204" i="1" s="1"/>
  <c r="AB204" i="1" s="1"/>
  <c r="U195" i="1"/>
  <c r="V195" i="1" s="1"/>
  <c r="U197" i="1"/>
  <c r="V197" i="1" s="1"/>
  <c r="AA197" i="1" s="1"/>
  <c r="AB197" i="1" s="1"/>
  <c r="U148" i="1"/>
  <c r="V148" i="1" s="1"/>
  <c r="U200" i="1"/>
  <c r="V200" i="1" s="1"/>
  <c r="AA200" i="1" s="1"/>
  <c r="AB200" i="1" s="1"/>
  <c r="U301" i="1"/>
  <c r="V301" i="1" s="1"/>
  <c r="U111" i="1"/>
  <c r="V111" i="1" s="1"/>
  <c r="AA111" i="1" s="1"/>
  <c r="AB111" i="1" s="1"/>
  <c r="U241" i="1"/>
  <c r="V241" i="1" s="1"/>
  <c r="AA241" i="1" s="1"/>
  <c r="AB241" i="1" s="1"/>
  <c r="U310" i="1"/>
  <c r="V310" i="1" s="1"/>
  <c r="AA310" i="1" s="1"/>
  <c r="AB310" i="1" s="1"/>
  <c r="U147" i="1"/>
  <c r="V147" i="1" s="1"/>
  <c r="AA147" i="1" s="1"/>
  <c r="AB147" i="1" s="1"/>
  <c r="U233" i="1"/>
  <c r="V233" i="1" s="1"/>
  <c r="AA233" i="1" s="1"/>
  <c r="AB233" i="1" s="1"/>
  <c r="U225" i="1"/>
  <c r="V225" i="1" s="1"/>
  <c r="AA225" i="1" s="1"/>
  <c r="AB225" i="1" s="1"/>
  <c r="U332" i="1"/>
  <c r="V332" i="1" s="1"/>
  <c r="AA332" i="1" s="1"/>
  <c r="AB332" i="1" s="1"/>
  <c r="U245" i="1"/>
  <c r="V245" i="1" s="1"/>
  <c r="AA245" i="1" s="1"/>
  <c r="AB245" i="1" s="1"/>
  <c r="U276" i="1"/>
  <c r="V276" i="1" s="1"/>
  <c r="AA276" i="1" s="1"/>
  <c r="AB276" i="1" s="1"/>
  <c r="U243" i="1"/>
  <c r="V243" i="1" s="1"/>
  <c r="AA243" i="1" s="1"/>
  <c r="AB243" i="1" s="1"/>
  <c r="U334" i="1"/>
  <c r="V334" i="1" s="1"/>
  <c r="AA334" i="1" s="1"/>
  <c r="AB334" i="1" s="1"/>
  <c r="U175" i="1"/>
  <c r="V175" i="1" s="1"/>
  <c r="AA175" i="1" s="1"/>
  <c r="AB175" i="1" s="1"/>
  <c r="U187" i="1"/>
  <c r="V187" i="1" s="1"/>
  <c r="AA187" i="1" s="1"/>
  <c r="AB187" i="1" s="1"/>
  <c r="AA1737" i="1"/>
  <c r="AB1737" i="1" s="1"/>
  <c r="U178" i="1"/>
  <c r="V178" i="1" s="1"/>
  <c r="U363" i="1"/>
  <c r="V363" i="1" s="1"/>
  <c r="U192" i="1"/>
  <c r="V192" i="1" s="1"/>
  <c r="U181" i="1"/>
  <c r="V181" i="1" s="1"/>
  <c r="U189" i="1"/>
  <c r="V189" i="1" s="1"/>
  <c r="U263" i="1"/>
  <c r="V263" i="1" s="1"/>
  <c r="U130" i="1"/>
  <c r="V130" i="1" s="1"/>
  <c r="U135" i="1"/>
  <c r="V135" i="1" s="1"/>
  <c r="U217" i="1"/>
  <c r="V217" i="1" s="1"/>
  <c r="U151" i="1"/>
  <c r="V151" i="1" s="1"/>
  <c r="U163" i="1"/>
  <c r="V163" i="1" s="1"/>
  <c r="U121" i="1"/>
  <c r="V121" i="1" s="1"/>
  <c r="AA1576" i="1"/>
  <c r="AB1576" i="1" s="1"/>
  <c r="U267" i="1"/>
  <c r="V267" i="1" s="1"/>
  <c r="AA267" i="1" s="1"/>
  <c r="AB267" i="1" s="1"/>
  <c r="U313" i="1"/>
  <c r="V313" i="1" s="1"/>
  <c r="AA313" i="1" s="1"/>
  <c r="AB313" i="1" s="1"/>
  <c r="U280" i="1"/>
  <c r="V280" i="1" s="1"/>
  <c r="AA280" i="1" s="1"/>
  <c r="AB280" i="1" s="1"/>
  <c r="U184" i="1"/>
  <c r="V184" i="1" s="1"/>
  <c r="AA184" i="1" s="1"/>
  <c r="AB184" i="1" s="1"/>
  <c r="U188" i="1"/>
  <c r="V188" i="1" s="1"/>
  <c r="AA188" i="1" s="1"/>
  <c r="AB188" i="1" s="1"/>
  <c r="U286" i="1"/>
  <c r="V286" i="1" s="1"/>
  <c r="AA286" i="1" s="1"/>
  <c r="AB286" i="1" s="1"/>
  <c r="U264" i="1"/>
  <c r="V264" i="1" s="1"/>
  <c r="AA264" i="1" s="1"/>
  <c r="AB264" i="1" s="1"/>
  <c r="U152" i="1"/>
  <c r="V152" i="1" s="1"/>
  <c r="AA152" i="1" s="1"/>
  <c r="AB152" i="1" s="1"/>
  <c r="U209" i="1"/>
  <c r="V209" i="1" s="1"/>
  <c r="AA209" i="1" s="1"/>
  <c r="AB209" i="1" s="1"/>
  <c r="U300" i="1"/>
  <c r="V300" i="1" s="1"/>
  <c r="AA300" i="1" s="1"/>
  <c r="AB300" i="1" s="1"/>
  <c r="U278" i="1"/>
  <c r="V278" i="1" s="1"/>
  <c r="AA278" i="1" s="1"/>
  <c r="AB278" i="1" s="1"/>
  <c r="U265" i="1"/>
  <c r="V265" i="1" s="1"/>
  <c r="AA265" i="1" s="1"/>
  <c r="AB265" i="1" s="1"/>
  <c r="U227" i="1"/>
  <c r="V227" i="1" s="1"/>
  <c r="AA227" i="1" s="1"/>
  <c r="AB227" i="1" s="1"/>
  <c r="U219" i="1"/>
  <c r="V219" i="1" s="1"/>
  <c r="AA219" i="1" s="1"/>
  <c r="AB219" i="1" s="1"/>
  <c r="U302" i="1"/>
  <c r="V302" i="1" s="1"/>
  <c r="AA302" i="1" s="1"/>
  <c r="AB302" i="1" s="1"/>
  <c r="AA1300" i="1"/>
  <c r="AB1300" i="1" s="1"/>
  <c r="U357" i="1"/>
  <c r="V357" i="1" s="1"/>
  <c r="U234" i="1"/>
  <c r="V234" i="1" s="1"/>
  <c r="U347" i="1"/>
  <c r="V347" i="1" s="1"/>
  <c r="U349" i="1"/>
  <c r="V349" i="1" s="1"/>
  <c r="U333" i="1"/>
  <c r="V333" i="1" s="1"/>
  <c r="U362" i="1"/>
  <c r="V362" i="1" s="1"/>
  <c r="AA362" i="1" s="1"/>
  <c r="AB362" i="1" s="1"/>
  <c r="U203" i="1"/>
  <c r="V203" i="1" s="1"/>
  <c r="AA203" i="1" s="1"/>
  <c r="AB203" i="1" s="1"/>
  <c r="U136" i="1"/>
  <c r="V136" i="1" s="1"/>
  <c r="AA136" i="1" s="1"/>
  <c r="AB136" i="1" s="1"/>
  <c r="U370" i="1"/>
  <c r="V370" i="1" s="1"/>
  <c r="AA370" i="1" s="1"/>
  <c r="AB370" i="1" s="1"/>
  <c r="U145" i="1"/>
  <c r="V145" i="1" s="1"/>
  <c r="AA145" i="1" s="1"/>
  <c r="AB145" i="1" s="1"/>
  <c r="U249" i="1"/>
  <c r="V249" i="1" s="1"/>
  <c r="AA249" i="1" s="1"/>
  <c r="AB249" i="1" s="1"/>
  <c r="U366" i="1"/>
  <c r="V366" i="1" s="1"/>
  <c r="AA366" i="1" s="1"/>
  <c r="AB366" i="1" s="1"/>
  <c r="U139" i="1"/>
  <c r="V139" i="1" s="1"/>
  <c r="AA139" i="1" s="1"/>
  <c r="AB139" i="1" s="1"/>
  <c r="U149" i="1"/>
  <c r="V149" i="1" s="1"/>
  <c r="AA149" i="1" s="1"/>
  <c r="AB149" i="1" s="1"/>
  <c r="U232" i="1"/>
  <c r="V232" i="1" s="1"/>
  <c r="AA232" i="1" s="1"/>
  <c r="AB232" i="1" s="1"/>
  <c r="U171" i="1"/>
  <c r="V171" i="1" s="1"/>
  <c r="AA171" i="1" s="1"/>
  <c r="AB171" i="1" s="1"/>
  <c r="U317" i="1"/>
  <c r="V317" i="1" s="1"/>
  <c r="AA317" i="1" s="1"/>
  <c r="AB317" i="1" s="1"/>
  <c r="U314" i="1"/>
  <c r="V314" i="1" s="1"/>
  <c r="AA314" i="1" s="1"/>
  <c r="AB314" i="1" s="1"/>
  <c r="U160" i="1"/>
  <c r="V160" i="1" s="1"/>
  <c r="U230" i="1"/>
  <c r="V230" i="1" s="1"/>
  <c r="AA230" i="1" s="1"/>
  <c r="AB230" i="1" s="1"/>
  <c r="U176" i="1"/>
  <c r="V176" i="1" s="1"/>
  <c r="U274" i="1"/>
  <c r="V274" i="1" s="1"/>
  <c r="AA274" i="1" s="1"/>
  <c r="AB274" i="1" s="1"/>
  <c r="U288" i="1"/>
  <c r="V288" i="1" s="1"/>
  <c r="U281" i="1"/>
  <c r="V281" i="1" s="1"/>
  <c r="AA281" i="1" s="1"/>
  <c r="AB281" i="1" s="1"/>
  <c r="U312" i="1"/>
  <c r="V312" i="1" s="1"/>
  <c r="U193" i="1"/>
  <c r="V193" i="1" s="1"/>
  <c r="AA193" i="1" s="1"/>
  <c r="AB193" i="1" s="1"/>
  <c r="U369" i="1"/>
  <c r="V369" i="1" s="1"/>
  <c r="U146" i="1"/>
  <c r="V146" i="1" s="1"/>
  <c r="AA146" i="1" s="1"/>
  <c r="AB146" i="1" s="1"/>
  <c r="U275" i="1"/>
  <c r="V275" i="1" s="1"/>
  <c r="AA275" i="1" s="1"/>
  <c r="AB275" i="1" s="1"/>
  <c r="U337" i="1"/>
  <c r="V337" i="1" s="1"/>
  <c r="U183" i="1"/>
  <c r="V183" i="1" s="1"/>
  <c r="AA183" i="1" s="1"/>
  <c r="AB183" i="1" s="1"/>
  <c r="U329" i="1"/>
  <c r="V329" i="1" s="1"/>
  <c r="U330" i="1"/>
  <c r="V330" i="1" s="1"/>
  <c r="AA330" i="1" s="1"/>
  <c r="AB330" i="1" s="1"/>
  <c r="U167" i="1"/>
  <c r="V167" i="1" s="1"/>
  <c r="U168" i="1"/>
  <c r="V168" i="1" s="1"/>
  <c r="AA168" i="1" s="1"/>
  <c r="AB168" i="1" s="1"/>
  <c r="U289" i="1"/>
  <c r="V289" i="1" s="1"/>
  <c r="U351" i="1"/>
  <c r="V351" i="1" s="1"/>
  <c r="U277" i="1"/>
  <c r="V277" i="1" s="1"/>
  <c r="AA277" i="1" s="1"/>
  <c r="AB277" i="1" s="1"/>
  <c r="U120" i="1"/>
  <c r="V120" i="1" s="1"/>
  <c r="U110" i="1"/>
  <c r="V110" i="1" s="1"/>
  <c r="U114" i="1"/>
  <c r="V114" i="1" s="1"/>
  <c r="U247" i="1"/>
  <c r="V247" i="1" s="1"/>
  <c r="AA247" i="1" s="1"/>
  <c r="AB247" i="1" s="1"/>
  <c r="U216" i="1"/>
  <c r="V216" i="1" s="1"/>
  <c r="U297" i="1"/>
  <c r="V297" i="1" s="1"/>
  <c r="AA297" i="1" s="1"/>
  <c r="AB297" i="1" s="1"/>
  <c r="U283" i="1"/>
  <c r="V283" i="1" s="1"/>
  <c r="AA283" i="1" s="1"/>
  <c r="AB283" i="1" s="1"/>
  <c r="U323" i="1"/>
  <c r="V323" i="1" s="1"/>
  <c r="U215" i="1"/>
  <c r="V215" i="1" s="1"/>
  <c r="U341" i="1"/>
  <c r="V341" i="1" s="1"/>
  <c r="AA341" i="1" s="1"/>
  <c r="AB341" i="1" s="1"/>
  <c r="U159" i="1"/>
  <c r="V159" i="1" s="1"/>
  <c r="U141" i="1"/>
  <c r="V141" i="1" s="1"/>
  <c r="AA141" i="1" s="1"/>
  <c r="AB141" i="1" s="1"/>
  <c r="U142" i="1"/>
  <c r="V142" i="1" s="1"/>
  <c r="U164" i="1"/>
  <c r="V164" i="1" s="1"/>
  <c r="AA164" i="1" s="1"/>
  <c r="AB164" i="1" s="1"/>
  <c r="U306" i="1"/>
  <c r="V306" i="1" s="1"/>
  <c r="U255" i="1"/>
  <c r="V255" i="1" s="1"/>
  <c r="AA255" i="1" s="1"/>
  <c r="AB255" i="1" s="1"/>
  <c r="U211" i="1"/>
  <c r="V211" i="1" s="1"/>
  <c r="U311" i="1"/>
  <c r="V311" i="1" s="1"/>
  <c r="AA311" i="1" s="1"/>
  <c r="AB311" i="1" s="1"/>
  <c r="U308" i="1"/>
  <c r="V308" i="1" s="1"/>
  <c r="U157" i="1"/>
  <c r="V157" i="1" s="1"/>
  <c r="AA157" i="1" s="1"/>
  <c r="AB157" i="1" s="1"/>
  <c r="U210" i="1"/>
  <c r="V210" i="1" s="1"/>
  <c r="U320" i="1"/>
  <c r="V320" i="1" s="1"/>
  <c r="AA320" i="1" s="1"/>
  <c r="AB320" i="1" s="1"/>
  <c r="U213" i="1"/>
  <c r="V213" i="1" s="1"/>
  <c r="U364" i="1"/>
  <c r="V364" i="1" s="1"/>
  <c r="AA364" i="1" s="1"/>
  <c r="AB364" i="1" s="1"/>
  <c r="U295" i="1"/>
  <c r="V295" i="1" s="1"/>
  <c r="U287" i="1"/>
  <c r="V287" i="1" s="1"/>
  <c r="AA287" i="1" s="1"/>
  <c r="AB287" i="1" s="1"/>
  <c r="U174" i="1"/>
  <c r="V174" i="1" s="1"/>
  <c r="U228" i="1"/>
  <c r="V228" i="1" s="1"/>
  <c r="AA228" i="1" s="1"/>
  <c r="AB228" i="1" s="1"/>
  <c r="U359" i="1"/>
  <c r="V359" i="1" s="1"/>
  <c r="U112" i="1"/>
  <c r="V112" i="1" s="1"/>
  <c r="AA112" i="1" s="1"/>
  <c r="AB112" i="1" s="1"/>
  <c r="U131" i="1"/>
  <c r="V131" i="1" s="1"/>
  <c r="U242" i="1"/>
  <c r="V242" i="1" s="1"/>
  <c r="AA242" i="1" s="1"/>
  <c r="AB242" i="1" s="1"/>
  <c r="U127" i="1"/>
  <c r="V127" i="1" s="1"/>
  <c r="U231" i="1"/>
  <c r="V231" i="1" s="1"/>
  <c r="U208" i="1"/>
  <c r="V208" i="1" s="1"/>
  <c r="AA208" i="1" s="1"/>
  <c r="AB208" i="1" s="1"/>
  <c r="U235" i="1"/>
  <c r="V235" i="1" s="1"/>
  <c r="U240" i="1"/>
  <c r="V240" i="1" s="1"/>
  <c r="U328" i="1"/>
  <c r="V328" i="1" s="1"/>
  <c r="AA328" i="1" s="1"/>
  <c r="AB328" i="1" s="1"/>
  <c r="U309" i="1"/>
  <c r="V309" i="1" s="1"/>
  <c r="U154" i="1"/>
  <c r="V154" i="1" s="1"/>
  <c r="AA154" i="1" s="1"/>
  <c r="AB154" i="1" s="1"/>
  <c r="U327" i="1"/>
  <c r="V327" i="1" s="1"/>
  <c r="U194" i="1"/>
  <c r="V194" i="1" s="1"/>
  <c r="AA194" i="1" s="1"/>
  <c r="AB194" i="1" s="1"/>
  <c r="U166" i="1"/>
  <c r="V166" i="1" s="1"/>
  <c r="U368" i="1"/>
  <c r="V368" i="1" s="1"/>
  <c r="AA368" i="1" s="1"/>
  <c r="AB368" i="1" s="1"/>
  <c r="U260" i="1"/>
  <c r="V260" i="1" s="1"/>
  <c r="U325" i="1"/>
  <c r="V325" i="1" s="1"/>
  <c r="AA325" i="1" s="1"/>
  <c r="AB325" i="1" s="1"/>
  <c r="U199" i="1"/>
  <c r="V199" i="1" s="1"/>
  <c r="U322" i="1"/>
  <c r="V322" i="1" s="1"/>
  <c r="AA322" i="1" s="1"/>
  <c r="AB322" i="1" s="1"/>
  <c r="U361" i="1"/>
  <c r="V361" i="1" s="1"/>
  <c r="U190" i="1"/>
  <c r="V190" i="1" s="1"/>
  <c r="AA190" i="1" s="1"/>
  <c r="AB190" i="1" s="1"/>
  <c r="U321" i="1"/>
  <c r="V321" i="1" s="1"/>
  <c r="U282" i="1"/>
  <c r="V282" i="1" s="1"/>
  <c r="AA282" i="1" s="1"/>
  <c r="AB282" i="1" s="1"/>
  <c r="U268" i="1"/>
  <c r="V268" i="1" s="1"/>
  <c r="U212" i="1"/>
  <c r="V212" i="1" s="1"/>
  <c r="AA212" i="1" s="1"/>
  <c r="AB212" i="1" s="1"/>
  <c r="U221" i="1"/>
  <c r="V221" i="1" s="1"/>
  <c r="U222" i="1"/>
  <c r="V222" i="1" s="1"/>
  <c r="AA222" i="1" s="1"/>
  <c r="AB222" i="1" s="1"/>
  <c r="U304" i="1"/>
  <c r="V304" i="1" s="1"/>
  <c r="U150" i="1"/>
  <c r="V150" i="1" s="1"/>
  <c r="AA150" i="1" s="1"/>
  <c r="AB150" i="1" s="1"/>
  <c r="U284" i="1"/>
  <c r="V284" i="1" s="1"/>
  <c r="U224" i="1"/>
  <c r="V224" i="1" s="1"/>
  <c r="AA224" i="1" s="1"/>
  <c r="AB224" i="1" s="1"/>
  <c r="U344" i="1"/>
  <c r="V344" i="1" s="1"/>
  <c r="U238" i="1"/>
  <c r="V238" i="1" s="1"/>
  <c r="AA238" i="1" s="1"/>
  <c r="AB238" i="1" s="1"/>
  <c r="U113" i="1"/>
  <c r="V113" i="1" s="1"/>
  <c r="U367" i="1"/>
  <c r="V367" i="1" s="1"/>
  <c r="AA367" i="1" s="1"/>
  <c r="AB367" i="1" s="1"/>
  <c r="U169" i="1"/>
  <c r="V169" i="1" s="1"/>
  <c r="AA1747" i="1"/>
  <c r="AB1747" i="1" s="1"/>
  <c r="AA1778" i="1"/>
  <c r="AB1778" i="1" s="1"/>
  <c r="AA933" i="1"/>
  <c r="AB933" i="1" s="1"/>
  <c r="AA610" i="1"/>
  <c r="AB610" i="1" s="1"/>
  <c r="AA1183" i="1"/>
  <c r="AB1183" i="1" s="1"/>
  <c r="AA674" i="1"/>
  <c r="AB674" i="1" s="1"/>
  <c r="AA1617" i="1"/>
  <c r="AB1617" i="1" s="1"/>
  <c r="AA1524" i="1"/>
  <c r="AB1524" i="1" s="1"/>
  <c r="AA817" i="1"/>
  <c r="AB817" i="1" s="1"/>
  <c r="AA689" i="1"/>
  <c r="AB689" i="1" s="1"/>
  <c r="AA851" i="1"/>
  <c r="AB851" i="1" s="1"/>
  <c r="AA1168" i="1"/>
  <c r="AB1168" i="1" s="1"/>
  <c r="AA1645" i="1"/>
  <c r="AB1645" i="1" s="1"/>
  <c r="AA916" i="1"/>
  <c r="AB916" i="1" s="1"/>
  <c r="AA863" i="1"/>
  <c r="AB863" i="1" s="1"/>
  <c r="AA1712" i="1"/>
  <c r="AB1712" i="1" s="1"/>
  <c r="AA1079" i="1"/>
  <c r="AB1079" i="1" s="1"/>
  <c r="AA609" i="1"/>
  <c r="AB609" i="1" s="1"/>
  <c r="AA864" i="1"/>
  <c r="AB864" i="1" s="1"/>
  <c r="AA1156" i="1"/>
  <c r="AB1156" i="1" s="1"/>
  <c r="AA1412" i="1"/>
  <c r="AB1412" i="1" s="1"/>
  <c r="AA1823" i="1"/>
  <c r="AB1823" i="1" s="1"/>
  <c r="AA719" i="1"/>
  <c r="AB719" i="1" s="1"/>
  <c r="AA828" i="1"/>
  <c r="AB828" i="1" s="1"/>
  <c r="AA1152" i="1"/>
  <c r="AB1152" i="1" s="1"/>
  <c r="AA1408" i="1"/>
  <c r="AB1408" i="1" s="1"/>
  <c r="AA1674" i="1"/>
  <c r="AB1674" i="1" s="1"/>
  <c r="AA1235" i="1"/>
  <c r="AB1235" i="1" s="1"/>
  <c r="AA1624" i="1"/>
  <c r="AB1624" i="1" s="1"/>
  <c r="AA1402" i="1"/>
  <c r="AB1402" i="1" s="1"/>
  <c r="AA1375" i="1"/>
  <c r="AB1375" i="1" s="1"/>
  <c r="AA1619" i="1"/>
  <c r="AB1619" i="1" s="1"/>
  <c r="AA1694" i="1"/>
  <c r="AB1694" i="1" s="1"/>
  <c r="AA1270" i="1"/>
  <c r="AB1270" i="1" s="1"/>
  <c r="AA1170" i="1"/>
  <c r="AB1170" i="1" s="1"/>
  <c r="AA1746" i="1"/>
  <c r="AB1746" i="1" s="1"/>
  <c r="AA1564" i="1"/>
  <c r="AB1564" i="1" s="1"/>
  <c r="AA895" i="1"/>
  <c r="AB895" i="1" s="1"/>
  <c r="AA1489" i="1"/>
  <c r="AB1489" i="1" s="1"/>
  <c r="AA1898" i="1"/>
  <c r="AB1898" i="1" s="1"/>
  <c r="AA1792" i="1"/>
  <c r="AB1792" i="1" s="1"/>
  <c r="AA1361" i="1"/>
  <c r="AB1361" i="1" s="1"/>
  <c r="AA1240" i="1"/>
  <c r="AB1240" i="1" s="1"/>
  <c r="AA1180" i="1"/>
  <c r="AB1180" i="1" s="1"/>
  <c r="AA1702" i="1"/>
  <c r="AB1702" i="1" s="1"/>
  <c r="AA1873" i="1"/>
  <c r="AB1873" i="1" s="1"/>
  <c r="AA1477" i="1"/>
  <c r="AB1477" i="1" s="1"/>
  <c r="AA1426" i="1"/>
  <c r="AB1426" i="1" s="1"/>
  <c r="AA1668" i="1"/>
  <c r="AB1668" i="1" s="1"/>
  <c r="AA761" i="1"/>
  <c r="AB761" i="1" s="1"/>
  <c r="AA709" i="1"/>
  <c r="AB709" i="1" s="1"/>
  <c r="AA1389" i="1"/>
  <c r="AB1389" i="1" s="1"/>
  <c r="AA1076" i="1"/>
  <c r="AB1076" i="1" s="1"/>
  <c r="AA62" i="1"/>
  <c r="AA852" i="1"/>
  <c r="AB852" i="1" s="1"/>
  <c r="AA1299" i="1"/>
  <c r="AB1299" i="1" s="1"/>
  <c r="AA1541" i="1"/>
  <c r="AB1541" i="1" s="1"/>
  <c r="AA956" i="1"/>
  <c r="AB956" i="1" s="1"/>
  <c r="AA1773" i="1"/>
  <c r="AB1773" i="1" s="1"/>
  <c r="AA1171" i="1"/>
  <c r="AB1171" i="1" s="1"/>
  <c r="AA1200" i="1"/>
  <c r="AB1200" i="1" s="1"/>
  <c r="AA1809" i="1"/>
  <c r="AB1809" i="1" s="1"/>
  <c r="AA1540" i="1"/>
  <c r="AB1540" i="1" s="1"/>
  <c r="AA788" i="1"/>
  <c r="AB788" i="1" s="1"/>
  <c r="AA1285" i="1"/>
  <c r="AB1285" i="1" s="1"/>
  <c r="AA1787" i="1"/>
  <c r="AB1787" i="1" s="1"/>
  <c r="AA1222" i="1"/>
  <c r="AB1222" i="1" s="1"/>
  <c r="AA928" i="1"/>
  <c r="AB928" i="1" s="1"/>
  <c r="AA1742" i="1"/>
  <c r="AB1742" i="1" s="1"/>
  <c r="AA841" i="1"/>
  <c r="AB841" i="1" s="1"/>
  <c r="AA1290" i="1"/>
  <c r="AB1290" i="1" s="1"/>
  <c r="AA1820" i="1"/>
  <c r="AB1820" i="1" s="1"/>
  <c r="AA847" i="1"/>
  <c r="AB847" i="1" s="1"/>
  <c r="AA605" i="1"/>
  <c r="AB605" i="1" s="1"/>
  <c r="AA1745" i="1"/>
  <c r="AB1745" i="1" s="1"/>
  <c r="AA1349" i="1"/>
  <c r="AB1349" i="1" s="1"/>
  <c r="AA1126" i="1"/>
  <c r="AB1126" i="1" s="1"/>
  <c r="AA660" i="1"/>
  <c r="AB660" i="1" s="1"/>
  <c r="AA865" i="1"/>
  <c r="AB865" i="1" s="1"/>
  <c r="AA679" i="1"/>
  <c r="AB679" i="1" s="1"/>
  <c r="AA729" i="1"/>
  <c r="AB729" i="1" s="1"/>
  <c r="AA1502" i="1"/>
  <c r="AB1502" i="1" s="1"/>
  <c r="AA1861" i="1"/>
  <c r="AB1861" i="1" s="1"/>
  <c r="AA661" i="1"/>
  <c r="AB661" i="1" s="1"/>
  <c r="AA1133" i="1"/>
  <c r="AB1133" i="1" s="1"/>
  <c r="AA1683" i="1"/>
  <c r="AB1683" i="1" s="1"/>
  <c r="AA1536" i="1"/>
  <c r="AB1536" i="1" s="1"/>
  <c r="AA1390" i="1"/>
  <c r="AB1390" i="1" s="1"/>
  <c r="AA1875" i="1"/>
  <c r="AB1875" i="1" s="1"/>
  <c r="AA1659" i="1"/>
  <c r="AB1659" i="1" s="1"/>
  <c r="AA1268" i="1"/>
  <c r="AB1268" i="1" s="1"/>
  <c r="AA1386" i="1"/>
  <c r="AB1386" i="1" s="1"/>
  <c r="AA1554" i="1"/>
  <c r="AB1554" i="1" s="1"/>
  <c r="AA1101" i="1"/>
  <c r="AB1101" i="1" s="1"/>
  <c r="AA1526" i="1"/>
  <c r="AB1526" i="1" s="1"/>
  <c r="AA1427" i="1"/>
  <c r="AB1427" i="1" s="1"/>
  <c r="AA1543" i="1"/>
  <c r="AB1543" i="1" s="1"/>
  <c r="AA1687" i="1"/>
  <c r="AB1687" i="1" s="1"/>
  <c r="AA1867" i="1"/>
  <c r="AB1867" i="1" s="1"/>
  <c r="AA1678" i="1"/>
  <c r="AB1678" i="1" s="1"/>
  <c r="AA1431" i="1"/>
  <c r="AB1431" i="1" s="1"/>
  <c r="AA1192" i="1"/>
  <c r="AB1192" i="1" s="1"/>
  <c r="AA1127" i="1"/>
  <c r="AB1127" i="1" s="1"/>
  <c r="AA1801" i="1"/>
  <c r="AB1801" i="1" s="1"/>
  <c r="AA1307" i="1"/>
  <c r="AB1307" i="1" s="1"/>
  <c r="AA630" i="1"/>
  <c r="AB630" i="1" s="1"/>
  <c r="AA618" i="1"/>
  <c r="AB618" i="1" s="1"/>
  <c r="AA712" i="1"/>
  <c r="AB712" i="1" s="1"/>
  <c r="AA1876" i="1"/>
  <c r="AB1876" i="1" s="1"/>
  <c r="AA1512" i="1"/>
  <c r="AB1512" i="1" s="1"/>
  <c r="AA803" i="1"/>
  <c r="AB803" i="1" s="1"/>
  <c r="AA794" i="1"/>
  <c r="AB794" i="1" s="1"/>
  <c r="AA666" i="1"/>
  <c r="AB666" i="1" s="1"/>
  <c r="AA1433" i="1"/>
  <c r="AB1433" i="1" s="1"/>
  <c r="AA1073" i="1"/>
  <c r="AB1073" i="1" s="1"/>
  <c r="AA1071" i="1"/>
  <c r="AB1071" i="1" s="1"/>
  <c r="AA1759" i="1"/>
  <c r="AB1759" i="1" s="1"/>
  <c r="AA1704" i="1"/>
  <c r="AB1704" i="1" s="1"/>
  <c r="AA1119" i="1"/>
  <c r="AB1119" i="1" s="1"/>
  <c r="AA1311" i="1"/>
  <c r="AB1311" i="1" s="1"/>
  <c r="AA1416" i="1"/>
  <c r="AB1416" i="1" s="1"/>
  <c r="AA918" i="1"/>
  <c r="AB918" i="1" s="1"/>
  <c r="AA1403" i="1"/>
  <c r="AB1403" i="1" s="1"/>
  <c r="AA1483" i="1"/>
  <c r="AB1483" i="1" s="1"/>
  <c r="AA1147" i="1"/>
  <c r="AB1147" i="1" s="1"/>
  <c r="AA1273" i="1"/>
  <c r="AB1273" i="1" s="1"/>
  <c r="AA1836" i="1"/>
  <c r="AB1836" i="1" s="1"/>
  <c r="AA1370" i="1"/>
  <c r="AB1370" i="1" s="1"/>
  <c r="AA855" i="1"/>
  <c r="AB855" i="1" s="1"/>
  <c r="AA1725" i="1"/>
  <c r="AB1725" i="1" s="1"/>
  <c r="AA745" i="1"/>
  <c r="AB745" i="1" s="1"/>
  <c r="AA1223" i="1"/>
  <c r="AB1223" i="1" s="1"/>
  <c r="AA1620" i="1"/>
  <c r="AB1620" i="1" s="1"/>
  <c r="AA1356" i="1"/>
  <c r="AB1356" i="1" s="1"/>
  <c r="AA1896" i="1"/>
  <c r="AB1896" i="1" s="1"/>
  <c r="AA1177" i="1"/>
  <c r="AB1177" i="1" s="1"/>
  <c r="AA1722" i="1"/>
  <c r="AB1722" i="1" s="1"/>
  <c r="AA1575" i="1"/>
  <c r="AB1575" i="1" s="1"/>
  <c r="AA697" i="1"/>
  <c r="AB697" i="1" s="1"/>
  <c r="AA822" i="1"/>
  <c r="AB822" i="1" s="1"/>
  <c r="AA937" i="1"/>
  <c r="AB937" i="1" s="1"/>
  <c r="AA1641" i="1"/>
  <c r="AB1641" i="1" s="1"/>
  <c r="AA1355" i="1"/>
  <c r="AB1355" i="1" s="1"/>
  <c r="AA872" i="1"/>
  <c r="AB872" i="1" s="1"/>
  <c r="AA908" i="1"/>
  <c r="AB908" i="1" s="1"/>
  <c r="AA1548" i="1"/>
  <c r="AB1548" i="1" s="1"/>
  <c r="AA952" i="1"/>
  <c r="AB952" i="1" s="1"/>
  <c r="AA833" i="1"/>
  <c r="AB833" i="1" s="1"/>
  <c r="AA1736" i="1"/>
  <c r="AB1736" i="1" s="1"/>
  <c r="AA1056" i="1"/>
  <c r="AB1056" i="1" s="1"/>
  <c r="AA1352" i="1"/>
  <c r="AB1352" i="1" s="1"/>
  <c r="AA1341" i="1"/>
  <c r="AB1341" i="1" s="1"/>
  <c r="AA1467" i="1"/>
  <c r="AB1467" i="1" s="1"/>
  <c r="AA1831" i="1"/>
  <c r="AB1831" i="1" s="1"/>
  <c r="AA845" i="1"/>
  <c r="AB845" i="1" s="1"/>
  <c r="AA672" i="1"/>
  <c r="AB672" i="1" s="1"/>
  <c r="AA1752" i="1"/>
  <c r="AB1752" i="1" s="1"/>
  <c r="AA1368" i="1"/>
  <c r="AB1368" i="1" s="1"/>
  <c r="AA1308" i="1"/>
  <c r="AB1308" i="1" s="1"/>
  <c r="AA1110" i="1"/>
  <c r="AB1110" i="1" s="1"/>
  <c r="AA1439" i="1"/>
  <c r="AB1439" i="1" s="1"/>
  <c r="AA742" i="1"/>
  <c r="AB742" i="1" s="1"/>
  <c r="AA1534" i="1"/>
  <c r="AB1534" i="1" s="1"/>
  <c r="AA1790" i="1"/>
  <c r="AB1790" i="1" s="1"/>
  <c r="AA1769" i="1"/>
  <c r="AB1769" i="1" s="1"/>
  <c r="AA1591" i="1"/>
  <c r="AB1591" i="1" s="1"/>
  <c r="AA747" i="1"/>
  <c r="AB747" i="1" s="1"/>
  <c r="AA1739" i="1"/>
  <c r="AB1739" i="1" s="1"/>
  <c r="AA714" i="1"/>
  <c r="AB714" i="1" s="1"/>
  <c r="AA1211" i="1"/>
  <c r="AB1211" i="1" s="1"/>
  <c r="AA1287" i="1"/>
  <c r="AB1287" i="1" s="1"/>
  <c r="AA842" i="1"/>
  <c r="AB842" i="1" s="1"/>
  <c r="AA1214" i="1"/>
  <c r="AB1214" i="1" s="1"/>
  <c r="AA1608" i="1"/>
  <c r="AB1608" i="1" s="1"/>
  <c r="AA1804" i="1"/>
  <c r="AB1804" i="1" s="1"/>
  <c r="AA1260" i="1"/>
  <c r="AB1260" i="1" s="1"/>
  <c r="AA1768" i="1"/>
  <c r="AB1768" i="1" s="1"/>
  <c r="AA1105" i="1"/>
  <c r="AB1105" i="1" s="1"/>
  <c r="AA1108" i="1"/>
  <c r="AB1108" i="1" s="1"/>
  <c r="AA1899" i="1"/>
  <c r="AB1899" i="1" s="1"/>
  <c r="AA1103" i="1"/>
  <c r="AB1103" i="1" s="1"/>
  <c r="AA1885" i="1"/>
  <c r="AB1885" i="1" s="1"/>
  <c r="AA1889" i="1"/>
  <c r="AB1889" i="1" s="1"/>
  <c r="AA1069" i="1"/>
  <c r="AB1069" i="1" s="1"/>
  <c r="AA1090" i="1"/>
  <c r="AB1090" i="1" s="1"/>
  <c r="AA1083" i="1"/>
  <c r="AB1083" i="1" s="1"/>
  <c r="AA1095" i="1"/>
  <c r="AB1095" i="1" s="1"/>
  <c r="AA1084" i="1"/>
  <c r="AB1084" i="1" s="1"/>
  <c r="AA1088" i="1"/>
  <c r="AB1088" i="1" s="1"/>
  <c r="AA1068" i="1"/>
  <c r="AB1068" i="1" s="1"/>
  <c r="AA1895" i="1"/>
  <c r="AB1895" i="1" s="1"/>
  <c r="AA1080" i="1"/>
  <c r="AB1080" i="1" s="1"/>
  <c r="AA1061" i="1"/>
  <c r="AB1061" i="1" s="1"/>
  <c r="AA1089" i="1"/>
  <c r="AB1089" i="1" s="1"/>
  <c r="AA1155" i="1"/>
  <c r="AB1155" i="1" s="1"/>
  <c r="AA1616" i="1"/>
  <c r="AB1616" i="1" s="1"/>
  <c r="AA1254" i="1"/>
  <c r="AB1254" i="1" s="1"/>
  <c r="AA1484" i="1"/>
  <c r="AB1484" i="1" s="1"/>
  <c r="AA1359" i="1"/>
  <c r="AB1359" i="1" s="1"/>
  <c r="AA1319" i="1"/>
  <c r="AB1319" i="1" s="1"/>
  <c r="AA1562" i="1"/>
  <c r="AB1562" i="1" s="1"/>
  <c r="AA1475" i="1"/>
  <c r="AB1475" i="1" s="1"/>
  <c r="AA1114" i="1"/>
  <c r="AB1114" i="1" s="1"/>
  <c r="AA1461" i="1"/>
  <c r="AB1461" i="1" s="1"/>
  <c r="AA1252" i="1"/>
  <c r="AB1252" i="1" s="1"/>
  <c r="AA1551" i="1"/>
  <c r="AB1551" i="1" s="1"/>
  <c r="AA1592" i="1"/>
  <c r="AB1592" i="1" s="1"/>
  <c r="AA1892" i="1"/>
  <c r="AB1892" i="1" s="1"/>
  <c r="AA1760" i="1"/>
  <c r="AB1760" i="1" s="1"/>
  <c r="AA1226" i="1"/>
  <c r="AB1226" i="1" s="1"/>
  <c r="AA1122" i="1"/>
  <c r="AB1122" i="1" s="1"/>
  <c r="AA1181" i="1"/>
  <c r="AB1181" i="1" s="1"/>
  <c r="AA1225" i="1"/>
  <c r="AB1225" i="1" s="1"/>
  <c r="AA1411" i="1"/>
  <c r="AB1411" i="1" s="1"/>
  <c r="AA1594" i="1"/>
  <c r="AB1594" i="1" s="1"/>
  <c r="AA1848" i="1"/>
  <c r="AB1848" i="1" s="1"/>
  <c r="AA1100" i="1"/>
  <c r="AB1100" i="1" s="1"/>
  <c r="AA1228" i="1"/>
  <c r="AB1228" i="1" s="1"/>
  <c r="AA1063" i="1"/>
  <c r="AB1063" i="1" s="1"/>
  <c r="AA1582" i="1"/>
  <c r="AB1582" i="1" s="1"/>
  <c r="AA1501" i="1"/>
  <c r="AB1501" i="1" s="1"/>
  <c r="AA1881" i="1"/>
  <c r="AB1881" i="1" s="1"/>
  <c r="AA1900" i="1"/>
  <c r="AB1900" i="1" s="1"/>
  <c r="AA1154" i="1"/>
  <c r="AB1154" i="1" s="1"/>
  <c r="AA1615" i="1"/>
  <c r="AB1615" i="1" s="1"/>
  <c r="AA1410" i="1"/>
  <c r="AB1410" i="1" s="1"/>
  <c r="AA1258" i="1"/>
  <c r="AB1258" i="1" s="1"/>
  <c r="AA1295" i="1"/>
  <c r="AB1295" i="1" s="1"/>
  <c r="AA1871" i="1"/>
  <c r="AB1871" i="1" s="1"/>
  <c r="AA1481" i="1"/>
  <c r="AB1481" i="1" s="1"/>
  <c r="AA1586" i="1"/>
  <c r="AB1586" i="1" s="1"/>
  <c r="AA1781" i="1"/>
  <c r="AB1781" i="1" s="1"/>
  <c r="AA1420" i="1"/>
  <c r="AB1420" i="1" s="1"/>
  <c r="AA1070" i="1"/>
  <c r="AB1070" i="1" s="1"/>
  <c r="AA1330" i="1"/>
  <c r="AB1330" i="1" s="1"/>
  <c r="AA1539" i="1"/>
  <c r="AB1539" i="1" s="1"/>
  <c r="AA1460" i="1"/>
  <c r="AB1460" i="1" s="1"/>
  <c r="AA1833" i="1"/>
  <c r="AB1833" i="1" s="1"/>
  <c r="AA1504" i="1"/>
  <c r="AB1504" i="1" s="1"/>
  <c r="AA1510" i="1"/>
  <c r="AB1510" i="1" s="1"/>
  <c r="AA1167" i="1"/>
  <c r="AB1167" i="1" s="1"/>
  <c r="AA1339" i="1"/>
  <c r="AB1339" i="1" s="1"/>
  <c r="AA1357" i="1"/>
  <c r="AB1357" i="1" s="1"/>
  <c r="AA1886" i="1"/>
  <c r="AB1886" i="1" s="1"/>
  <c r="AA1565" i="1"/>
  <c r="AB1565" i="1" s="1"/>
  <c r="AA1323" i="1"/>
  <c r="AB1323" i="1" s="1"/>
  <c r="AA1462" i="1"/>
  <c r="AB1462" i="1" s="1"/>
  <c r="AA1578" i="1"/>
  <c r="AB1578" i="1" s="1"/>
  <c r="AA1345" i="1"/>
  <c r="AB1345" i="1" s="1"/>
  <c r="AA1707" i="1"/>
  <c r="AB1707" i="1" s="1"/>
  <c r="AA1060" i="1"/>
  <c r="AB1060" i="1" s="1"/>
  <c r="AA1634" i="1"/>
  <c r="AB1634" i="1" s="1"/>
  <c r="AA1741" i="1"/>
  <c r="AB1741" i="1" s="1"/>
  <c r="AA1625" i="1"/>
  <c r="AB1625" i="1" s="1"/>
  <c r="AA1655" i="1"/>
  <c r="AB1655" i="1" s="1"/>
  <c r="AA1281" i="1"/>
  <c r="AB1281" i="1" s="1"/>
  <c r="AA1532" i="1"/>
  <c r="AB1532" i="1" s="1"/>
  <c r="AA1812" i="1"/>
  <c r="AB1812" i="1" s="1"/>
  <c r="AA1399" i="1"/>
  <c r="AB1399" i="1" s="1"/>
  <c r="AA1288" i="1"/>
  <c r="AB1288" i="1" s="1"/>
  <c r="AA1782" i="1"/>
  <c r="AB1782" i="1" s="1"/>
  <c r="AA1636" i="1"/>
  <c r="AB1636" i="1" s="1"/>
  <c r="AA1607" i="1"/>
  <c r="AB1607" i="1" s="1"/>
  <c r="AA1404" i="1"/>
  <c r="AB1404" i="1" s="1"/>
  <c r="AA1309" i="1"/>
  <c r="AB1309" i="1" s="1"/>
  <c r="AA1113" i="1"/>
  <c r="AB1113" i="1" s="1"/>
  <c r="AA1764" i="1"/>
  <c r="AB1764" i="1" s="1"/>
  <c r="AA1077" i="1"/>
  <c r="AB1077" i="1" s="1"/>
  <c r="AA1093" i="1"/>
  <c r="AB1093" i="1" s="1"/>
  <c r="AA1136" i="1"/>
  <c r="AB1136" i="1" s="1"/>
  <c r="AA1603" i="1"/>
  <c r="AB1603" i="1" s="1"/>
  <c r="AA1589" i="1"/>
  <c r="AB1589" i="1" s="1"/>
  <c r="AA1338" i="1"/>
  <c r="AB1338" i="1" s="1"/>
  <c r="AA1627" i="1"/>
  <c r="AB1627" i="1" s="1"/>
  <c r="AA1710" i="1"/>
  <c r="AB1710" i="1" s="1"/>
  <c r="AA1525" i="1"/>
  <c r="AB1525" i="1" s="1"/>
  <c r="AA1788" i="1"/>
  <c r="AB1788" i="1" s="1"/>
  <c r="AA1378" i="1"/>
  <c r="AB1378" i="1" s="1"/>
  <c r="AA1145" i="1"/>
  <c r="AB1145" i="1" s="1"/>
  <c r="AA1242" i="1"/>
  <c r="AB1242" i="1" s="1"/>
  <c r="AA1409" i="1"/>
  <c r="AB1409" i="1" s="1"/>
  <c r="AA1755" i="1"/>
  <c r="AB1755" i="1" s="1"/>
  <c r="AA1793" i="1"/>
  <c r="AB1793" i="1" s="1"/>
  <c r="AA1195" i="1"/>
  <c r="AB1195" i="1" s="1"/>
  <c r="AA1397" i="1"/>
  <c r="AB1397" i="1" s="1"/>
  <c r="AA1556" i="1"/>
  <c r="AB1556" i="1" s="1"/>
  <c r="AA1415" i="1"/>
  <c r="AB1415" i="1" s="1"/>
  <c r="AA1708" i="1"/>
  <c r="AB1708" i="1" s="1"/>
  <c r="AA1632" i="1"/>
  <c r="AB1632" i="1" s="1"/>
  <c r="AA1438" i="1"/>
  <c r="AB1438" i="1" s="1"/>
  <c r="AA1767" i="1"/>
  <c r="AB1767" i="1" s="1"/>
  <c r="AA1601" i="1"/>
  <c r="AB1601" i="1" s="1"/>
  <c r="AA1120" i="1"/>
  <c r="AB1120" i="1" s="1"/>
  <c r="AA1376" i="1"/>
  <c r="AB1376" i="1" s="1"/>
  <c r="AA1642" i="1"/>
  <c r="AB1642" i="1" s="1"/>
  <c r="AA1667" i="1"/>
  <c r="AB1667" i="1" s="1"/>
  <c r="AA1451" i="1"/>
  <c r="AB1451" i="1" s="1"/>
  <c r="AA1799" i="1"/>
  <c r="AB1799" i="1" s="1"/>
  <c r="AA1729" i="1"/>
  <c r="AB1729" i="1" s="1"/>
  <c r="AA1217" i="1"/>
  <c r="AB1217" i="1" s="1"/>
  <c r="AA1717" i="1"/>
  <c r="AB1717" i="1" s="1"/>
  <c r="AA1537" i="1"/>
  <c r="AB1537" i="1" s="1"/>
  <c r="AA1508" i="1"/>
  <c r="AB1508" i="1" s="1"/>
  <c r="AA1204" i="1"/>
  <c r="AB1204" i="1" s="1"/>
  <c r="AA1143" i="1"/>
  <c r="AB1143" i="1" s="1"/>
  <c r="AA1693" i="1"/>
  <c r="AB1693" i="1" s="1"/>
  <c r="AA1487" i="1"/>
  <c r="AB1487" i="1" s="1"/>
  <c r="AA1066" i="1"/>
  <c r="AB1066" i="1" s="1"/>
  <c r="AA1388" i="1"/>
  <c r="AB1388" i="1" s="1"/>
  <c r="AA1087" i="1"/>
  <c r="AB1087" i="1" s="1"/>
  <c r="AA1124" i="1"/>
  <c r="AB1124" i="1" s="1"/>
  <c r="AA1326" i="1"/>
  <c r="AB1326" i="1" s="1"/>
  <c r="AA1665" i="1"/>
  <c r="AB1665" i="1" s="1"/>
  <c r="AA1333" i="1"/>
  <c r="AB1333" i="1" s="1"/>
  <c r="AA1499" i="1"/>
  <c r="AB1499" i="1" s="1"/>
  <c r="AA1141" i="1"/>
  <c r="AB1141" i="1" s="1"/>
  <c r="AA1640" i="1"/>
  <c r="AB1640" i="1" s="1"/>
  <c r="AA1423" i="1"/>
  <c r="AB1423" i="1" s="1"/>
  <c r="AA1159" i="1"/>
  <c r="AB1159" i="1" s="1"/>
  <c r="AA1482" i="1"/>
  <c r="AB1482" i="1" s="1"/>
  <c r="AA1835" i="1"/>
  <c r="AB1835" i="1" s="1"/>
  <c r="AA1869" i="1"/>
  <c r="AB1869" i="1" s="1"/>
  <c r="AA1766" i="1"/>
  <c r="AB1766" i="1" s="1"/>
  <c r="AA1679" i="1"/>
  <c r="AB1679" i="1" s="1"/>
  <c r="AA1385" i="1"/>
  <c r="AB1385" i="1" s="1"/>
  <c r="AA1219" i="1"/>
  <c r="AB1219" i="1" s="1"/>
  <c r="AA1196" i="1"/>
  <c r="AB1196" i="1" s="1"/>
  <c r="AA1718" i="1"/>
  <c r="AB1718" i="1" s="1"/>
  <c r="AA1465" i="1"/>
  <c r="AB1465" i="1" s="1"/>
  <c r="AA1857" i="1"/>
  <c r="AB1857" i="1" s="1"/>
  <c r="AA1706" i="1"/>
  <c r="AB1706" i="1" s="1"/>
  <c r="AA1362" i="1"/>
  <c r="AB1362" i="1" s="1"/>
  <c r="AA1890" i="1"/>
  <c r="AB1890" i="1" s="1"/>
  <c r="AA1888" i="1"/>
  <c r="AB1888" i="1" s="1"/>
  <c r="AA1269" i="1"/>
  <c r="AB1269" i="1" s="1"/>
  <c r="AA1449" i="1"/>
  <c r="AB1449" i="1" s="1"/>
  <c r="AA1229" i="1"/>
  <c r="AB1229" i="1" s="1"/>
  <c r="AA1437" i="1"/>
  <c r="AB1437" i="1" s="1"/>
  <c r="AA1153" i="1"/>
  <c r="AB1153" i="1" s="1"/>
  <c r="AA1563" i="1"/>
  <c r="AB1563" i="1" s="1"/>
  <c r="AA1106" i="1"/>
  <c r="AB1106" i="1" s="1"/>
  <c r="AA1657" i="1"/>
  <c r="AB1657" i="1" s="1"/>
  <c r="AA1879" i="1"/>
  <c r="AB1879" i="1" s="1"/>
  <c r="AA1283" i="1"/>
  <c r="AB1283" i="1" s="1"/>
  <c r="AA691" i="1"/>
  <c r="AB691" i="1" s="1"/>
  <c r="AA621" i="1"/>
  <c r="AB621" i="1" s="1"/>
  <c r="AA645" i="1"/>
  <c r="AB645" i="1" s="1"/>
  <c r="AA881" i="1"/>
  <c r="AB881" i="1" s="1"/>
  <c r="AA634" i="1"/>
  <c r="AB634" i="1" s="1"/>
  <c r="AA664" i="1"/>
  <c r="AB664" i="1" s="1"/>
  <c r="AA920" i="1"/>
  <c r="AB920" i="1" s="1"/>
  <c r="AA924" i="1"/>
  <c r="AB924" i="1" s="1"/>
  <c r="AA677" i="1"/>
  <c r="AB677" i="1" s="1"/>
  <c r="AA938" i="1"/>
  <c r="AB938" i="1" s="1"/>
  <c r="AA885" i="1"/>
  <c r="AB885" i="1" s="1"/>
  <c r="AA947" i="1"/>
  <c r="AB947" i="1" s="1"/>
  <c r="AA620" i="1"/>
  <c r="AB620" i="1" s="1"/>
  <c r="AA899" i="1"/>
  <c r="AB899" i="1" s="1"/>
  <c r="AA720" i="1"/>
  <c r="AB720" i="1" s="1"/>
  <c r="AA966" i="1"/>
  <c r="AB966" i="1" s="1"/>
  <c r="AA784" i="1"/>
  <c r="AB784" i="1" s="1"/>
  <c r="AA739" i="1"/>
  <c r="AB739" i="1" s="1"/>
  <c r="AA805" i="1"/>
  <c r="AB805" i="1" s="1"/>
  <c r="AA725" i="1"/>
  <c r="AB725" i="1" s="1"/>
  <c r="AA798" i="1"/>
  <c r="AB798" i="1" s="1"/>
  <c r="AA815" i="1"/>
  <c r="AB815" i="1" s="1"/>
  <c r="AA819" i="1"/>
  <c r="AB819" i="1" s="1"/>
  <c r="AA644" i="1"/>
  <c r="AB644" i="1" s="1"/>
  <c r="AA914" i="1"/>
  <c r="AB914" i="1" s="1"/>
  <c r="AA748" i="1"/>
  <c r="AB748" i="1" s="1"/>
  <c r="AA909" i="1"/>
  <c r="AB909" i="1" s="1"/>
  <c r="AA900" i="1"/>
  <c r="AB900" i="1" s="1"/>
  <c r="AA765" i="1"/>
  <c r="AB765" i="1" s="1"/>
  <c r="AA650" i="1"/>
  <c r="AB650" i="1" s="1"/>
  <c r="AA843" i="1"/>
  <c r="AB843" i="1" s="1"/>
  <c r="AA831" i="1"/>
  <c r="AB831" i="1" s="1"/>
  <c r="AA810" i="1"/>
  <c r="AB810" i="1" s="1"/>
  <c r="AA760" i="1"/>
  <c r="AB760" i="1" s="1"/>
  <c r="AA862" i="1"/>
  <c r="AB862" i="1" s="1"/>
  <c r="AA873" i="1"/>
  <c r="AB873" i="1" s="1"/>
  <c r="AA890" i="1"/>
  <c r="AB890" i="1" s="1"/>
  <c r="AA734" i="1"/>
  <c r="AB734" i="1" s="1"/>
  <c r="AA633" i="1"/>
  <c r="AB633" i="1" s="1"/>
  <c r="AA888" i="1"/>
  <c r="AB888" i="1" s="1"/>
  <c r="AA647" i="1"/>
  <c r="AB647" i="1" s="1"/>
  <c r="AA912" i="1"/>
  <c r="AB912" i="1" s="1"/>
  <c r="AA877" i="1"/>
  <c r="AB877" i="1" s="1"/>
  <c r="AA943" i="1"/>
  <c r="AB943" i="1" s="1"/>
  <c r="AA635" i="1"/>
  <c r="AB635" i="1" s="1"/>
  <c r="AA786" i="1"/>
  <c r="AB786" i="1" s="1"/>
  <c r="AA848" i="1"/>
  <c r="AB848" i="1" s="1"/>
  <c r="AA799" i="1"/>
  <c r="AB799" i="1" s="1"/>
  <c r="AA964" i="1"/>
  <c r="AB964" i="1" s="1"/>
  <c r="AA921" i="1"/>
  <c r="AB921" i="1" s="1"/>
  <c r="AA762" i="1"/>
  <c r="AB762" i="1" s="1"/>
  <c r="AA854" i="1"/>
  <c r="AB854" i="1" s="1"/>
  <c r="AA670" i="1"/>
  <c r="AB670" i="1" s="1"/>
  <c r="AA976" i="1"/>
  <c r="AB976" i="1" s="1"/>
  <c r="AA708" i="1"/>
  <c r="AB708" i="1" s="1"/>
  <c r="AA796" i="1"/>
  <c r="AB796" i="1" s="1"/>
  <c r="AA850" i="1"/>
  <c r="AB850" i="1" s="1"/>
  <c r="AA715" i="1"/>
  <c r="AB715" i="1" s="1"/>
  <c r="AA699" i="1"/>
  <c r="AB699" i="1" s="1"/>
  <c r="AA758" i="1"/>
  <c r="AB758" i="1" s="1"/>
  <c r="AA859" i="1"/>
  <c r="AB859" i="1" s="1"/>
  <c r="AA668" i="1"/>
  <c r="AB668" i="1" s="1"/>
  <c r="AA904" i="1"/>
  <c r="AB904" i="1" s="1"/>
  <c r="AA611" i="1"/>
  <c r="AB611" i="1" s="1"/>
  <c r="AA876" i="1"/>
  <c r="AB876" i="1" s="1"/>
  <c r="AA772" i="1"/>
  <c r="AB772" i="1" s="1"/>
  <c r="AA656" i="1"/>
  <c r="AB656" i="1" s="1"/>
  <c r="AA665" i="1"/>
  <c r="AB665" i="1" s="1"/>
  <c r="AA629" i="1"/>
  <c r="AB629" i="1" s="1"/>
  <c r="AA57" i="1"/>
  <c r="AA61" i="1"/>
  <c r="AA60" i="1"/>
  <c r="AC44" i="1" l="1"/>
  <c r="AC40" i="1"/>
  <c r="AC41" i="1"/>
  <c r="AG16" i="1" s="1"/>
  <c r="AC43" i="1"/>
  <c r="AA41" i="1"/>
  <c r="AA40" i="1"/>
  <c r="AF24" i="1"/>
  <c r="AF25" i="1" s="1"/>
  <c r="V46" i="1"/>
  <c r="AF16" i="1" s="1"/>
  <c r="AC45" i="1"/>
  <c r="AG24" i="1"/>
  <c r="AG25" i="1" s="1"/>
  <c r="AG28" i="1" s="1"/>
  <c r="V45" i="1"/>
  <c r="AF15" i="1" s="1"/>
  <c r="V43" i="1"/>
  <c r="V8" i="1" s="1"/>
  <c r="V44" i="1"/>
  <c r="AF14" i="1" s="1"/>
  <c r="AA39" i="1"/>
  <c r="AC38" i="1"/>
  <c r="AC39" i="1"/>
  <c r="AA18" i="1"/>
  <c r="AC18" i="1"/>
  <c r="AC16" i="1"/>
  <c r="AA38" i="1"/>
  <c r="AB36" i="1"/>
  <c r="AA54" i="1"/>
  <c r="AB11" i="1"/>
  <c r="AA16" i="1"/>
  <c r="AB52" i="1"/>
  <c r="AB49" i="1"/>
  <c r="AA326" i="1"/>
  <c r="AB326" i="1" s="1"/>
  <c r="AA1026" i="1"/>
  <c r="AB1026" i="1" s="1"/>
  <c r="AA559" i="1"/>
  <c r="AB559" i="1" s="1"/>
  <c r="AA129" i="1"/>
  <c r="AB129" i="1" s="1"/>
  <c r="AA84" i="1"/>
  <c r="AB84" i="1" s="1"/>
  <c r="AA202" i="1"/>
  <c r="AB202" i="1" s="1"/>
  <c r="AA294" i="1"/>
  <c r="AB294" i="1" s="1"/>
  <c r="AA524" i="1"/>
  <c r="AB524" i="1" s="1"/>
  <c r="AA987" i="1"/>
  <c r="AB987" i="1" s="1"/>
  <c r="AA254" i="1"/>
  <c r="AB254" i="1" s="1"/>
  <c r="AA315" i="1"/>
  <c r="AB315" i="1" s="1"/>
  <c r="AA578" i="1"/>
  <c r="AB578" i="1" s="1"/>
  <c r="AA352" i="1"/>
  <c r="AB352" i="1" s="1"/>
  <c r="AA271" i="1"/>
  <c r="AB271" i="1" s="1"/>
  <c r="AA263" i="1"/>
  <c r="AB263" i="1" s="1"/>
  <c r="AA229" i="1"/>
  <c r="AB229" i="1" s="1"/>
  <c r="AA449" i="1"/>
  <c r="AB449" i="1" s="1"/>
  <c r="AA296" i="1"/>
  <c r="AB296" i="1" s="1"/>
  <c r="AA102" i="1"/>
  <c r="AB102" i="1" s="1"/>
  <c r="AA389" i="1"/>
  <c r="AB389" i="1" s="1"/>
  <c r="AA128" i="1"/>
  <c r="AB128" i="1" s="1"/>
  <c r="AA549" i="1"/>
  <c r="AB549" i="1" s="1"/>
  <c r="AA257" i="1"/>
  <c r="AB257" i="1" s="1"/>
  <c r="AA273" i="1"/>
  <c r="AB273" i="1" s="1"/>
  <c r="AA269" i="1"/>
  <c r="AB269" i="1" s="1"/>
  <c r="AA353" i="1"/>
  <c r="AB353" i="1" s="1"/>
  <c r="AA259" i="1"/>
  <c r="AB259" i="1" s="1"/>
  <c r="AA537" i="1"/>
  <c r="AB537" i="1" s="1"/>
  <c r="AA405" i="1"/>
  <c r="AB405" i="1" s="1"/>
  <c r="AA431" i="1"/>
  <c r="AB431" i="1" s="1"/>
  <c r="AA258" i="1"/>
  <c r="AB258" i="1" s="1"/>
  <c r="AA153" i="1"/>
  <c r="AB153" i="1" s="1"/>
  <c r="AA170" i="1"/>
  <c r="AB170" i="1" s="1"/>
  <c r="AA182" i="1"/>
  <c r="AB182" i="1" s="1"/>
  <c r="AA360" i="1"/>
  <c r="AB360" i="1" s="1"/>
  <c r="AA529" i="1"/>
  <c r="AB529" i="1" s="1"/>
  <c r="AA324" i="1"/>
  <c r="AB324" i="1" s="1"/>
  <c r="AA240" i="1"/>
  <c r="AB240" i="1" s="1"/>
  <c r="AA333" i="1"/>
  <c r="AB333" i="1" s="1"/>
  <c r="AA293" i="1"/>
  <c r="AB293" i="1" s="1"/>
  <c r="AA590" i="1"/>
  <c r="AB590" i="1" s="1"/>
  <c r="AA96" i="1"/>
  <c r="AB96" i="1" s="1"/>
  <c r="AA298" i="1"/>
  <c r="AB298" i="1" s="1"/>
  <c r="AA409" i="1"/>
  <c r="AB409" i="1" s="1"/>
  <c r="AA1033" i="1"/>
  <c r="AB1033" i="1" s="1"/>
  <c r="AA180" i="1"/>
  <c r="AB180" i="1" s="1"/>
  <c r="AA165" i="1"/>
  <c r="AB165" i="1" s="1"/>
  <c r="AA234" i="1"/>
  <c r="AB234" i="1" s="1"/>
  <c r="AA470" i="1"/>
  <c r="AB470" i="1" s="1"/>
  <c r="AA418" i="1"/>
  <c r="AB418" i="1" s="1"/>
  <c r="AA980" i="1"/>
  <c r="AB980" i="1" s="1"/>
  <c r="AA490" i="1"/>
  <c r="AB490" i="1" s="1"/>
  <c r="AA256" i="1"/>
  <c r="AB256" i="1" s="1"/>
  <c r="AA134" i="1"/>
  <c r="AB134" i="1" s="1"/>
  <c r="AA421" i="1"/>
  <c r="AB421" i="1" s="1"/>
  <c r="AA303" i="1"/>
  <c r="AB303" i="1" s="1"/>
  <c r="AA126" i="1"/>
  <c r="AB126" i="1" s="1"/>
  <c r="AA218" i="1"/>
  <c r="AB218" i="1" s="1"/>
  <c r="AA319" i="1"/>
  <c r="AB319" i="1" s="1"/>
  <c r="AA123" i="1"/>
  <c r="AB123" i="1" s="1"/>
  <c r="AA533" i="1"/>
  <c r="AB533" i="1" s="1"/>
  <c r="AA399" i="1"/>
  <c r="AB399" i="1" s="1"/>
  <c r="AA199" i="1"/>
  <c r="AB199" i="1" s="1"/>
  <c r="AA485" i="1"/>
  <c r="AB485" i="1" s="1"/>
  <c r="AA1022" i="1"/>
  <c r="AB1022" i="1" s="1"/>
  <c r="AA307" i="1"/>
  <c r="AB307" i="1" s="1"/>
  <c r="AA306" i="1"/>
  <c r="AB306" i="1" s="1"/>
  <c r="AA990" i="1"/>
  <c r="AB990" i="1" s="1"/>
  <c r="AA561" i="1"/>
  <c r="AB561" i="1" s="1"/>
  <c r="AA195" i="1"/>
  <c r="AB195" i="1" s="1"/>
  <c r="AA1036" i="1"/>
  <c r="AB1036" i="1" s="1"/>
  <c r="AA381" i="1"/>
  <c r="AB381" i="1" s="1"/>
  <c r="AA541" i="1"/>
  <c r="AB541" i="1" s="1"/>
  <c r="AA511" i="1"/>
  <c r="AB511" i="1" s="1"/>
  <c r="AA365" i="1"/>
  <c r="AB365" i="1" s="1"/>
  <c r="AA90" i="1"/>
  <c r="AB90" i="1" s="1"/>
  <c r="AA220" i="1"/>
  <c r="AB220" i="1" s="1"/>
  <c r="AA107" i="1"/>
  <c r="AB107" i="1" s="1"/>
  <c r="AA237" i="1"/>
  <c r="AB237" i="1" s="1"/>
  <c r="AA262" i="1"/>
  <c r="AB262" i="1" s="1"/>
  <c r="AA290" i="1"/>
  <c r="AB290" i="1" s="1"/>
  <c r="AA338" i="1"/>
  <c r="AB338" i="1" s="1"/>
  <c r="AA481" i="1"/>
  <c r="AB481" i="1" s="1"/>
  <c r="AA546" i="1"/>
  <c r="AB546" i="1" s="1"/>
  <c r="AA396" i="1"/>
  <c r="AB396" i="1" s="1"/>
  <c r="AA461" i="1"/>
  <c r="AB461" i="1" s="1"/>
  <c r="AA540" i="1"/>
  <c r="AB540" i="1" s="1"/>
  <c r="AA1019" i="1"/>
  <c r="AB1019" i="1" s="1"/>
  <c r="AA443" i="1"/>
  <c r="AB443" i="1" s="1"/>
  <c r="AA977" i="1"/>
  <c r="AB977" i="1" s="1"/>
  <c r="AA1030" i="1"/>
  <c r="AB1030" i="1" s="1"/>
  <c r="AA1040" i="1"/>
  <c r="AB1040" i="1" s="1"/>
  <c r="AA211" i="1"/>
  <c r="AB211" i="1" s="1"/>
  <c r="AA548" i="1"/>
  <c r="AB548" i="1" s="1"/>
  <c r="AA1010" i="1"/>
  <c r="AB1010" i="1" s="1"/>
  <c r="AA512" i="1"/>
  <c r="AB512" i="1" s="1"/>
  <c r="AA289" i="1"/>
  <c r="AB289" i="1" s="1"/>
  <c r="AA988" i="1"/>
  <c r="AB988" i="1" s="1"/>
  <c r="AA442" i="1"/>
  <c r="AB442" i="1" s="1"/>
  <c r="AA408" i="1"/>
  <c r="AB408" i="1" s="1"/>
  <c r="AA458" i="1"/>
  <c r="AB458" i="1" s="1"/>
  <c r="AA161" i="1"/>
  <c r="AB161" i="1" s="1"/>
  <c r="AA979" i="1"/>
  <c r="AB979" i="1" s="1"/>
  <c r="AA425" i="1"/>
  <c r="AB425" i="1" s="1"/>
  <c r="AA284" i="1"/>
  <c r="AB284" i="1" s="1"/>
  <c r="AA1043" i="1"/>
  <c r="AB1043" i="1" s="1"/>
  <c r="AA1011" i="1"/>
  <c r="AB1011" i="1" s="1"/>
  <c r="AA1029" i="1"/>
  <c r="AB1029" i="1" s="1"/>
  <c r="AA1001" i="1"/>
  <c r="AB1001" i="1" s="1"/>
  <c r="AA452" i="1"/>
  <c r="AB452" i="1" s="1"/>
  <c r="AA213" i="1"/>
  <c r="AB213" i="1" s="1"/>
  <c r="AA473" i="1"/>
  <c r="AB473" i="1" s="1"/>
  <c r="AA599" i="1"/>
  <c r="AB599" i="1" s="1"/>
  <c r="AA1016" i="1"/>
  <c r="AB1016" i="1" s="1"/>
  <c r="AA985" i="1"/>
  <c r="AB985" i="1" s="1"/>
  <c r="AA1039" i="1"/>
  <c r="AB1039" i="1" s="1"/>
  <c r="AA120" i="1"/>
  <c r="AB120" i="1" s="1"/>
  <c r="AA329" i="1"/>
  <c r="AB329" i="1" s="1"/>
  <c r="AA991" i="1"/>
  <c r="AB991" i="1" s="1"/>
  <c r="AA543" i="1"/>
  <c r="AB543" i="1" s="1"/>
  <c r="AA557" i="1"/>
  <c r="AB557" i="1" s="1"/>
  <c r="AA217" i="1"/>
  <c r="AB217" i="1" s="1"/>
  <c r="AA148" i="1"/>
  <c r="AB148" i="1" s="1"/>
  <c r="AA382" i="1"/>
  <c r="AB382" i="1" s="1"/>
  <c r="AA402" i="1"/>
  <c r="AB402" i="1" s="1"/>
  <c r="AA450" i="1"/>
  <c r="AB450" i="1" s="1"/>
  <c r="AA169" i="1"/>
  <c r="AB169" i="1" s="1"/>
  <c r="AA992" i="1"/>
  <c r="AB992" i="1" s="1"/>
  <c r="AA372" i="1"/>
  <c r="AB372" i="1" s="1"/>
  <c r="AA467" i="1"/>
  <c r="AB467" i="1" s="1"/>
  <c r="AA1024" i="1"/>
  <c r="AB1024" i="1" s="1"/>
  <c r="AA499" i="1"/>
  <c r="AB499" i="1" s="1"/>
  <c r="AA534" i="1"/>
  <c r="AB534" i="1" s="1"/>
  <c r="AA424" i="1"/>
  <c r="AB424" i="1" s="1"/>
  <c r="AA488" i="1"/>
  <c r="AB488" i="1" s="1"/>
  <c r="AA390" i="1"/>
  <c r="AB390" i="1" s="1"/>
  <c r="AA1014" i="1"/>
  <c r="AB1014" i="1" s="1"/>
  <c r="AA480" i="1"/>
  <c r="AB480" i="1" s="1"/>
  <c r="AA589" i="1"/>
  <c r="AB589" i="1" s="1"/>
  <c r="AA496" i="1"/>
  <c r="AB496" i="1" s="1"/>
  <c r="AA178" i="1"/>
  <c r="AB178" i="1" s="1"/>
  <c r="AA983" i="1"/>
  <c r="AB983" i="1" s="1"/>
  <c r="AA206" i="1"/>
  <c r="AB206" i="1" s="1"/>
  <c r="AA198" i="1"/>
  <c r="AB198" i="1" s="1"/>
  <c r="AA226" i="1"/>
  <c r="AB226" i="1" s="1"/>
  <c r="AA1038" i="1"/>
  <c r="AB1038" i="1" s="1"/>
  <c r="AA498" i="1"/>
  <c r="AB498" i="1" s="1"/>
  <c r="AA547" i="1"/>
  <c r="AB547" i="1" s="1"/>
  <c r="AA400" i="1"/>
  <c r="AB400" i="1" s="1"/>
  <c r="AA173" i="1"/>
  <c r="AB173" i="1" s="1"/>
  <c r="AA996" i="1"/>
  <c r="AB996" i="1" s="1"/>
  <c r="AA520" i="1"/>
  <c r="AB520" i="1" s="1"/>
  <c r="AA132" i="1"/>
  <c r="AB132" i="1" s="1"/>
  <c r="AA166" i="1"/>
  <c r="AB166" i="1" s="1"/>
  <c r="AA97" i="1"/>
  <c r="AB97" i="1" s="1"/>
  <c r="AA133" i="1"/>
  <c r="AB133" i="1" s="1"/>
  <c r="AA497" i="1"/>
  <c r="AB497" i="1" s="1"/>
  <c r="AA350" i="1"/>
  <c r="AB350" i="1" s="1"/>
  <c r="AA428" i="1"/>
  <c r="AB428" i="1" s="1"/>
  <c r="AA494" i="1"/>
  <c r="AB494" i="1" s="1"/>
  <c r="AA475" i="1"/>
  <c r="AB475" i="1" s="1"/>
  <c r="AA261" i="1"/>
  <c r="AB261" i="1" s="1"/>
  <c r="AA185" i="1"/>
  <c r="AB185" i="1" s="1"/>
  <c r="AA501" i="1"/>
  <c r="AB501" i="1" s="1"/>
  <c r="AA1027" i="1"/>
  <c r="AB1027" i="1" s="1"/>
  <c r="AA401" i="1"/>
  <c r="AB401" i="1" s="1"/>
  <c r="AA593" i="1"/>
  <c r="AB593" i="1" s="1"/>
  <c r="AA412" i="1"/>
  <c r="AB412" i="1" s="1"/>
  <c r="AA438" i="1"/>
  <c r="AB438" i="1" s="1"/>
  <c r="AA397" i="1"/>
  <c r="AB397" i="1" s="1"/>
  <c r="AA379" i="1"/>
  <c r="AB379" i="1" s="1"/>
  <c r="AA580" i="1"/>
  <c r="AB580" i="1" s="1"/>
  <c r="AA455" i="1"/>
  <c r="AB455" i="1" s="1"/>
  <c r="AA508" i="1"/>
  <c r="AB508" i="1" s="1"/>
  <c r="AA299" i="1"/>
  <c r="AB299" i="1" s="1"/>
  <c r="AA581" i="1"/>
  <c r="AB581" i="1" s="1"/>
  <c r="AA516" i="1"/>
  <c r="AB516" i="1" s="1"/>
  <c r="AA423" i="1"/>
  <c r="AB423" i="1" s="1"/>
  <c r="AA536" i="1"/>
  <c r="AB536" i="1" s="1"/>
  <c r="AA1035" i="1"/>
  <c r="AB1035" i="1" s="1"/>
  <c r="AA570" i="1"/>
  <c r="AB570" i="1" s="1"/>
  <c r="AA433" i="1"/>
  <c r="AB433" i="1" s="1"/>
  <c r="AA179" i="1"/>
  <c r="AB179" i="1" s="1"/>
  <c r="AA336" i="1"/>
  <c r="AB336" i="1" s="1"/>
  <c r="AA358" i="1"/>
  <c r="AB358" i="1" s="1"/>
  <c r="AA384" i="1"/>
  <c r="AB384" i="1" s="1"/>
  <c r="AA342" i="1"/>
  <c r="AB342" i="1" s="1"/>
  <c r="AA526" i="1"/>
  <c r="AB526" i="1" s="1"/>
  <c r="AA214" i="1"/>
  <c r="AB214" i="1" s="1"/>
  <c r="AA106" i="1"/>
  <c r="AB106" i="1" s="1"/>
  <c r="AA597" i="1"/>
  <c r="AB597" i="1" s="1"/>
  <c r="AA305" i="1"/>
  <c r="AB305" i="1" s="1"/>
  <c r="AA248" i="1"/>
  <c r="AB248" i="1" s="1"/>
  <c r="AA95" i="1"/>
  <c r="AB95" i="1" s="1"/>
  <c r="AA246" i="1"/>
  <c r="AB246" i="1" s="1"/>
  <c r="AA177" i="1"/>
  <c r="AB177" i="1" s="1"/>
  <c r="AA446" i="1"/>
  <c r="AB446" i="1" s="1"/>
  <c r="AA383" i="1"/>
  <c r="AB383" i="1" s="1"/>
  <c r="AA100" i="1"/>
  <c r="AB100" i="1" s="1"/>
  <c r="AA127" i="1"/>
  <c r="AB127" i="1" s="1"/>
  <c r="AA989" i="1"/>
  <c r="AB989" i="1" s="1"/>
  <c r="AA1046" i="1"/>
  <c r="AB1046" i="1" s="1"/>
  <c r="AA174" i="1"/>
  <c r="AB174" i="1" s="1"/>
  <c r="AA1051" i="1"/>
  <c r="AB1051" i="1" s="1"/>
  <c r="AA162" i="1"/>
  <c r="AB162" i="1" s="1"/>
  <c r="AA1025" i="1"/>
  <c r="AB1025" i="1" s="1"/>
  <c r="AA554" i="1"/>
  <c r="AB554" i="1" s="1"/>
  <c r="AA579" i="1"/>
  <c r="AB579" i="1" s="1"/>
  <c r="AA138" i="1"/>
  <c r="AB138" i="1" s="1"/>
  <c r="AA115" i="1"/>
  <c r="AB115" i="1" s="1"/>
  <c r="AA395" i="1"/>
  <c r="AB395" i="1" s="1"/>
  <c r="AA1006" i="1"/>
  <c r="AB1006" i="1" s="1"/>
  <c r="AA196" i="1"/>
  <c r="AB196" i="1" s="1"/>
  <c r="AA566" i="1"/>
  <c r="AB566" i="1" s="1"/>
  <c r="AA1032" i="1"/>
  <c r="AB1032" i="1" s="1"/>
  <c r="AA415" i="1"/>
  <c r="AB415" i="1" s="1"/>
  <c r="AA486" i="1"/>
  <c r="AB486" i="1" s="1"/>
  <c r="AA1009" i="1"/>
  <c r="AB1009" i="1" s="1"/>
  <c r="AA562" i="1"/>
  <c r="AB562" i="1" s="1"/>
  <c r="AA583" i="1"/>
  <c r="AB583" i="1" s="1"/>
  <c r="AA142" i="1"/>
  <c r="AB142" i="1" s="1"/>
  <c r="AA159" i="1"/>
  <c r="AB159" i="1" s="1"/>
  <c r="AA323" i="1"/>
  <c r="AB323" i="1" s="1"/>
  <c r="AA440" i="1"/>
  <c r="AB440" i="1" s="1"/>
  <c r="AA454" i="1"/>
  <c r="AB454" i="1" s="1"/>
  <c r="AA489" i="1"/>
  <c r="AB489" i="1" s="1"/>
  <c r="AA999" i="1"/>
  <c r="AB999" i="1" s="1"/>
  <c r="AA441" i="1"/>
  <c r="AB441" i="1" s="1"/>
  <c r="AA515" i="1"/>
  <c r="AB515" i="1" s="1"/>
  <c r="AA591" i="1"/>
  <c r="AB591" i="1" s="1"/>
  <c r="AA1015" i="1"/>
  <c r="AB1015" i="1" s="1"/>
  <c r="AA337" i="1"/>
  <c r="AB337" i="1" s="1"/>
  <c r="AA1037" i="1"/>
  <c r="AB1037" i="1" s="1"/>
  <c r="AA87" i="1"/>
  <c r="AB87" i="1" s="1"/>
  <c r="AA585" i="1"/>
  <c r="AB585" i="1" s="1"/>
  <c r="AA466" i="1"/>
  <c r="AB466" i="1" s="1"/>
  <c r="AA312" i="1"/>
  <c r="AB312" i="1" s="1"/>
  <c r="AA288" i="1"/>
  <c r="AB288" i="1" s="1"/>
  <c r="AA176" i="1"/>
  <c r="AB176" i="1" s="1"/>
  <c r="AA555" i="1"/>
  <c r="AB555" i="1" s="1"/>
  <c r="AA491" i="1"/>
  <c r="AB491" i="1" s="1"/>
  <c r="AA563" i="1"/>
  <c r="AB563" i="1" s="1"/>
  <c r="AA104" i="1"/>
  <c r="AB104" i="1" s="1"/>
  <c r="AA448" i="1"/>
  <c r="AB448" i="1" s="1"/>
  <c r="AA519" i="1"/>
  <c r="AB519" i="1" s="1"/>
  <c r="AA986" i="1"/>
  <c r="AB986" i="1" s="1"/>
  <c r="AA482" i="1"/>
  <c r="AB482" i="1" s="1"/>
  <c r="AA984" i="1"/>
  <c r="AB984" i="1" s="1"/>
  <c r="AA460" i="1"/>
  <c r="AB460" i="1" s="1"/>
  <c r="AA556" i="1"/>
  <c r="AB556" i="1" s="1"/>
  <c r="AA345" i="1"/>
  <c r="AB345" i="1" s="1"/>
  <c r="AA463" i="1"/>
  <c r="AB463" i="1" s="1"/>
  <c r="AA576" i="1"/>
  <c r="AB576" i="1" s="1"/>
  <c r="AA462" i="1"/>
  <c r="AB462" i="1" s="1"/>
  <c r="AA163" i="1"/>
  <c r="AB163" i="1" s="1"/>
  <c r="AA91" i="1"/>
  <c r="AB91" i="1" s="1"/>
  <c r="AA572" i="1"/>
  <c r="AB572" i="1" s="1"/>
  <c r="AA447" i="1"/>
  <c r="AB447" i="1" s="1"/>
  <c r="AA410" i="1"/>
  <c r="AB410" i="1" s="1"/>
  <c r="AA459" i="1"/>
  <c r="AB459" i="1" s="1"/>
  <c r="AA586" i="1"/>
  <c r="AB586" i="1" s="1"/>
  <c r="AA981" i="1"/>
  <c r="AB981" i="1" s="1"/>
  <c r="AA1044" i="1"/>
  <c r="AB1044" i="1" s="1"/>
  <c r="AA539" i="1"/>
  <c r="AB539" i="1" s="1"/>
  <c r="AA1021" i="1"/>
  <c r="AB1021" i="1" s="1"/>
  <c r="AA304" i="1"/>
  <c r="AB304" i="1" s="1"/>
  <c r="AA1013" i="1"/>
  <c r="AB1013" i="1" s="1"/>
  <c r="AA993" i="1"/>
  <c r="AB993" i="1" s="1"/>
  <c r="AA268" i="1"/>
  <c r="AB268" i="1" s="1"/>
  <c r="AA525" i="1"/>
  <c r="AB525" i="1" s="1"/>
  <c r="AA527" i="1"/>
  <c r="AB527" i="1" s="1"/>
  <c r="AA420" i="1"/>
  <c r="AB420" i="1" s="1"/>
  <c r="AA538" i="1"/>
  <c r="AB538" i="1" s="1"/>
  <c r="AA1049" i="1"/>
  <c r="AB1049" i="1" s="1"/>
  <c r="AA413" i="1"/>
  <c r="AB413" i="1" s="1"/>
  <c r="AA135" i="1"/>
  <c r="AB135" i="1" s="1"/>
  <c r="AA997" i="1"/>
  <c r="AB997" i="1" s="1"/>
  <c r="AA130" i="1"/>
  <c r="AB130" i="1" s="1"/>
  <c r="AA1004" i="1"/>
  <c r="AB1004" i="1" s="1"/>
  <c r="AA426" i="1"/>
  <c r="AB426" i="1" s="1"/>
  <c r="AA518" i="1"/>
  <c r="AB518" i="1" s="1"/>
  <c r="AA514" i="1"/>
  <c r="AB514" i="1" s="1"/>
  <c r="AA192" i="1"/>
  <c r="AB192" i="1" s="1"/>
  <c r="AA414" i="1"/>
  <c r="AB414" i="1" s="1"/>
  <c r="AA406" i="1"/>
  <c r="AB406" i="1" s="1"/>
  <c r="AA464" i="1"/>
  <c r="AB464" i="1" s="1"/>
  <c r="AA391" i="1"/>
  <c r="AB391" i="1" s="1"/>
  <c r="AA235" i="1"/>
  <c r="AB235" i="1" s="1"/>
  <c r="AA445" i="1"/>
  <c r="AB445" i="1" s="1"/>
  <c r="AA982" i="1"/>
  <c r="AB982" i="1" s="1"/>
  <c r="AA131" i="1"/>
  <c r="AB131" i="1" s="1"/>
  <c r="AA295" i="1"/>
  <c r="AB295" i="1" s="1"/>
  <c r="AA210" i="1"/>
  <c r="AB210" i="1" s="1"/>
  <c r="AA457" i="1"/>
  <c r="AB457" i="1" s="1"/>
  <c r="AA308" i="1"/>
  <c r="AB308" i="1" s="1"/>
  <c r="AA584" i="1"/>
  <c r="AB584" i="1" s="1"/>
  <c r="AA1003" i="1"/>
  <c r="AB1003" i="1" s="1"/>
  <c r="AA484" i="1"/>
  <c r="AB484" i="1" s="1"/>
  <c r="AA216" i="1"/>
  <c r="AB216" i="1" s="1"/>
  <c r="AA528" i="1"/>
  <c r="AB528" i="1" s="1"/>
  <c r="AA1041" i="1"/>
  <c r="AB1041" i="1" s="1"/>
  <c r="AA114" i="1"/>
  <c r="AB114" i="1" s="1"/>
  <c r="AA1053" i="1"/>
  <c r="AB1053" i="1" s="1"/>
  <c r="AA505" i="1"/>
  <c r="AB505" i="1" s="1"/>
  <c r="AA551" i="1"/>
  <c r="AB551" i="1" s="1"/>
  <c r="AA110" i="1"/>
  <c r="AB110" i="1" s="1"/>
  <c r="AA378" i="1"/>
  <c r="AB378" i="1" s="1"/>
  <c r="AA351" i="1"/>
  <c r="AB351" i="1" s="1"/>
  <c r="AA105" i="1"/>
  <c r="AB105" i="1" s="1"/>
  <c r="AA553" i="1"/>
  <c r="AB553" i="1" s="1"/>
  <c r="AA167" i="1"/>
  <c r="AB167" i="1" s="1"/>
  <c r="AA477" i="1"/>
  <c r="AB477" i="1" s="1"/>
  <c r="AA535" i="1"/>
  <c r="AB535" i="1" s="1"/>
  <c r="AA530" i="1"/>
  <c r="AB530" i="1" s="1"/>
  <c r="AA1002" i="1"/>
  <c r="AB1002" i="1" s="1"/>
  <c r="AA160" i="1"/>
  <c r="AB160" i="1" s="1"/>
  <c r="AA552" i="1"/>
  <c r="AB552" i="1" s="1"/>
  <c r="AA430" i="1"/>
  <c r="AB430" i="1" s="1"/>
  <c r="AA503" i="1"/>
  <c r="AB503" i="1" s="1"/>
  <c r="AA121" i="1"/>
  <c r="AB121" i="1" s="1"/>
  <c r="AA1045" i="1"/>
  <c r="AB1045" i="1" s="1"/>
  <c r="AA994" i="1"/>
  <c r="AB994" i="1" s="1"/>
  <c r="AA510" i="1"/>
  <c r="AB510" i="1" s="1"/>
  <c r="AA1052" i="1"/>
  <c r="AB1052" i="1" s="1"/>
  <c r="AA419" i="1"/>
  <c r="AB419" i="1" s="1"/>
  <c r="AA495" i="1"/>
  <c r="AB495" i="1" s="1"/>
  <c r="AA544" i="1"/>
  <c r="AB544" i="1" s="1"/>
  <c r="AA357" i="1"/>
  <c r="AB357" i="1" s="1"/>
  <c r="AA995" i="1"/>
  <c r="AB995" i="1" s="1"/>
  <c r="AA301" i="1"/>
  <c r="AB301" i="1" s="1"/>
  <c r="AA493" i="1"/>
  <c r="AB493" i="1" s="1"/>
  <c r="AA587" i="1"/>
  <c r="AB587" i="1" s="1"/>
  <c r="AA451" i="1"/>
  <c r="AB451" i="1" s="1"/>
  <c r="AA331" i="1"/>
  <c r="AB331" i="1" s="1"/>
  <c r="AA471" i="1"/>
  <c r="AB471" i="1" s="1"/>
  <c r="AA380" i="1"/>
  <c r="AB380" i="1" s="1"/>
  <c r="AA567" i="1"/>
  <c r="AB567" i="1" s="1"/>
  <c r="AA432" i="1"/>
  <c r="AB432" i="1" s="1"/>
  <c r="AA595" i="1"/>
  <c r="AB595" i="1" s="1"/>
  <c r="AA479" i="1"/>
  <c r="AB479" i="1" s="1"/>
  <c r="AA375" i="1"/>
  <c r="AB375" i="1" s="1"/>
  <c r="AA506" i="1"/>
  <c r="AB506" i="1" s="1"/>
  <c r="AA388" i="1"/>
  <c r="AB388" i="1" s="1"/>
  <c r="AA89" i="1"/>
  <c r="AB89" i="1" s="1"/>
  <c r="AA371" i="1"/>
  <c r="AB371" i="1" s="1"/>
  <c r="AA386" i="1"/>
  <c r="AB386" i="1" s="1"/>
  <c r="AA492" i="1"/>
  <c r="AB492" i="1" s="1"/>
  <c r="AA523" i="1"/>
  <c r="AB523" i="1" s="1"/>
  <c r="AA1054" i="1"/>
  <c r="AB1054" i="1" s="1"/>
  <c r="AA113" i="1"/>
  <c r="AB113" i="1" s="1"/>
  <c r="AA558" i="1"/>
  <c r="AB558" i="1" s="1"/>
  <c r="AA344" i="1"/>
  <c r="AB344" i="1" s="1"/>
  <c r="AA504" i="1"/>
  <c r="AB504" i="1" s="1"/>
  <c r="AA1017" i="1"/>
  <c r="AB1017" i="1" s="1"/>
  <c r="AA404" i="1"/>
  <c r="AB404" i="1" s="1"/>
  <c r="AA522" i="1"/>
  <c r="AB522" i="1" s="1"/>
  <c r="AA321" i="1"/>
  <c r="AB321" i="1" s="1"/>
  <c r="AA403" i="1"/>
  <c r="AB403" i="1" s="1"/>
  <c r="AA143" i="1"/>
  <c r="AB143" i="1" s="1"/>
  <c r="AA361" i="1"/>
  <c r="AB361" i="1" s="1"/>
  <c r="AA550" i="1"/>
  <c r="AB550" i="1" s="1"/>
  <c r="AA416" i="1"/>
  <c r="AB416" i="1" s="1"/>
  <c r="AA435" i="1"/>
  <c r="AB435" i="1" s="1"/>
  <c r="AA1042" i="1"/>
  <c r="AB1042" i="1" s="1"/>
  <c r="AA392" i="1"/>
  <c r="AB392" i="1" s="1"/>
  <c r="AA469" i="1"/>
  <c r="AB469" i="1" s="1"/>
  <c r="AA260" i="1"/>
  <c r="AB260" i="1" s="1"/>
  <c r="AA252" i="1"/>
  <c r="AB252" i="1" s="1"/>
  <c r="AA374" i="1"/>
  <c r="AB374" i="1" s="1"/>
  <c r="AA453" i="1"/>
  <c r="AB453" i="1" s="1"/>
  <c r="AA318" i="1"/>
  <c r="AB318" i="1" s="1"/>
  <c r="AA1000" i="1"/>
  <c r="AB1000" i="1" s="1"/>
  <c r="AA172" i="1"/>
  <c r="AB172" i="1" s="1"/>
  <c r="AA439" i="1"/>
  <c r="AB439" i="1" s="1"/>
  <c r="AA517" i="1"/>
  <c r="AB517" i="1" s="1"/>
  <c r="AA346" i="1"/>
  <c r="AB346" i="1" s="1"/>
  <c r="AA444" i="1"/>
  <c r="AB444" i="1" s="1"/>
  <c r="AA189" i="1"/>
  <c r="AB189" i="1" s="1"/>
  <c r="AA427" i="1"/>
  <c r="AB427" i="1" s="1"/>
  <c r="AA476" i="1"/>
  <c r="AB476" i="1" s="1"/>
  <c r="AA349" i="1"/>
  <c r="AB349" i="1" s="1"/>
  <c r="AA998" i="1"/>
  <c r="AB998" i="1" s="1"/>
  <c r="AA181" i="1"/>
  <c r="AB181" i="1" s="1"/>
  <c r="AA109" i="1"/>
  <c r="AB109" i="1" s="1"/>
  <c r="AA363" i="1"/>
  <c r="AB363" i="1" s="1"/>
  <c r="AA1034" i="1"/>
  <c r="AB1034" i="1" s="1"/>
  <c r="AA577" i="1"/>
  <c r="AB577" i="1" s="1"/>
  <c r="AA116" i="1"/>
  <c r="AB116" i="1" s="1"/>
  <c r="AA119" i="1"/>
  <c r="AB119" i="1" s="1"/>
  <c r="AA85" i="1"/>
  <c r="AB85" i="1" s="1"/>
  <c r="AA417" i="1"/>
  <c r="AB417" i="1" s="1"/>
  <c r="AA236" i="1"/>
  <c r="AB236" i="1" s="1"/>
  <c r="AA565" i="1"/>
  <c r="AB565" i="1" s="1"/>
  <c r="AA542" i="1"/>
  <c r="AB542" i="1" s="1"/>
  <c r="AA292" i="1"/>
  <c r="AB292" i="1" s="1"/>
  <c r="AA205" i="1"/>
  <c r="AB205" i="1" s="1"/>
  <c r="AA411" i="1"/>
  <c r="AB411" i="1" s="1"/>
  <c r="AA339" i="1"/>
  <c r="AB339" i="1" s="1"/>
  <c r="AA231" i="1"/>
  <c r="AB231" i="1" s="1"/>
  <c r="AA434" i="1"/>
  <c r="AB434" i="1" s="1"/>
  <c r="AA594" i="1"/>
  <c r="AB594" i="1" s="1"/>
  <c r="AA1028" i="1"/>
  <c r="AB1028" i="1" s="1"/>
  <c r="AA359" i="1"/>
  <c r="AB359" i="1" s="1"/>
  <c r="AA1012" i="1"/>
  <c r="AB1012" i="1" s="1"/>
  <c r="AA343" i="1"/>
  <c r="AB343" i="1" s="1"/>
  <c r="AA582" i="1"/>
  <c r="AB582" i="1" s="1"/>
  <c r="AA156" i="1"/>
  <c r="AB156" i="1" s="1"/>
  <c r="AA137" i="1"/>
  <c r="AB137" i="1" s="1"/>
  <c r="AA394" i="1"/>
  <c r="AB394" i="1" s="1"/>
  <c r="AA335" i="1"/>
  <c r="AB335" i="1" s="1"/>
  <c r="AA158" i="1"/>
  <c r="AB158" i="1" s="1"/>
  <c r="AA1020" i="1"/>
  <c r="AB1020" i="1" s="1"/>
  <c r="AA1048" i="1"/>
  <c r="AB1048" i="1" s="1"/>
  <c r="AA327" i="1"/>
  <c r="AB327" i="1" s="1"/>
  <c r="AA309" i="1"/>
  <c r="AB309" i="1" s="1"/>
  <c r="AA507" i="1"/>
  <c r="AB507" i="1" s="1"/>
  <c r="AA429" i="1"/>
  <c r="AB429" i="1" s="1"/>
  <c r="AA588" i="1"/>
  <c r="AB588" i="1" s="1"/>
  <c r="AA215" i="1"/>
  <c r="AB215" i="1" s="1"/>
  <c r="AA509" i="1"/>
  <c r="AB509" i="1" s="1"/>
  <c r="AA1007" i="1"/>
  <c r="AB1007" i="1" s="1"/>
  <c r="AA373" i="1"/>
  <c r="AB373" i="1" s="1"/>
  <c r="AA483" i="1"/>
  <c r="AB483" i="1" s="1"/>
  <c r="AA244" i="1"/>
  <c r="AB244" i="1" s="1"/>
  <c r="AA355" i="1"/>
  <c r="AB355" i="1" s="1"/>
  <c r="AA545" i="1"/>
  <c r="AB545" i="1" s="1"/>
  <c r="AA239" i="1"/>
  <c r="AB239" i="1" s="1"/>
  <c r="AA42" i="1"/>
  <c r="AA46" i="1" s="1"/>
  <c r="AA472" i="1"/>
  <c r="AB472" i="1" s="1"/>
  <c r="AA456" i="1"/>
  <c r="AB456" i="1" s="1"/>
  <c r="AA1047" i="1"/>
  <c r="AB1047" i="1" s="1"/>
  <c r="AA568" i="1"/>
  <c r="AB568" i="1" s="1"/>
  <c r="AA207" i="1"/>
  <c r="AB207" i="1" s="1"/>
  <c r="AA88" i="1"/>
  <c r="AB88" i="1" s="1"/>
  <c r="AA474" i="1"/>
  <c r="AB474" i="1" s="1"/>
  <c r="AA369" i="1"/>
  <c r="AB369" i="1" s="1"/>
  <c r="AA398" i="1"/>
  <c r="AB398" i="1" s="1"/>
  <c r="AA465" i="1"/>
  <c r="AB465" i="1" s="1"/>
  <c r="AA436" i="1"/>
  <c r="AB436" i="1" s="1"/>
  <c r="AA564" i="1"/>
  <c r="AB564" i="1" s="1"/>
  <c r="AA513" i="1"/>
  <c r="AB513" i="1" s="1"/>
  <c r="AA223" i="1"/>
  <c r="AB223" i="1" s="1"/>
  <c r="AA253" i="1"/>
  <c r="AB253" i="1" s="1"/>
  <c r="AA531" i="1"/>
  <c r="AB531" i="1" s="1"/>
  <c r="AA191" i="1"/>
  <c r="AB191" i="1" s="1"/>
  <c r="AA502" i="1"/>
  <c r="AB502" i="1" s="1"/>
  <c r="AA500" i="1"/>
  <c r="AB500" i="1" s="1"/>
  <c r="AA532" i="1"/>
  <c r="AB532" i="1" s="1"/>
  <c r="AA1005" i="1"/>
  <c r="AB1005" i="1" s="1"/>
  <c r="AA592" i="1"/>
  <c r="AB592" i="1" s="1"/>
  <c r="AA347" i="1"/>
  <c r="AB347" i="1" s="1"/>
  <c r="AA1018" i="1"/>
  <c r="AB1018" i="1" s="1"/>
  <c r="AA393" i="1"/>
  <c r="AB393" i="1" s="1"/>
  <c r="AA385" i="1"/>
  <c r="AB385" i="1" s="1"/>
  <c r="AA487" i="1"/>
  <c r="AB487" i="1" s="1"/>
  <c r="AA377" i="1"/>
  <c r="AB377" i="1" s="1"/>
  <c r="AA575" i="1"/>
  <c r="AB575" i="1" s="1"/>
  <c r="AA574" i="1"/>
  <c r="AB574" i="1" s="1"/>
  <c r="AA521" i="1"/>
  <c r="AB521" i="1" s="1"/>
  <c r="AA125" i="1"/>
  <c r="AB125" i="1" s="1"/>
  <c r="AA108" i="1"/>
  <c r="AB108" i="1" s="1"/>
  <c r="AA569" i="1"/>
  <c r="AB569" i="1" s="1"/>
  <c r="AA151" i="1"/>
  <c r="AB151" i="1" s="1"/>
  <c r="AA270" i="1"/>
  <c r="AB270" i="1" s="1"/>
  <c r="AA117" i="1"/>
  <c r="AB117" i="1" s="1"/>
  <c r="AA354" i="1"/>
  <c r="AB354" i="1" s="1"/>
  <c r="AA573" i="1"/>
  <c r="AB573" i="1" s="1"/>
  <c r="AA478" i="1"/>
  <c r="AB478" i="1" s="1"/>
  <c r="AA144" i="1"/>
  <c r="AB144" i="1" s="1"/>
  <c r="AA571" i="1"/>
  <c r="AB571" i="1" s="1"/>
  <c r="AA376" i="1"/>
  <c r="AB376" i="1" s="1"/>
  <c r="AA1031" i="1"/>
  <c r="AB1031" i="1" s="1"/>
  <c r="AA422" i="1"/>
  <c r="AB422" i="1" s="1"/>
  <c r="AA978" i="1"/>
  <c r="AB978" i="1" s="1"/>
  <c r="AA387" i="1"/>
  <c r="AB387" i="1" s="1"/>
  <c r="AA201" i="1"/>
  <c r="AB201" i="1" s="1"/>
  <c r="AA468" i="1"/>
  <c r="AB468" i="1" s="1"/>
  <c r="AA437" i="1"/>
  <c r="AB437" i="1" s="1"/>
  <c r="AA407" i="1"/>
  <c r="AB407" i="1" s="1"/>
  <c r="AA221" i="1"/>
  <c r="AB221" i="1" s="1"/>
  <c r="AA560" i="1"/>
  <c r="AB560" i="1" s="1"/>
  <c r="AA598" i="1"/>
  <c r="AB598" i="1" s="1"/>
  <c r="AA1008" i="1"/>
  <c r="AB1008" i="1" s="1"/>
  <c r="AA1050" i="1"/>
  <c r="AB1050" i="1" s="1"/>
  <c r="AA140" i="1"/>
  <c r="AB140" i="1" s="1"/>
  <c r="AA250" i="1"/>
  <c r="AB250" i="1" s="1"/>
  <c r="AA1023" i="1"/>
  <c r="AB1023" i="1" s="1"/>
  <c r="AA596" i="1"/>
  <c r="AB596" i="1" s="1"/>
  <c r="AA118" i="1"/>
  <c r="AB118" i="1" s="1"/>
  <c r="AA101" i="1"/>
  <c r="AB101" i="1" s="1"/>
  <c r="AA340" i="1"/>
  <c r="AB340" i="1" s="1"/>
  <c r="AA186" i="1"/>
  <c r="AB186" i="1" s="1"/>
  <c r="AG14" i="1" l="1"/>
  <c r="AH14" i="1" s="1"/>
  <c r="AG15" i="1"/>
  <c r="AB41" i="1"/>
  <c r="AB40" i="1"/>
  <c r="AH16" i="1"/>
  <c r="AB3" i="1"/>
  <c r="Z8" i="1"/>
  <c r="AU12" i="1" s="1"/>
  <c r="AI43" i="1"/>
  <c r="AH24" i="1"/>
  <c r="AH25" i="1" s="1"/>
  <c r="AI41" i="1"/>
  <c r="AA44" i="1"/>
  <c r="AA45" i="1"/>
  <c r="AH15" i="1" s="1"/>
  <c r="AA43" i="1"/>
  <c r="AA8" i="1" s="1"/>
  <c r="AI38" i="1"/>
  <c r="AI36" i="1"/>
  <c r="AI42" i="1"/>
  <c r="AI40" i="1"/>
  <c r="AI37" i="1"/>
  <c r="AI39" i="1"/>
  <c r="AI44" i="1"/>
  <c r="AB38" i="1"/>
  <c r="AB39" i="1"/>
  <c r="AB54" i="1"/>
  <c r="AB16" i="1"/>
  <c r="AB18" i="1"/>
  <c r="AB42" i="1"/>
  <c r="AF13" i="1"/>
  <c r="AF23" i="1" s="1"/>
  <c r="AT12" i="1"/>
  <c r="AB8" i="1" l="1"/>
  <c r="AI13" i="1" s="1"/>
  <c r="AB46" i="1"/>
  <c r="AI16" i="1" s="1"/>
  <c r="U46" i="1"/>
  <c r="C11" i="5"/>
  <c r="AB43" i="1"/>
  <c r="U45" i="1"/>
  <c r="U44" i="1"/>
  <c r="AB44" i="1"/>
  <c r="AI14" i="1" s="1"/>
  <c r="U43" i="1"/>
  <c r="AB45" i="1"/>
  <c r="AI15" i="1" s="1"/>
  <c r="AV12" i="1"/>
  <c r="Y58" i="1"/>
  <c r="AG13" i="1" s="1"/>
  <c r="AA58" i="1" l="1"/>
  <c r="AH28" i="1" l="1"/>
  <c r="AH13" i="1"/>
  <c r="AJ16" i="1" s="1"/>
  <c r="AF28" i="1"/>
  <c r="AF29" i="1" s="1"/>
  <c r="AG23" i="1"/>
  <c r="AG29" i="1" s="1"/>
  <c r="AJ14" i="1" l="1"/>
  <c r="AJ15" i="1"/>
  <c r="AH23" i="1"/>
  <c r="AJ24" i="1" s="1"/>
  <c r="AH29" i="1" l="1"/>
  <c r="AJ25" i="1"/>
  <c r="C36" i="5"/>
  <c r="C32" i="5"/>
  <c r="C16" i="5"/>
  <c r="C28" i="5"/>
  <c r="C20" i="5"/>
</calcChain>
</file>

<file path=xl/comments1.xml><?xml version="1.0" encoding="utf-8"?>
<comments xmlns="http://schemas.openxmlformats.org/spreadsheetml/2006/main">
  <authors>
    <author>Keith Levenson</author>
  </authors>
  <commentList>
    <comment ref="K36" authorId="0" shapeId="0">
      <text>
        <r>
          <rPr>
            <b/>
            <sz val="9"/>
            <color indexed="81"/>
            <rFont val="Tahoma"/>
            <family val="2"/>
          </rPr>
          <t>Keith Levenson:</t>
        </r>
        <r>
          <rPr>
            <sz val="9"/>
            <color indexed="81"/>
            <rFont val="Tahoma"/>
            <family val="2"/>
          </rPr>
          <t xml:space="preserve">
RS Means estimate for C&amp;I Electrician</t>
        </r>
      </text>
    </comment>
    <comment ref="A42" authorId="0" shapeId="0">
      <text>
        <r>
          <rPr>
            <b/>
            <sz val="9"/>
            <color indexed="81"/>
            <rFont val="Tahoma"/>
            <family val="2"/>
          </rPr>
          <t>Keith Levenson:</t>
        </r>
        <r>
          <rPr>
            <sz val="9"/>
            <color indexed="81"/>
            <rFont val="Tahoma"/>
            <family val="2"/>
          </rPr>
          <t xml:space="preserve">
ConEd data points (1822) consolidated into one with the same average install cost</t>
        </r>
      </text>
    </comment>
    <comment ref="I42" authorId="0" shapeId="0">
      <text>
        <r>
          <rPr>
            <b/>
            <sz val="9"/>
            <color indexed="81"/>
            <rFont val="Tahoma"/>
            <family val="2"/>
          </rPr>
          <t>Keith Levenson:</t>
        </r>
        <r>
          <rPr>
            <sz val="9"/>
            <color indexed="81"/>
            <rFont val="Tahoma"/>
            <family val="2"/>
          </rPr>
          <t xml:space="preserve">
ConEd data points (1822) consolidated into one with the same average install cost</t>
        </r>
      </text>
    </comment>
    <comment ref="K42" authorId="0" shapeId="0">
      <text>
        <r>
          <rPr>
            <b/>
            <sz val="9"/>
            <color indexed="81"/>
            <rFont val="Tahoma"/>
            <family val="2"/>
          </rPr>
          <t>Keith Levenson:</t>
        </r>
        <r>
          <rPr>
            <sz val="9"/>
            <color indexed="81"/>
            <rFont val="Tahoma"/>
            <family val="2"/>
          </rPr>
          <t xml:space="preserve">
RS Means estimate for C&amp;I Electrician</t>
        </r>
      </text>
    </comment>
    <comment ref="H49" authorId="0" shapeId="0">
      <text>
        <r>
          <rPr>
            <b/>
            <sz val="9"/>
            <color indexed="81"/>
            <rFont val="Tahoma"/>
            <family val="2"/>
          </rPr>
          <t>Keith Levenson:</t>
        </r>
        <r>
          <rPr>
            <sz val="9"/>
            <color indexed="81"/>
            <rFont val="Tahoma"/>
            <family val="2"/>
          </rPr>
          <t xml:space="preserve">
according to invoice</t>
        </r>
      </text>
    </comment>
    <comment ref="K53" authorId="0" shapeId="0">
      <text>
        <r>
          <rPr>
            <b/>
            <sz val="9"/>
            <color indexed="81"/>
            <rFont val="Tahoma"/>
            <family val="2"/>
          </rPr>
          <t>Keith Levenson:</t>
        </r>
        <r>
          <rPr>
            <sz val="9"/>
            <color indexed="81"/>
            <rFont val="Tahoma"/>
            <family val="2"/>
          </rPr>
          <t xml:space="preserve">
subject to RS Means estimate for Refrigeration certified Electrician</t>
        </r>
      </text>
    </comment>
    <comment ref="G57" authorId="0" shapeId="0">
      <text>
        <r>
          <rPr>
            <b/>
            <sz val="9"/>
            <color indexed="81"/>
            <rFont val="Tahoma"/>
            <family val="2"/>
          </rPr>
          <t>Keith Levenson:</t>
        </r>
        <r>
          <rPr>
            <sz val="9"/>
            <color indexed="81"/>
            <rFont val="Tahoma"/>
            <family val="2"/>
          </rPr>
          <t xml:space="preserve">
cost lumped with other measures. Unable to disaggregate.</t>
        </r>
      </text>
    </comment>
    <comment ref="G58" authorId="0" shapeId="0">
      <text>
        <r>
          <rPr>
            <b/>
            <sz val="9"/>
            <color indexed="81"/>
            <rFont val="Tahoma"/>
            <family val="2"/>
          </rPr>
          <t>Keith Levenson:</t>
        </r>
        <r>
          <rPr>
            <sz val="9"/>
            <color indexed="81"/>
            <rFont val="Tahoma"/>
            <family val="2"/>
          </rPr>
          <t xml:space="preserve">
cost lumped with other measures. Unable to disaggregate.</t>
        </r>
      </text>
    </comment>
    <comment ref="G59" authorId="0" shapeId="0">
      <text>
        <r>
          <rPr>
            <b/>
            <sz val="9"/>
            <color indexed="81"/>
            <rFont val="Tahoma"/>
            <family val="2"/>
          </rPr>
          <t>Keith Levenson:</t>
        </r>
        <r>
          <rPr>
            <sz val="9"/>
            <color indexed="81"/>
            <rFont val="Tahoma"/>
            <family val="2"/>
          </rPr>
          <t xml:space="preserve">
cost lumped with other measures. Unable to disaggregate.</t>
        </r>
      </text>
    </comment>
    <comment ref="G60" authorId="0" shapeId="0">
      <text>
        <r>
          <rPr>
            <b/>
            <sz val="9"/>
            <color indexed="81"/>
            <rFont val="Tahoma"/>
            <family val="2"/>
          </rPr>
          <t>Keith Levenson:</t>
        </r>
        <r>
          <rPr>
            <sz val="9"/>
            <color indexed="81"/>
            <rFont val="Tahoma"/>
            <family val="2"/>
          </rPr>
          <t xml:space="preserve">
cost lumped with other measures. Unable to disaggregate.</t>
        </r>
      </text>
    </comment>
    <comment ref="G61" authorId="0" shapeId="0">
      <text>
        <r>
          <rPr>
            <b/>
            <sz val="9"/>
            <color indexed="81"/>
            <rFont val="Tahoma"/>
            <family val="2"/>
          </rPr>
          <t>Keith Levenson:</t>
        </r>
        <r>
          <rPr>
            <sz val="9"/>
            <color indexed="81"/>
            <rFont val="Tahoma"/>
            <family val="2"/>
          </rPr>
          <t xml:space="preserve">
cost lumped with other measures. Unable to disaggregate.</t>
        </r>
      </text>
    </comment>
    <comment ref="I62" authorId="0" shapeId="0">
      <text>
        <r>
          <rPr>
            <b/>
            <sz val="9"/>
            <color indexed="81"/>
            <rFont val="Tahoma"/>
            <family val="2"/>
          </rPr>
          <t>Keith Levenson:</t>
        </r>
        <r>
          <rPr>
            <sz val="9"/>
            <color indexed="81"/>
            <rFont val="Tahoma"/>
            <family val="2"/>
          </rPr>
          <t xml:space="preserve">
cost lumped with other measures. Unable to disaggregate.</t>
        </r>
      </text>
    </comment>
    <comment ref="AA62" authorId="0" shapeId="0">
      <text>
        <r>
          <rPr>
            <b/>
            <sz val="9"/>
            <color indexed="81"/>
            <rFont val="Tahoma"/>
            <family val="2"/>
          </rPr>
          <t>Keith Levenson:</t>
        </r>
        <r>
          <rPr>
            <sz val="9"/>
            <color indexed="81"/>
            <rFont val="Tahoma"/>
            <family val="2"/>
          </rPr>
          <t xml:space="preserve">
Apparently not Cool-Trol.</t>
        </r>
      </text>
    </comment>
    <comment ref="L63" authorId="0" shapeId="0">
      <text>
        <r>
          <rPr>
            <b/>
            <sz val="9"/>
            <color indexed="81"/>
            <rFont val="Tahoma"/>
            <family val="2"/>
          </rPr>
          <t>Keith Levenson:</t>
        </r>
        <r>
          <rPr>
            <sz val="9"/>
            <color indexed="81"/>
            <rFont val="Tahoma"/>
            <family val="2"/>
          </rPr>
          <t xml:space="preserve">
Itron estimates 7 hrs. total, so NCI assumes 4
 hrs for the fan motor replacement and 3 for the EFC</t>
        </r>
      </text>
    </comment>
    <comment ref="L64" authorId="0" shapeId="0">
      <text>
        <r>
          <rPr>
            <b/>
            <sz val="9"/>
            <color indexed="81"/>
            <rFont val="Tahoma"/>
            <family val="2"/>
          </rPr>
          <t>Keith Levenson:</t>
        </r>
        <r>
          <rPr>
            <sz val="9"/>
            <color indexed="81"/>
            <rFont val="Tahoma"/>
            <family val="2"/>
          </rPr>
          <t xml:space="preserve">
Itron estimates 7 hrs. total, so NCI assumes 4 hrs for the fan motor replacement and 3 for the EFC</t>
        </r>
      </text>
    </comment>
    <comment ref="L65" authorId="0" shapeId="0">
      <text>
        <r>
          <rPr>
            <b/>
            <sz val="9"/>
            <color indexed="81"/>
            <rFont val="Tahoma"/>
            <family val="2"/>
          </rPr>
          <t>Keith Levenson:</t>
        </r>
        <r>
          <rPr>
            <sz val="9"/>
            <color indexed="81"/>
            <rFont val="Tahoma"/>
            <family val="2"/>
          </rPr>
          <t xml:space="preserve">
Itron estimates 7 hrs. total, so NCI assumes 3 hrs for the fan motor replacement and 4 for the EFC</t>
        </r>
      </text>
    </comment>
    <comment ref="I68" authorId="0" shapeId="0">
      <text>
        <r>
          <rPr>
            <b/>
            <sz val="9"/>
            <color indexed="81"/>
            <rFont val="Tahoma"/>
            <family val="2"/>
          </rPr>
          <t>Keith Levenson:</t>
        </r>
        <r>
          <rPr>
            <sz val="9"/>
            <color indexed="81"/>
            <rFont val="Tahoma"/>
            <family val="2"/>
          </rPr>
          <t xml:space="preserve">
Controller has much more capability than EFC, so divided cost in half.</t>
        </r>
      </text>
    </comment>
    <comment ref="I69" authorId="0" shapeId="0">
      <text>
        <r>
          <rPr>
            <b/>
            <sz val="9"/>
            <color indexed="81"/>
            <rFont val="Tahoma"/>
            <family val="2"/>
          </rPr>
          <t>Keith Levenson:</t>
        </r>
        <r>
          <rPr>
            <sz val="9"/>
            <color indexed="81"/>
            <rFont val="Tahoma"/>
            <family val="2"/>
          </rPr>
          <t xml:space="preserve">
two Frigitek controllers for 5 fans</t>
        </r>
      </text>
    </comment>
    <comment ref="K76" authorId="0" shapeId="0">
      <text>
        <r>
          <rPr>
            <b/>
            <sz val="9"/>
            <color indexed="81"/>
            <rFont val="Tahoma"/>
            <family val="2"/>
          </rPr>
          <t>Keith Levenson:</t>
        </r>
        <r>
          <rPr>
            <sz val="9"/>
            <color indexed="81"/>
            <rFont val="Tahoma"/>
            <family val="2"/>
          </rPr>
          <t xml:space="preserve">
subject to RS Means estimate for Refrigeration certified Electrician</t>
        </r>
      </text>
    </comment>
    <comment ref="Z77" authorId="0" shapeId="0">
      <text>
        <r>
          <rPr>
            <b/>
            <sz val="9"/>
            <color indexed="81"/>
            <rFont val="Tahoma"/>
            <family val="2"/>
          </rPr>
          <t>Keith Levenson:</t>
        </r>
        <r>
          <rPr>
            <sz val="9"/>
            <color indexed="81"/>
            <rFont val="Tahoma"/>
            <family val="2"/>
          </rPr>
          <t xml:space="preserve">
divided by 2 because the CoolTrol unit has much more capability than just EFC.</t>
        </r>
      </text>
    </comment>
    <comment ref="Z78" authorId="0" shapeId="0">
      <text>
        <r>
          <rPr>
            <b/>
            <sz val="9"/>
            <color indexed="81"/>
            <rFont val="Tahoma"/>
            <family val="2"/>
          </rPr>
          <t>Keith Levenson:</t>
        </r>
        <r>
          <rPr>
            <sz val="9"/>
            <color indexed="81"/>
            <rFont val="Tahoma"/>
            <family val="2"/>
          </rPr>
          <t xml:space="preserve">
divided by 2 because the CoolTrol unit has much more capability than just EFC.</t>
        </r>
      </text>
    </comment>
    <comment ref="Z79" authorId="0" shapeId="0">
      <text>
        <r>
          <rPr>
            <b/>
            <sz val="9"/>
            <color indexed="81"/>
            <rFont val="Tahoma"/>
            <family val="2"/>
          </rPr>
          <t>Keith Levenson:</t>
        </r>
        <r>
          <rPr>
            <sz val="9"/>
            <color indexed="81"/>
            <rFont val="Tahoma"/>
            <family val="2"/>
          </rPr>
          <t xml:space="preserve">
divided by 2 because the CoolTrol unit has much more capability than just EFC.</t>
        </r>
      </text>
    </comment>
    <comment ref="A81" authorId="0" shapeId="0">
      <text>
        <r>
          <rPr>
            <b/>
            <sz val="9"/>
            <color indexed="81"/>
            <rFont val="Tahoma"/>
            <family val="2"/>
          </rPr>
          <t>Keith Levenson:</t>
        </r>
        <r>
          <rPr>
            <sz val="9"/>
            <color indexed="81"/>
            <rFont val="Tahoma"/>
            <family val="2"/>
          </rPr>
          <t xml:space="preserve">
ConEd data points cut from 1822 to 29 with the same average install cost so as not to be overrepresented in the overall average</t>
        </r>
      </text>
    </comment>
    <comment ref="I81" authorId="0" shapeId="0">
      <text>
        <r>
          <rPr>
            <b/>
            <sz val="9"/>
            <color indexed="81"/>
            <rFont val="Tahoma"/>
            <family val="2"/>
          </rPr>
          <t>Keith Levenson:</t>
        </r>
        <r>
          <rPr>
            <sz val="9"/>
            <color indexed="81"/>
            <rFont val="Tahoma"/>
            <family val="2"/>
          </rPr>
          <t xml:space="preserve">
ConEd data points consolidated from1822 to one with the same average install cost</t>
        </r>
      </text>
    </comment>
  </commentList>
</comments>
</file>

<file path=xl/sharedStrings.xml><?xml version="1.0" encoding="utf-8"?>
<sst xmlns="http://schemas.openxmlformats.org/spreadsheetml/2006/main" count="7905" uniqueCount="277">
  <si>
    <t>Raw Data</t>
  </si>
  <si>
    <t>Primary Data</t>
  </si>
  <si>
    <t>Region</t>
  </si>
  <si>
    <t>ID</t>
  </si>
  <si>
    <t>Labor Rate ($/Hr)</t>
  </si>
  <si>
    <t>Tot Labor Hours</t>
  </si>
  <si>
    <t>Installed Cost</t>
  </si>
  <si>
    <t>Notes</t>
  </si>
  <si>
    <t>RI</t>
  </si>
  <si>
    <t>MA</t>
  </si>
  <si>
    <t>Total Equip Cost</t>
  </si>
  <si>
    <t>Formatted Data</t>
  </si>
  <si>
    <t>Note: All costs and Labor were adjusted to reflect National values based on RSMeans City Cost Indexes (CCI).</t>
  </si>
  <si>
    <t>Market</t>
  </si>
  <si>
    <t>Market Code</t>
  </si>
  <si>
    <t>Regions</t>
  </si>
  <si>
    <t>Average Adjustment Factor</t>
  </si>
  <si>
    <t>Northern New England</t>
  </si>
  <si>
    <t>ME, VT, NH</t>
  </si>
  <si>
    <t>Central/Southern New England</t>
  </si>
  <si>
    <t>MA (exc Boston), RI, most CT</t>
  </si>
  <si>
    <t>New England City</t>
  </si>
  <si>
    <t>Boston, Providence</t>
  </si>
  <si>
    <t>NY Metro</t>
  </si>
  <si>
    <t xml:space="preserve">NYC, Metro, Suburbs, Southeast CT, </t>
  </si>
  <si>
    <t>NY Upstate</t>
  </si>
  <si>
    <t>Buffalo, Rochester etc.</t>
  </si>
  <si>
    <t>Mid-Atlantic</t>
  </si>
  <si>
    <t>MD, DE, DC</t>
  </si>
  <si>
    <t>National Average</t>
  </si>
  <si>
    <t>-</t>
  </si>
  <si>
    <t>Regional Adjustment Factors</t>
  </si>
  <si>
    <t>Reference: RSMeans Masterformat City Cost Indexes based on weighted average of division category</t>
  </si>
  <si>
    <t>Installation costs include both labor and equipment rental costs</t>
  </si>
  <si>
    <t>Reference City</t>
  </si>
  <si>
    <t>Material</t>
  </si>
  <si>
    <t>Installation</t>
  </si>
  <si>
    <t>Total</t>
  </si>
  <si>
    <t>Maine</t>
  </si>
  <si>
    <t>Portland</t>
  </si>
  <si>
    <t>Rockland</t>
  </si>
  <si>
    <t>Massachusetts</t>
  </si>
  <si>
    <t>Boston</t>
  </si>
  <si>
    <t>Fall River</t>
  </si>
  <si>
    <t>Greenfield</t>
  </si>
  <si>
    <t>Pittsfield</t>
  </si>
  <si>
    <t>New Hampshire</t>
  </si>
  <si>
    <t>Manchester</t>
  </si>
  <si>
    <t>Claremont</t>
  </si>
  <si>
    <t>Rhode Island</t>
  </si>
  <si>
    <t>Newport</t>
  </si>
  <si>
    <t>Providence</t>
  </si>
  <si>
    <t>New York</t>
  </si>
  <si>
    <t>Albany</t>
  </si>
  <si>
    <t>Brooklyn</t>
  </si>
  <si>
    <t>Buffalo</t>
  </si>
  <si>
    <t>Rochester</t>
  </si>
  <si>
    <t>Long Island City</t>
  </si>
  <si>
    <t>Vermont</t>
  </si>
  <si>
    <t>Burlington</t>
  </si>
  <si>
    <t>Guildhall</t>
  </si>
  <si>
    <t>Connecticut</t>
  </si>
  <si>
    <t>Stamford</t>
  </si>
  <si>
    <t>New London</t>
  </si>
  <si>
    <t>Delaware</t>
  </si>
  <si>
    <t>Wilmington</t>
  </si>
  <si>
    <t>Maryland</t>
  </si>
  <si>
    <t>Easton</t>
  </si>
  <si>
    <t>Baltimore</t>
  </si>
  <si>
    <t>D.C.</t>
  </si>
  <si>
    <t>Washington</t>
  </si>
  <si>
    <t>City Cost Index number is a percentage ratio of a specific city’s cost to the national average cost of the same item at a stated time period.</t>
  </si>
  <si>
    <t>Example</t>
  </si>
  <si>
    <t>MA exc Boston, RI, most CT</t>
  </si>
  <si>
    <t xml:space="preserve">NYC, metro suburbs Southeast CT, </t>
  </si>
  <si>
    <t>Mid-Atlantic -</t>
  </si>
  <si>
    <t>MD, DE DC</t>
  </si>
  <si>
    <t>Results</t>
  </si>
  <si>
    <t>SUMMARY OF RESULTS</t>
  </si>
  <si>
    <t>Non Regional SpecificAdjusted Labor Rate ($/Hr)</t>
  </si>
  <si>
    <t>Utility</t>
  </si>
  <si>
    <t>Source</t>
  </si>
  <si>
    <t>Other Materials</t>
  </si>
  <si>
    <t>Invoice/Interview #</t>
  </si>
  <si>
    <t>Niagara Falls</t>
  </si>
  <si>
    <t>Material Adjustment Factor</t>
  </si>
  <si>
    <t>Labor Adjustment Factor</t>
  </si>
  <si>
    <t>Raw Data Regions</t>
  </si>
  <si>
    <t>PA</t>
  </si>
  <si>
    <t>MD</t>
  </si>
  <si>
    <t>Regional-Specific Costs</t>
  </si>
  <si>
    <t>From Itron study:</t>
  </si>
  <si>
    <t>• Small unit coolers &lt;1 HP, duty cycle when compressors are off</t>
  </si>
  <si>
    <t>Vendor Quote</t>
  </si>
  <si>
    <t>Price/Motor</t>
  </si>
  <si>
    <t>Supermarket Energy Technologies</t>
  </si>
  <si>
    <t xml:space="preserve">Estimate includes $300 for a controller and $200 per motor, using the company’s proprietary “Fan Ally” controller.  Costs are installed costs.     </t>
  </si>
  <si>
    <t>Energy Wise America</t>
  </si>
  <si>
    <t>Estimate $1,100 per 2-motor evaporator for a typical restaurant.  Cost includes replacing motors with two-speed EC motors and installing controller.  Cost could be more if coils are iced up or dirty, product needs to be moved, voltage is 460V or more.  Price is based on 1/15 HP motors typical of walk-in evaporators.</t>
  </si>
  <si>
    <t>MCS Build-Up Cost</t>
  </si>
  <si>
    <t>Could be as low as $370 if EC motors are already installed</t>
  </si>
  <si>
    <t>Energy Industries</t>
  </si>
  <si>
    <t xml:space="preserve">This is from an actual quote from an 84-fan industrial warehouse job that included swapping out the motors.  Project cost was $59,000.  The contractor’s off-the-cuff estimate was $800-$1,000 per motor for this measure, so this actual quote is a good reflection of the economy of scale associated with this measure. </t>
  </si>
  <si>
    <t>KE2 Thermsolutions</t>
  </si>
  <si>
    <t>Estimated installed price from a KE2 Thermsolutions sales engineer.  His company’s controller duty-cycles the fan rather than dropping to low speed, so replacing motors with ECM is not necessary.  This is a high-end controller that also controls the defrost cycle and the compressor with highly-developed proprietary algorithms; it doesn’t just duty-cycle the evaporator fans when the compressor is off.  Requires installation of three additional temperature sensors per evaporator coil.  Since the fans don’t have to be swapped out it is difficult to pin down a per-fan cost.  One controller is required per system (for a walk-in application that usually means one evaporator coil but could be two or more).  The per-motor price listed here is based on a restaurant application with two 2-fan evaporator coils on two separate systems.  Per-motor cost could be lower or higher depending on the number of fans per coil.  Industrial applications would be more depending on where the controller is mounted and how many wire/conduit runs are necessary.</t>
  </si>
  <si>
    <t>Quote from a 5-fan, 2-evaporator job using Frigitek controllers.  Total project cost was $5,000.  This quote is a good reflection of how hidden costs can affect price.  Motor mounts were non-standard, coils were iced up at the start of the project, lots of product had to be moved to get to the coils.</t>
  </si>
  <si>
    <t>Other: (California)</t>
  </si>
  <si>
    <t>Evaporator Fan Controls</t>
  </si>
  <si>
    <t>Number Evaporators</t>
  </si>
  <si>
    <t>Two-speed</t>
  </si>
  <si>
    <t>On/off</t>
  </si>
  <si>
    <t>other</t>
  </si>
  <si>
    <t>Interview</t>
  </si>
  <si>
    <t>Invoice</t>
  </si>
  <si>
    <t>Program data</t>
  </si>
  <si>
    <t>Labor</t>
  </si>
  <si>
    <t>BGE</t>
  </si>
  <si>
    <t>ERF-D13-3003</t>
  </si>
  <si>
    <t>ERF-M13-0025</t>
  </si>
  <si>
    <t>ERF-M13-0021</t>
  </si>
  <si>
    <t>ERF-M13-0022</t>
  </si>
  <si>
    <t>ERF-M13-0023</t>
  </si>
  <si>
    <t>Equip Cost ($/EFC)</t>
  </si>
  <si>
    <t>Non Regional Specific Adjusted Equipment Cost ($/EFC)</t>
  </si>
  <si>
    <t>Nat. Grid</t>
  </si>
  <si>
    <t>Pepco</t>
  </si>
  <si>
    <t>ConEd</t>
  </si>
  <si>
    <t>Web Search</t>
  </si>
  <si>
    <t>Sierra Bus. Council</t>
  </si>
  <si>
    <t>Frigitek</t>
  </si>
  <si>
    <t>Average</t>
  </si>
  <si>
    <t>Fan Controller</t>
  </si>
  <si>
    <t>cost</t>
  </si>
  <si>
    <t>margin</t>
  </si>
  <si>
    <t>price to customer</t>
  </si>
  <si>
    <t>Price Year</t>
  </si>
  <si>
    <t># Fans</t>
  </si>
  <si>
    <t>NA</t>
  </si>
  <si>
    <t>Invoice/Project #</t>
  </si>
  <si>
    <t>online</t>
  </si>
  <si>
    <t>max hp</t>
  </si>
  <si>
    <t>EVT</t>
  </si>
  <si>
    <t>freezer</t>
  </si>
  <si>
    <t>NSTAR</t>
  </si>
  <si>
    <t>$/Fan</t>
  </si>
  <si>
    <t>yes</t>
  </si>
  <si>
    <t>no</t>
  </si>
  <si>
    <t>Removed Data</t>
  </si>
  <si>
    <t>Material Cost / Unit</t>
  </si>
  <si>
    <t>Statistical Analysis of Non-Regional Specific Results</t>
  </si>
  <si>
    <t>Data Statistics and Ranges</t>
  </si>
  <si>
    <t>Metric</t>
  </si>
  <si>
    <t>Standard deviation</t>
  </si>
  <si>
    <t>Standard error</t>
  </si>
  <si>
    <t>Confidence level</t>
  </si>
  <si>
    <t>Corresponding critical value (Z-score)</t>
  </si>
  <si>
    <t>Confidence range ($)(+/-)</t>
  </si>
  <si>
    <t>Confidence range (%)(+/-)</t>
  </si>
  <si>
    <t>Note: The Z score of 1.645 represents a two-sided, 90/10 confidence interval for a normal distribution. This statistical approach was used to determine an interval estimate with a specified probability that the actual value will lie within the range of the interval. By utilizing a 1.645 Z score, Navigant is targeting that the true value will be within 10% of the estimated value with a 90% level of confidence.</t>
  </si>
  <si>
    <t>Evaporator Fan Controls - Installed Cost</t>
  </si>
  <si>
    <t>Material Cost $ / Unit</t>
  </si>
  <si>
    <t>Labor Cost / unit</t>
  </si>
  <si>
    <t>average labor cost</t>
  </si>
  <si>
    <t>Total installed Cost / unit</t>
  </si>
  <si>
    <t>Labor Cost / Unit</t>
  </si>
  <si>
    <t>average installed cost</t>
  </si>
  <si>
    <t>Measure</t>
  </si>
  <si>
    <t>Evaporator Fan Control</t>
  </si>
  <si>
    <t>average material cost</t>
  </si>
  <si>
    <t>Efficient Measure Description</t>
  </si>
  <si>
    <t xml:space="preserve">Refrigeration Evaporator Fan Controls installed in walk-in coolers or freezers to turn off or reduce the speed of evaporator fans when the compressor is not running. </t>
  </si>
  <si>
    <t>Baseline Description</t>
  </si>
  <si>
    <t>Uncontrolled Evaporator Fans running continuously at full speed.</t>
  </si>
  <si>
    <t>Measure Scenario(s)</t>
  </si>
  <si>
    <t>Retrofit (RET) only</t>
  </si>
  <si>
    <t>Measure Level Description</t>
  </si>
  <si>
    <t>Measure Efficiency Levels and Specifications</t>
  </si>
  <si>
    <t>Sizes</t>
  </si>
  <si>
    <t>Distinguishing Features</t>
  </si>
  <si>
    <t>Installation Scenarios</t>
  </si>
  <si>
    <t>Incentive Approaches</t>
  </si>
  <si>
    <t>Sources</t>
  </si>
  <si>
    <t xml:space="preserve">[1] https://www.efficiencyvermont.com/For-My-Business/Ways-To-Save-and-Rebates/Refrigeration-Controls/single-item/index/evaporator-fan-motor-controls
</t>
  </si>
  <si>
    <t xml:space="preserve">[2] http://www.energysmartgrocer.org/ne/documents/NationalGrid-IncentiveWorksheet-IncentiveList.pdf
</t>
  </si>
  <si>
    <t xml:space="preserve">[3] https://www.bgesmartenergy.com/sites/bge/files/BGE_IC_Application_Kitchen_Refrig_Incentives.pdf
</t>
  </si>
  <si>
    <t>[4] https://www.dcseu.com/docs/business/techspec/DCSEU-TECHSPEC-Refrigeration.pdf</t>
  </si>
  <si>
    <t>[5] http://www.masssave.com/business/incentives/Small-Midsize-Business-Direct-Install</t>
  </si>
  <si>
    <t xml:space="preserve"> Evaporator Fan control</t>
  </si>
  <si>
    <t>Evaporator Fan control</t>
  </si>
  <si>
    <t>CPUC/Itron Cost Study</t>
  </si>
  <si>
    <t>no cost data</t>
  </si>
  <si>
    <t>CPUC/Itron data</t>
  </si>
  <si>
    <t>duplicate</t>
  </si>
  <si>
    <t>Reason removed</t>
  </si>
  <si>
    <t>contract price</t>
  </si>
  <si>
    <t>90th percentile</t>
  </si>
  <si>
    <t>10th percentile</t>
  </si>
  <si>
    <t>bottom and top deciles removed</t>
  </si>
  <si>
    <t>can't disag cost data</t>
  </si>
  <si>
    <t>Total Installed Cost / fan</t>
  </si>
  <si>
    <t>1.5 Std Dev. Bounds</t>
  </si>
  <si>
    <t>Top and Bottom Deciles</t>
  </si>
  <si>
    <t>Material and Labor Cost Analysis</t>
  </si>
  <si>
    <t>outliers - 1.5 Std. Dev test</t>
  </si>
  <si>
    <t xml:space="preserve">outliers - top &amp; bottom decile </t>
  </si>
  <si>
    <t>Three phase power classification</t>
  </si>
  <si>
    <t>Difference</t>
  </si>
  <si>
    <t xml:space="preserve">Low: </t>
  </si>
  <si>
    <t xml:space="preserve">High: </t>
  </si>
  <si>
    <t>Data 1.5 SDev either side of mean removed</t>
  </si>
  <si>
    <t>Decile</t>
  </si>
  <si>
    <t>data points</t>
  </si>
  <si>
    <t>20th percentile</t>
  </si>
  <si>
    <t>30th percentile</t>
  </si>
  <si>
    <t>40th percentile</t>
  </si>
  <si>
    <t>50th percentile</t>
  </si>
  <si>
    <t>60th percentile</t>
  </si>
  <si>
    <t>70th percentile</t>
  </si>
  <si>
    <t>80th percentile</t>
  </si>
  <si>
    <t>1st</t>
  </si>
  <si>
    <t>2nd</t>
  </si>
  <si>
    <t>3rd</t>
  </si>
  <si>
    <t>4th</t>
  </si>
  <si>
    <t>5th</t>
  </si>
  <si>
    <t>6th</t>
  </si>
  <si>
    <t>7th</t>
  </si>
  <si>
    <t>8th</t>
  </si>
  <si>
    <t>9th</t>
  </si>
  <si>
    <t>10th</t>
  </si>
  <si>
    <t>Total installed Cost / controller</t>
  </si>
  <si>
    <t>control type</t>
  </si>
  <si>
    <t>two-speed</t>
  </si>
  <si>
    <t>on/off</t>
  </si>
  <si>
    <t>* Since the baseline cost for this measure is zero, these costs are actually the full installed cost including both materials and labor.</t>
  </si>
  <si>
    <t>Refrigeration Management Devices</t>
  </si>
  <si>
    <t>Averages</t>
  </si>
  <si>
    <t>[analyzed separately]</t>
  </si>
  <si>
    <t>Averages with bottom and top deciles removed</t>
  </si>
  <si>
    <t>Averages with outliers removed (1.5 Std. Dev. Either side of mean)</t>
  </si>
  <si>
    <t>Minimum $500</t>
  </si>
  <si>
    <t>Maximum $1,700</t>
  </si>
  <si>
    <t>Total labor cost</t>
  </si>
  <si>
    <t>person hrs</t>
  </si>
  <si>
    <t>rate</t>
  </si>
  <si>
    <t>Total cost</t>
  </si>
  <si>
    <t>Cost per fan</t>
  </si>
  <si>
    <t>total labor cost</t>
  </si>
  <si>
    <t>Base Cost Factor:</t>
  </si>
  <si>
    <t xml:space="preserve">Non-Regional Specific  Installed Cost Range* </t>
  </si>
  <si>
    <t>avg. cost/fan</t>
  </si>
  <si>
    <t>CPUC/Itron avg.cost/fan</t>
  </si>
  <si>
    <r>
      <rPr>
        <b/>
        <sz val="12"/>
        <color rgb="FF000000"/>
        <rFont val="Palatino Linotype"/>
        <family val="1"/>
      </rPr>
      <t>Refrigeration Management Devices</t>
    </r>
    <r>
      <rPr>
        <sz val="12"/>
        <color rgb="FF000000"/>
        <rFont val="Palatino Linotype"/>
        <family val="1"/>
      </rPr>
      <t>**</t>
    </r>
  </si>
  <si>
    <t>outliers - both tests</t>
  </si>
  <si>
    <t>Extracted data</t>
  </si>
  <si>
    <t># fans</t>
  </si>
  <si>
    <t>Refrigeration Management Devices**</t>
  </si>
  <si>
    <t>Navigant's research revealed that the only controls using the On/Off control method were complex control modules - or more accurately refrigeration management systems - that have numerous additional capabilities which may include control of the compressor cycle, the defrost cycle, the door heaters, the evaporator fans, outdoor air economizer and more. These controls use complex control algorithms using many more inputs than just a compressor cycle sensor, and they can control much more amperage than the stand alone EFCs. These controls can also log the various control parameters over time like an Energy Management System. These refrigeration management systems are highly variable cost, depending on capabilities. Because it would be impossible to disaggregate the cost attributable to the EFC functions of these controls, we have not included these controls in the analyzed data set. An estimate of the price range for these multifunctional controls is presented below:</t>
  </si>
  <si>
    <r>
      <t xml:space="preserve">** Also see </t>
    </r>
    <r>
      <rPr>
        <i/>
        <sz val="11"/>
        <color theme="1"/>
        <rFont val="Calibri"/>
        <family val="2"/>
        <scheme val="minor"/>
      </rPr>
      <t>Note</t>
    </r>
    <r>
      <rPr>
        <sz val="11"/>
        <color theme="1"/>
        <rFont val="Calibri"/>
        <family val="2"/>
        <scheme val="minor"/>
      </rPr>
      <t xml:space="preserve"> on READ ME tab</t>
    </r>
  </si>
  <si>
    <t xml:space="preserve">Non Regional Specific  Installed Cost* </t>
  </si>
  <si>
    <t xml:space="preserve">Market 1 Northern New England Installed Cost* </t>
  </si>
  <si>
    <t>Market 2 Central/Southern New England  Installed Cost*</t>
  </si>
  <si>
    <t>Market 3 New England City Installed Cost *</t>
  </si>
  <si>
    <t>Market 4 NY Metro Installed Cost *</t>
  </si>
  <si>
    <t>Market 5 NY Upstate Installed Cost *</t>
  </si>
  <si>
    <t>Market 6 Mid-Atlantic Installed Cost *</t>
  </si>
  <si>
    <t>Both outlier methodologies applied</t>
  </si>
  <si>
    <t>Averages with both outlier methods applied</t>
  </si>
  <si>
    <t>avg. cost/fan - outliers removed</t>
  </si>
  <si>
    <t>Measure Characterization: Evaporator Fan Controls</t>
  </si>
  <si>
    <t>Baseline Efficiency and Specifications</t>
  </si>
  <si>
    <t>Evaporator Fan Controls  installed in walk-in coolers or freezers save energy by turning off ('On/Off controls'), or reducing the speed of ('Two-Speed controls') evaporator fans when the refrigeration compressor is not running, reducing the fan energy usage as well as the heat load on the refrigeration system from the fan motor.</t>
  </si>
  <si>
    <r>
      <rPr>
        <b/>
        <sz val="11"/>
        <rFont val="Palatino Linotype"/>
        <family val="1"/>
      </rPr>
      <t>Per fan controlled</t>
    </r>
    <r>
      <rPr>
        <sz val="11"/>
        <rFont val="Palatino Linotype"/>
        <family val="1"/>
      </rPr>
      <t xml:space="preserve"> (BGE, PEPCO, National Grid), </t>
    </r>
    <r>
      <rPr>
        <b/>
        <sz val="11"/>
        <rFont val="Palatino Linotype"/>
        <family val="1"/>
      </rPr>
      <t>per controller</t>
    </r>
    <r>
      <rPr>
        <sz val="11"/>
        <rFont val="Palatino Linotype"/>
        <family val="1"/>
      </rPr>
      <t xml:space="preserve"> (Efficiency VT, Efficiency ME, DC SEU), or </t>
    </r>
    <r>
      <rPr>
        <b/>
        <sz val="11"/>
        <rFont val="Palatino Linotype"/>
        <family val="1"/>
      </rPr>
      <t xml:space="preserve">per refrigeration unit </t>
    </r>
    <r>
      <rPr>
        <sz val="11"/>
        <rFont val="Palatino Linotype"/>
        <family val="1"/>
      </rPr>
      <t>(PSEGLI)
[Note: Controllers for 3-phase circuits, larger amperages and horsepowers are not included in this characterization]</t>
    </r>
  </si>
  <si>
    <t>8,760 Hours, Continuous, Uncontrolled operation of Evaporator Fans</t>
  </si>
  <si>
    <r>
      <rPr>
        <sz val="11"/>
        <rFont val="Palatino Linotype"/>
        <family val="1"/>
      </rPr>
      <t xml:space="preserve">Savings from reduced fan run-time and reduced cooling load from fan waste heat. </t>
    </r>
    <r>
      <rPr>
        <sz val="11"/>
        <color theme="5"/>
        <rFont val="Palatino Linotype"/>
        <family val="1"/>
      </rPr>
      <t xml:space="preserve">
</t>
    </r>
    <r>
      <rPr>
        <sz val="11"/>
        <rFont val="Palatino Linotype"/>
        <family val="1"/>
      </rPr>
      <t xml:space="preserve">Based on applicable TRMs, annual runtime is typically reduced from 8,760 hours per year (continuous operation) to about 4,000 hours per year for both Freezers and Coolers. </t>
    </r>
  </si>
  <si>
    <r>
      <rPr>
        <b/>
        <u/>
        <sz val="11"/>
        <rFont val="Palatino Linotype"/>
        <family val="1"/>
      </rPr>
      <t>Two control types:</t>
    </r>
    <r>
      <rPr>
        <sz val="11"/>
        <color theme="5"/>
        <rFont val="Palatino Linotype"/>
        <family val="1"/>
      </rPr>
      <t xml:space="preserve">
</t>
    </r>
    <r>
      <rPr>
        <sz val="11"/>
        <rFont val="Palatino Linotype"/>
        <family val="1"/>
      </rPr>
      <t xml:space="preserve">(1) On/off control turn off all but one or two fans when the compressor cycles off and are often used with refrigeration management systems that also control the compressor and defrost cycles. </t>
    </r>
    <r>
      <rPr>
        <sz val="11"/>
        <color theme="5"/>
        <rFont val="Palatino Linotype"/>
        <family val="1"/>
      </rPr>
      <t xml:space="preserve">
</t>
    </r>
    <r>
      <rPr>
        <sz val="11"/>
        <rFont val="Palatino Linotype"/>
        <family val="1"/>
      </rPr>
      <t xml:space="preserve">(2) Two-speed controls that run the evaporator fans at low speed when the compressor is off. This approach does not require a circulator fan. </t>
    </r>
  </si>
  <si>
    <t>Retrofit (RET) only.
Typical Building Types: Grocery Store, Convenience Store, Restaurant
Central control based on compressor run cycle or temperature differential across the evaporator coil.</t>
  </si>
  <si>
    <r>
      <rPr>
        <b/>
        <sz val="11"/>
        <rFont val="Palatino Linotype"/>
        <family val="1"/>
      </rPr>
      <t>VT (EVT):</t>
    </r>
    <r>
      <rPr>
        <sz val="11"/>
        <rFont val="Palatino Linotype"/>
        <family val="1"/>
      </rPr>
      <t xml:space="preserve"> - Minimum four fans or 250 watts per control.
   - Controls must ensure fan energy is reduced by 70% when no refrigerant flows through the evaporator.[1]
</t>
    </r>
    <r>
      <rPr>
        <b/>
        <sz val="11"/>
        <rFont val="Palatino Linotype"/>
        <family val="1"/>
      </rPr>
      <t>NH (PSNH, Unitil, Liberty):</t>
    </r>
    <r>
      <rPr>
        <sz val="11"/>
        <rFont val="Palatino Linotype"/>
        <family val="1"/>
      </rPr>
      <t xml:space="preserve"> No Prescriptive Incentive Offered; Custom incentives available.
</t>
    </r>
    <r>
      <rPr>
        <b/>
        <sz val="11"/>
        <rFont val="Palatino Linotype"/>
        <family val="1"/>
      </rPr>
      <t>ME (Efficiency Maine)</t>
    </r>
    <r>
      <rPr>
        <sz val="11"/>
        <rFont val="Palatino Linotype"/>
        <family val="1"/>
      </rPr>
      <t xml:space="preserve">: No Control Approach Specified, Incentive offered per controller
</t>
    </r>
    <r>
      <rPr>
        <b/>
        <sz val="11"/>
        <rFont val="Palatino Linotype"/>
        <family val="1"/>
      </rPr>
      <t>MA &amp; RI (National Grid)</t>
    </r>
    <r>
      <rPr>
        <sz val="11"/>
        <rFont val="Palatino Linotype"/>
        <family val="1"/>
      </rPr>
      <t xml:space="preserve">:   ECM [fans] - Low and Medium Temperature. [2]
</t>
    </r>
    <r>
      <rPr>
        <b/>
        <sz val="11"/>
        <rFont val="Palatino Linotype"/>
        <family val="1"/>
      </rPr>
      <t>CT (Groton Utilities)</t>
    </r>
    <r>
      <rPr>
        <sz val="11"/>
        <rFont val="Palatino Linotype"/>
        <family val="1"/>
      </rPr>
      <t xml:space="preserve">: No Control Approach Specified, Custom incentive offered at $0.14 per kWh saved.
</t>
    </r>
    <r>
      <rPr>
        <b/>
        <sz val="11"/>
        <rFont val="Palatino Linotype"/>
        <family val="1"/>
      </rPr>
      <t>NY (ConEd):</t>
    </r>
    <r>
      <rPr>
        <sz val="11"/>
        <rFont val="Palatino Linotype"/>
        <family val="1"/>
      </rPr>
      <t xml:space="preserve"> Custom incentive offered at $0.16 per kWh saved.
</t>
    </r>
    <r>
      <rPr>
        <b/>
        <sz val="11"/>
        <rFont val="Palatino Linotype"/>
        <family val="1"/>
      </rPr>
      <t>NY (PSEGLI):</t>
    </r>
    <r>
      <rPr>
        <sz val="11"/>
        <rFont val="Palatino Linotype"/>
        <family val="1"/>
      </rPr>
      <t xml:space="preserve"> - Minimum fan load of 1/20 horsepower operating continuously at full speed
   - Must reduce fan motor power by at least 75 percent when the compressor(s) cycle off
</t>
    </r>
    <r>
      <rPr>
        <b/>
        <sz val="11"/>
        <rFont val="Palatino Linotype"/>
        <family val="1"/>
      </rPr>
      <t>MD (BGE):</t>
    </r>
    <r>
      <rPr>
        <sz val="11"/>
        <rFont val="Palatino Linotype"/>
        <family val="1"/>
      </rPr>
      <t xml:space="preserve">  - Must control a minimum fan load of 1/20 horsepower where the fan(s) operate continuously at full speed. 
   - Must reduce fan motor power by at least 75% during the compressor off-cycle. [3]
</t>
    </r>
    <r>
      <rPr>
        <b/>
        <sz val="11"/>
        <rFont val="Palatino Linotype"/>
        <family val="1"/>
      </rPr>
      <t>D.C. (D.C. SEU):</t>
    </r>
    <r>
      <rPr>
        <sz val="11"/>
        <rFont val="Palatino Linotype"/>
        <family val="1"/>
      </rPr>
      <t xml:space="preserve"> -  must turn off a minimum of 4 evaporator fans at least 70% of the time the compressor is not running, 
   - must reduce the airflow of evaporator fans when compressor cycles off  or while no refrigerant flows through the evaporator, and 
   - must control a minimum fan load of 1/20 horsepower when the fans operate continuously at full speed. [4]
</t>
    </r>
    <r>
      <rPr>
        <b/>
        <sz val="11"/>
        <rFont val="Palatino Linotype"/>
        <family val="1"/>
      </rPr>
      <t>Massave:</t>
    </r>
    <r>
      <rPr>
        <sz val="11"/>
        <rFont val="Palatino Linotype"/>
        <family val="1"/>
      </rPr>
      <t xml:space="preserve"> Small Business D.I. Program [5]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</si>
</sst>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0.0"/>
    <numFmt numFmtId="167" formatCode="_(&quot;$&quot;* #,##0_);_(&quot;$&quot;* \(#,##0\);_(&quot;$&quot;* &quot;-&quot;??_);_(@_)"/>
    <numFmt numFmtId="168" formatCode="&quot;$&quot;#,##0.000"/>
    <numFmt numFmtId="169" formatCode="0.000"/>
  </numFmts>
  <fonts count="74"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b/>
      <sz val="18"/>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0"/>
      <name val="Verdana"/>
      <family val="2"/>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8.25"/>
      <color theme="10"/>
      <name val="Calibri"/>
      <family val="2"/>
    </font>
    <font>
      <u/>
      <sz val="11"/>
      <color theme="10"/>
      <name val="Calibri"/>
      <family val="2"/>
    </font>
    <font>
      <b/>
      <sz val="11"/>
      <color rgb="FFFFFFFF"/>
      <name val="Palatino Linotype"/>
      <family val="1"/>
    </font>
    <font>
      <sz val="11"/>
      <color rgb="FF000000"/>
      <name val="Palatino Linotype"/>
      <family val="1"/>
    </font>
    <font>
      <sz val="10"/>
      <color theme="1"/>
      <name val="Calibri"/>
      <family val="2"/>
    </font>
    <font>
      <b/>
      <sz val="10"/>
      <color theme="1"/>
      <name val="Calibri"/>
      <family val="2"/>
    </font>
    <font>
      <b/>
      <sz val="10"/>
      <color rgb="FF000000"/>
      <name val="Calibri"/>
      <family val="2"/>
    </font>
    <font>
      <sz val="10"/>
      <color rgb="FF000000"/>
      <name val="Calibri"/>
      <family val="2"/>
    </font>
    <font>
      <b/>
      <sz val="12"/>
      <color theme="1"/>
      <name val="Calibri"/>
      <family val="2"/>
      <scheme val="minor"/>
    </font>
    <font>
      <sz val="8"/>
      <color indexed="8"/>
      <name val="Times New Roman"/>
      <family val="1"/>
    </font>
    <font>
      <b/>
      <sz val="11"/>
      <color rgb="FF000000"/>
      <name val="Calibri"/>
      <family val="2"/>
    </font>
    <font>
      <b/>
      <sz val="14"/>
      <color theme="1"/>
      <name val="Calibri"/>
      <family val="2"/>
      <scheme val="minor"/>
    </font>
    <font>
      <sz val="12"/>
      <color rgb="FF000000"/>
      <name val="Palatino Linotype"/>
      <family val="1"/>
    </font>
    <font>
      <b/>
      <sz val="12"/>
      <color rgb="FFFFFFFF"/>
      <name val="Palatino Linotype"/>
      <family val="1"/>
    </font>
    <font>
      <sz val="12"/>
      <color theme="1"/>
      <name val="Calibri"/>
      <family val="2"/>
      <scheme val="minor"/>
    </font>
    <font>
      <sz val="9"/>
      <color theme="0" tint="-0.249977111117893"/>
      <name val="Calibri"/>
      <family val="2"/>
      <scheme val="minor"/>
    </font>
    <font>
      <sz val="11"/>
      <name val="Palatino Linotype"/>
      <family val="1"/>
    </font>
    <font>
      <sz val="11"/>
      <color theme="5"/>
      <name val="Palatino Linotype"/>
      <family val="1"/>
    </font>
    <font>
      <b/>
      <sz val="11"/>
      <name val="Palatino Linotype"/>
      <family val="1"/>
    </font>
    <font>
      <b/>
      <u/>
      <sz val="11"/>
      <name val="Palatino Linotype"/>
      <family val="1"/>
    </font>
    <font>
      <b/>
      <sz val="12"/>
      <color rgb="FF000000"/>
      <name val="Palatino Linotype"/>
      <family val="1"/>
    </font>
    <font>
      <b/>
      <sz val="12"/>
      <color rgb="FFC00000"/>
      <name val="Calibri"/>
      <family val="2"/>
      <scheme val="minor"/>
    </font>
    <font>
      <b/>
      <sz val="12"/>
      <name val="Palatino Linotype"/>
      <family val="1"/>
    </font>
    <font>
      <i/>
      <sz val="11"/>
      <color theme="1"/>
      <name val="Calibri"/>
      <family val="2"/>
      <scheme val="minor"/>
    </font>
    <font>
      <sz val="11"/>
      <color theme="0" tint="-0.34998626667073579"/>
      <name val="Calibri"/>
      <family val="2"/>
      <scheme val="minor"/>
    </font>
    <font>
      <b/>
      <sz val="18"/>
      <color rgb="FF000000"/>
      <name val="Calibri"/>
      <family val="2"/>
      <scheme val="minor"/>
    </font>
    <font>
      <i/>
      <sz val="10"/>
      <color rgb="FF000000"/>
      <name val="Palatino Linotype"/>
      <family val="1"/>
    </font>
    <font>
      <b/>
      <sz val="12"/>
      <color theme="1"/>
      <name val="Palatino Linotype"/>
      <family val="1"/>
    </font>
  </fonts>
  <fills count="7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6F6754"/>
        <bgColor indexed="64"/>
      </patternFill>
    </fill>
    <fill>
      <patternFill patternType="solid">
        <fgColor rgb="FFDDD9C4"/>
        <bgColor indexed="64"/>
      </patternFill>
    </fill>
    <fill>
      <patternFill patternType="solid">
        <fgColor rgb="FFFFFF00"/>
        <bgColor indexed="64"/>
      </patternFill>
    </fill>
    <fill>
      <patternFill patternType="solid">
        <fgColor theme="0"/>
        <bgColor indexed="64"/>
      </patternFill>
    </fill>
    <fill>
      <patternFill patternType="solid">
        <fgColor indexed="9"/>
        <bgColor indexed="9"/>
      </patternFill>
    </fill>
    <fill>
      <patternFill patternType="solid">
        <fgColor rgb="FFC5D9F1"/>
        <bgColor rgb="FF000000"/>
      </patternFill>
    </fill>
    <fill>
      <patternFill patternType="solid">
        <fgColor theme="8"/>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5" tint="0.79998168889431442"/>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FFFF"/>
      </right>
      <top/>
      <bottom/>
      <diagonal/>
    </border>
    <border>
      <left style="medium">
        <color rgb="FFFFFFFF"/>
      </left>
      <right/>
      <top/>
      <bottom style="medium">
        <color rgb="FFFFFFFF"/>
      </bottom>
      <diagonal/>
    </border>
    <border>
      <left/>
      <right style="medium">
        <color rgb="FFFFFFFF"/>
      </right>
      <top/>
      <bottom style="medium">
        <color rgb="FFFFFFFF"/>
      </bottom>
      <diagonal/>
    </border>
    <border>
      <left/>
      <right style="medium">
        <color rgb="FFFFFFFF"/>
      </right>
      <top style="medium">
        <color rgb="FFFFFFFF"/>
      </top>
      <bottom style="medium">
        <color rgb="FFFFFFFF"/>
      </bottom>
      <diagonal/>
    </border>
    <border>
      <left/>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style="medium">
        <color rgb="FFFFFFFF"/>
      </left>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medium">
        <color rgb="FFFFFFFF"/>
      </bottom>
      <diagonal/>
    </border>
    <border>
      <left/>
      <right style="thin">
        <color auto="1"/>
      </right>
      <top style="thin">
        <color auto="1"/>
      </top>
      <bottom style="medium">
        <color rgb="FFFFFFFF"/>
      </bottom>
      <diagonal/>
    </border>
    <border>
      <left style="medium">
        <color rgb="FFFFFFFF"/>
      </left>
      <right style="medium">
        <color rgb="FFFFFFFF"/>
      </right>
      <top/>
      <bottom style="medium">
        <color rgb="FFFFFFFF"/>
      </bottom>
      <diagonal/>
    </border>
    <border>
      <left/>
      <right/>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rgb="FFFFFFFF"/>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bottom/>
      <diagonal/>
    </border>
    <border>
      <left style="medium">
        <color indexed="64"/>
      </left>
      <right style="medium">
        <color rgb="FFFFFFFF"/>
      </right>
      <top style="medium">
        <color indexed="64"/>
      </top>
      <bottom/>
      <diagonal/>
    </border>
    <border>
      <left style="medium">
        <color indexed="64"/>
      </left>
      <right style="medium">
        <color rgb="FFFFFFFF"/>
      </right>
      <top/>
      <bottom style="medium">
        <color rgb="FFFFFFFF"/>
      </bottom>
      <diagonal/>
    </border>
    <border>
      <left style="medium">
        <color indexed="64"/>
      </left>
      <right style="medium">
        <color rgb="FFFFFFFF"/>
      </right>
      <top style="medium">
        <color rgb="FFFFFFFF"/>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rgb="FFFFFFFF"/>
      </left>
      <right/>
      <top style="medium">
        <color indexed="64"/>
      </top>
      <bottom/>
      <diagonal/>
    </border>
    <border>
      <left style="medium">
        <color theme="0"/>
      </left>
      <right style="medium">
        <color indexed="64"/>
      </right>
      <top style="medium">
        <color rgb="FFFFFFFF"/>
      </top>
      <bottom style="medium">
        <color indexed="64"/>
      </bottom>
      <diagonal/>
    </border>
    <border>
      <left/>
      <right/>
      <top style="medium">
        <color rgb="FFFFFFFF"/>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s>
  <cellStyleXfs count="2012">
    <xf numFmtId="0" fontId="0" fillId="0" borderId="0"/>
    <xf numFmtId="0" fontId="5" fillId="0" borderId="0"/>
    <xf numFmtId="0" fontId="5" fillId="0" borderId="0"/>
    <xf numFmtId="0" fontId="5" fillId="0" borderId="0"/>
    <xf numFmtId="0" fontId="1" fillId="0" borderId="0"/>
    <xf numFmtId="0" fontId="5" fillId="0" borderId="0"/>
    <xf numFmtId="9" fontId="5" fillId="0" borderId="0" applyFon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3" applyNumberFormat="0" applyAlignment="0" applyProtection="0"/>
    <xf numFmtId="0" fontId="10" fillId="21" borderId="4" applyNumberFormat="0" applyAlignment="0" applyProtection="0"/>
    <xf numFmtId="44" fontId="5"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7" borderId="3" applyNumberFormat="0" applyAlignment="0" applyProtection="0"/>
    <xf numFmtId="0" fontId="17" fillId="0" borderId="8" applyNumberFormat="0" applyFill="0" applyAlignment="0" applyProtection="0"/>
    <xf numFmtId="0" fontId="18"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23" borderId="9" applyNumberFormat="0" applyFont="0" applyAlignment="0" applyProtection="0"/>
    <xf numFmtId="0" fontId="19" fillId="20" borderId="10" applyNumberFormat="0" applyAlignment="0" applyProtection="0"/>
    <xf numFmtId="9" fontId="5"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0" applyNumberFormat="0" applyFill="0" applyBorder="0" applyAlignment="0" applyProtection="0"/>
    <xf numFmtId="43" fontId="5"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5" fillId="0" borderId="0"/>
    <xf numFmtId="0" fontId="1" fillId="0" borderId="0"/>
    <xf numFmtId="0" fontId="1" fillId="0" borderId="0"/>
    <xf numFmtId="0" fontId="25" fillId="0" borderId="0" applyNumberForma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28" fillId="0" borderId="0"/>
    <xf numFmtId="0" fontId="31" fillId="0" borderId="0" applyNumberFormat="0" applyFill="0" applyBorder="0" applyAlignment="0" applyProtection="0"/>
    <xf numFmtId="0" fontId="32" fillId="0" borderId="30" applyNumberFormat="0" applyFill="0" applyAlignment="0" applyProtection="0"/>
    <xf numFmtId="0" fontId="33" fillId="0" borderId="31" applyNumberFormat="0" applyFill="0" applyAlignment="0" applyProtection="0"/>
    <xf numFmtId="0" fontId="34" fillId="0" borderId="32" applyNumberFormat="0" applyFill="0" applyAlignment="0" applyProtection="0"/>
    <xf numFmtId="0" fontId="34" fillId="0" borderId="0" applyNumberFormat="0" applyFill="0" applyBorder="0" applyAlignment="0" applyProtection="0"/>
    <xf numFmtId="0" fontId="35" fillId="27"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8" fillId="30" borderId="33" applyNumberFormat="0" applyAlignment="0" applyProtection="0"/>
    <xf numFmtId="0" fontId="39" fillId="31" borderId="34" applyNumberFormat="0" applyAlignment="0" applyProtection="0"/>
    <xf numFmtId="0" fontId="40" fillId="31" borderId="33" applyNumberFormat="0" applyAlignment="0" applyProtection="0"/>
    <xf numFmtId="0" fontId="41" fillId="0" borderId="35" applyNumberFormat="0" applyFill="0" applyAlignment="0" applyProtection="0"/>
    <xf numFmtId="0" fontId="42" fillId="32" borderId="36" applyNumberFormat="0" applyAlignment="0" applyProtection="0"/>
    <xf numFmtId="0" fontId="43" fillId="0" borderId="0" applyNumberFormat="0" applyFill="0" applyBorder="0" applyAlignment="0" applyProtection="0"/>
    <xf numFmtId="0" fontId="1" fillId="33" borderId="37" applyNumberFormat="0" applyFont="0" applyAlignment="0" applyProtection="0"/>
    <xf numFmtId="0" fontId="44" fillId="0" borderId="0" applyNumberFormat="0" applyFill="0" applyBorder="0" applyAlignment="0" applyProtection="0"/>
    <xf numFmtId="0" fontId="2" fillId="0" borderId="38" applyNumberFormat="0" applyFill="0" applyAlignment="0" applyProtection="0"/>
    <xf numFmtId="0" fontId="45"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45" fillId="57" borderId="0" applyNumberFormat="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 fillId="0" borderId="0" applyFont="0" applyFill="0" applyBorder="0" applyAlignment="0" applyProtection="0"/>
  </cellStyleXfs>
  <cellXfs count="590">
    <xf numFmtId="0" fontId="0" fillId="0" borderId="0" xfId="0"/>
    <xf numFmtId="0" fontId="0" fillId="0" borderId="0" xfId="0"/>
    <xf numFmtId="0" fontId="2" fillId="0" borderId="0" xfId="0" applyFont="1"/>
    <xf numFmtId="0" fontId="3" fillId="0" borderId="0" xfId="0" applyFont="1" applyBorder="1"/>
    <xf numFmtId="0" fontId="4" fillId="0" borderId="0" xfId="0" applyFont="1" applyBorder="1"/>
    <xf numFmtId="0" fontId="4" fillId="0" borderId="0" xfId="0" applyFont="1" applyBorder="1" applyAlignment="1"/>
    <xf numFmtId="0" fontId="24" fillId="0" borderId="0" xfId="0" applyFont="1"/>
    <xf numFmtId="0" fontId="4" fillId="24" borderId="1" xfId="0" applyFont="1" applyFill="1" applyBorder="1"/>
    <xf numFmtId="166" fontId="4" fillId="24" borderId="1" xfId="0" applyNumberFormat="1" applyFont="1" applyFill="1" applyBorder="1"/>
    <xf numFmtId="166" fontId="0" fillId="0" borderId="0" xfId="0" applyNumberFormat="1"/>
    <xf numFmtId="0" fontId="0" fillId="25" borderId="12" xfId="0" applyFill="1" applyBorder="1"/>
    <xf numFmtId="0" fontId="0" fillId="0" borderId="0" xfId="0"/>
    <xf numFmtId="0" fontId="0" fillId="0" borderId="1" xfId="0" applyBorder="1"/>
    <xf numFmtId="0" fontId="0" fillId="0" borderId="0" xfId="0"/>
    <xf numFmtId="0" fontId="2" fillId="0" borderId="0" xfId="0" applyFont="1" applyAlignment="1">
      <alignment horizontal="left"/>
    </xf>
    <xf numFmtId="0" fontId="0" fillId="0" borderId="0" xfId="0" applyAlignment="1">
      <alignment horizontal="left"/>
    </xf>
    <xf numFmtId="0" fontId="24" fillId="0" borderId="0" xfId="0" applyFont="1" applyAlignment="1">
      <alignment horizontal="left"/>
    </xf>
    <xf numFmtId="0" fontId="2" fillId="0" borderId="0" xfId="0" applyFont="1"/>
    <xf numFmtId="0" fontId="24" fillId="0" borderId="0" xfId="0" applyFont="1"/>
    <xf numFmtId="0" fontId="0" fillId="0" borderId="0" xfId="0"/>
    <xf numFmtId="0" fontId="0" fillId="0" borderId="1" xfId="0" applyFont="1" applyBorder="1" applyAlignment="1">
      <alignment horizontal="center"/>
    </xf>
    <xf numFmtId="0" fontId="0" fillId="0" borderId="16" xfId="0" applyFont="1" applyBorder="1" applyAlignment="1">
      <alignment horizontal="center"/>
    </xf>
    <xf numFmtId="0" fontId="0" fillId="0" borderId="18" xfId="0" applyFont="1" applyFill="1" applyBorder="1" applyAlignment="1">
      <alignment horizontal="center"/>
    </xf>
    <xf numFmtId="0" fontId="0" fillId="0" borderId="14" xfId="0" applyFont="1" applyBorder="1" applyAlignment="1">
      <alignment horizontal="center"/>
    </xf>
    <xf numFmtId="0" fontId="0" fillId="0" borderId="14" xfId="0" applyFont="1" applyFill="1" applyBorder="1" applyAlignment="1">
      <alignment horizontal="center"/>
    </xf>
    <xf numFmtId="0" fontId="2" fillId="24" borderId="20" xfId="0" applyFont="1" applyFill="1" applyBorder="1" applyAlignment="1">
      <alignment horizontal="center"/>
    </xf>
    <xf numFmtId="0" fontId="2" fillId="24" borderId="21" xfId="0" applyFont="1" applyFill="1" applyBorder="1" applyAlignment="1">
      <alignment horizontal="center"/>
    </xf>
    <xf numFmtId="0" fontId="2" fillId="24" borderId="22" xfId="0" applyFont="1" applyFill="1" applyBorder="1" applyAlignment="1">
      <alignment horizontal="center"/>
    </xf>
    <xf numFmtId="2" fontId="0" fillId="0" borderId="17" xfId="0" applyNumberFormat="1" applyFont="1" applyBorder="1" applyAlignment="1">
      <alignment horizontal="center"/>
    </xf>
    <xf numFmtId="2" fontId="0" fillId="0" borderId="19" xfId="0" applyNumberFormat="1" applyFont="1"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0" xfId="0" applyFont="1"/>
    <xf numFmtId="0" fontId="26" fillId="24" borderId="13" xfId="4" applyFont="1" applyFill="1" applyBorder="1" applyAlignment="1">
      <alignment horizontal="center" wrapText="1"/>
    </xf>
    <xf numFmtId="0" fontId="26" fillId="24" borderId="1" xfId="4" applyFont="1" applyFill="1" applyBorder="1" applyAlignment="1">
      <alignment horizontal="center" wrapText="1"/>
    </xf>
    <xf numFmtId="0" fontId="26" fillId="24" borderId="2" xfId="4" applyFont="1" applyFill="1" applyBorder="1" applyAlignment="1">
      <alignment horizontal="center" wrapText="1"/>
    </xf>
    <xf numFmtId="0" fontId="27" fillId="0" borderId="1" xfId="3" applyFont="1" applyFill="1" applyBorder="1"/>
    <xf numFmtId="166" fontId="27" fillId="0" borderId="1" xfId="3" applyNumberFormat="1" applyFont="1" applyFill="1" applyBorder="1" applyAlignment="1">
      <alignment horizontal="center"/>
    </xf>
    <xf numFmtId="166" fontId="27" fillId="0" borderId="2" xfId="3" applyNumberFormat="1" applyFont="1" applyFill="1" applyBorder="1" applyAlignment="1">
      <alignment horizontal="center"/>
    </xf>
    <xf numFmtId="0" fontId="27" fillId="0" borderId="13" xfId="3" applyFont="1" applyFill="1" applyBorder="1" applyAlignment="1">
      <alignment horizontal="center"/>
    </xf>
    <xf numFmtId="0" fontId="0" fillId="0" borderId="0" xfId="0" applyFont="1" applyBorder="1"/>
    <xf numFmtId="0" fontId="0" fillId="0" borderId="0" xfId="0" applyBorder="1"/>
    <xf numFmtId="0" fontId="2" fillId="24" borderId="1" xfId="0" applyFont="1" applyFill="1" applyBorder="1" applyAlignment="1">
      <alignment horizontal="center"/>
    </xf>
    <xf numFmtId="0" fontId="0" fillId="0" borderId="1" xfId="0" applyFont="1" applyFill="1" applyBorder="1" applyAlignment="1">
      <alignment horizontal="center"/>
    </xf>
    <xf numFmtId="0" fontId="0" fillId="0" borderId="2" xfId="0" applyBorder="1"/>
    <xf numFmtId="0" fontId="0" fillId="0" borderId="0" xfId="0" applyFill="1" applyBorder="1"/>
    <xf numFmtId="0" fontId="0" fillId="0" borderId="0" xfId="0" applyFill="1"/>
    <xf numFmtId="0" fontId="0" fillId="0" borderId="0" xfId="0" applyFont="1" applyFill="1" applyBorder="1"/>
    <xf numFmtId="0" fontId="0" fillId="0" borderId="0" xfId="0"/>
    <xf numFmtId="44" fontId="0" fillId="0" borderId="0" xfId="1957" applyFont="1"/>
    <xf numFmtId="167" fontId="4" fillId="24" borderId="1" xfId="1957" applyNumberFormat="1" applyFont="1" applyFill="1" applyBorder="1"/>
    <xf numFmtId="167" fontId="0" fillId="0" borderId="0" xfId="1957" applyNumberFormat="1" applyFont="1"/>
    <xf numFmtId="0" fontId="0" fillId="0" borderId="0" xfId="0"/>
    <xf numFmtId="0" fontId="4" fillId="0" borderId="0" xfId="0" applyFont="1" applyBorder="1" applyAlignment="1"/>
    <xf numFmtId="1" fontId="0" fillId="0" borderId="1" xfId="0" applyNumberFormat="1" applyBorder="1"/>
    <xf numFmtId="0" fontId="0" fillId="0" borderId="1" xfId="0" applyBorder="1"/>
    <xf numFmtId="0" fontId="0" fillId="0" borderId="1" xfId="0" applyFill="1" applyBorder="1"/>
    <xf numFmtId="0" fontId="2" fillId="0" borderId="0" xfId="0" applyFont="1" applyAlignment="1">
      <alignment horizontal="left"/>
    </xf>
    <xf numFmtId="1" fontId="0" fillId="0" borderId="1" xfId="0" applyNumberFormat="1" applyFill="1" applyBorder="1"/>
    <xf numFmtId="166" fontId="0" fillId="0" borderId="1" xfId="0" applyNumberFormat="1" applyFill="1" applyBorder="1"/>
    <xf numFmtId="167" fontId="0" fillId="0" borderId="1" xfId="1957" applyNumberFormat="1" applyFont="1" applyBorder="1"/>
    <xf numFmtId="167" fontId="0" fillId="0" borderId="1" xfId="1957" applyNumberFormat="1" applyFont="1" applyFill="1" applyBorder="1"/>
    <xf numFmtId="1" fontId="4" fillId="24" borderId="1" xfId="0" applyNumberFormat="1" applyFont="1" applyFill="1" applyBorder="1"/>
    <xf numFmtId="0" fontId="4" fillId="24" borderId="25" xfId="0" applyFont="1" applyFill="1" applyBorder="1"/>
    <xf numFmtId="0" fontId="4" fillId="24" borderId="26" xfId="0" applyFont="1" applyFill="1" applyBorder="1"/>
    <xf numFmtId="0" fontId="0" fillId="25" borderId="24" xfId="0" applyFill="1" applyBorder="1"/>
    <xf numFmtId="0" fontId="0" fillId="25" borderId="23" xfId="0" applyFill="1" applyBorder="1"/>
    <xf numFmtId="167" fontId="0" fillId="0" borderId="1" xfId="1957" applyNumberFormat="1" applyFont="1" applyFill="1" applyBorder="1" applyAlignment="1">
      <alignment horizontal="center" vertical="top" wrapText="1"/>
    </xf>
    <xf numFmtId="167" fontId="4" fillId="24" borderId="26" xfId="1957" applyNumberFormat="1" applyFont="1" applyFill="1" applyBorder="1" applyAlignment="1">
      <alignment horizontal="left"/>
    </xf>
    <xf numFmtId="167" fontId="4" fillId="24" borderId="26" xfId="1957" applyNumberFormat="1" applyFont="1" applyFill="1" applyBorder="1"/>
    <xf numFmtId="0" fontId="0" fillId="0" borderId="0" xfId="0"/>
    <xf numFmtId="0" fontId="0" fillId="0" borderId="0" xfId="0" applyFont="1" applyAlignment="1">
      <alignment horizontal="center"/>
    </xf>
    <xf numFmtId="0" fontId="0" fillId="0" borderId="0" xfId="0" applyFont="1" applyAlignment="1">
      <alignment horizontal="center" wrapText="1"/>
    </xf>
    <xf numFmtId="165" fontId="0" fillId="0" borderId="0" xfId="0" applyNumberFormat="1" applyFont="1" applyAlignment="1">
      <alignment horizontal="center"/>
    </xf>
    <xf numFmtId="164" fontId="0" fillId="0" borderId="0" xfId="0" applyNumberFormat="1" applyFont="1" applyAlignment="1">
      <alignment horizontal="center"/>
    </xf>
    <xf numFmtId="0" fontId="0" fillId="0" borderId="29" xfId="0" applyFont="1" applyBorder="1" applyAlignment="1">
      <alignment horizontal="center"/>
    </xf>
    <xf numFmtId="0" fontId="0" fillId="0" borderId="27" xfId="0" applyFont="1" applyBorder="1" applyAlignment="1">
      <alignment horizontal="center"/>
    </xf>
    <xf numFmtId="2" fontId="0" fillId="0" borderId="28" xfId="0" applyNumberFormat="1" applyFont="1" applyBorder="1" applyAlignment="1">
      <alignment horizontal="center"/>
    </xf>
    <xf numFmtId="0" fontId="0" fillId="25" borderId="26" xfId="0" applyFill="1" applyBorder="1"/>
    <xf numFmtId="0" fontId="0" fillId="0" borderId="13" xfId="0" applyFill="1" applyBorder="1"/>
    <xf numFmtId="14" fontId="0" fillId="0" borderId="1" xfId="0" applyNumberFormat="1" applyBorder="1"/>
    <xf numFmtId="44" fontId="0" fillId="0" borderId="1" xfId="1957" applyNumberFormat="1" applyFont="1" applyFill="1" applyBorder="1"/>
    <xf numFmtId="44" fontId="0" fillId="0" borderId="24" xfId="1957" applyFont="1" applyFill="1" applyBorder="1"/>
    <xf numFmtId="0" fontId="27" fillId="0" borderId="1" xfId="3" applyFont="1" applyFill="1" applyBorder="1" applyAlignment="1">
      <alignment horizontal="center"/>
    </xf>
    <xf numFmtId="167" fontId="0" fillId="0" borderId="0" xfId="1957" applyNumberFormat="1" applyFont="1" applyBorder="1"/>
    <xf numFmtId="1" fontId="0" fillId="0" borderId="0" xfId="0" applyNumberFormat="1" applyFill="1" applyBorder="1"/>
    <xf numFmtId="167" fontId="0" fillId="58" borderId="1" xfId="1957" applyNumberFormat="1" applyFont="1" applyFill="1" applyBorder="1"/>
    <xf numFmtId="0" fontId="0" fillId="0" borderId="23" xfId="0" applyFill="1" applyBorder="1"/>
    <xf numFmtId="164" fontId="0" fillId="0" borderId="0" xfId="0" applyNumberFormat="1" applyFill="1" applyBorder="1"/>
    <xf numFmtId="2" fontId="0" fillId="0" borderId="1" xfId="0" applyNumberFormat="1" applyFont="1" applyBorder="1"/>
    <xf numFmtId="0" fontId="2" fillId="24" borderId="1" xfId="0" applyFont="1" applyFill="1" applyBorder="1" applyAlignment="1">
      <alignment horizontal="left"/>
    </xf>
    <xf numFmtId="0" fontId="26" fillId="24" borderId="13" xfId="4" applyFont="1" applyFill="1" applyBorder="1" applyAlignment="1">
      <alignment horizontal="left"/>
    </xf>
    <xf numFmtId="0" fontId="0" fillId="0" borderId="0" xfId="0"/>
    <xf numFmtId="0" fontId="0" fillId="0" borderId="1" xfId="0" applyBorder="1"/>
    <xf numFmtId="0" fontId="0" fillId="0" borderId="1" xfId="0" applyFill="1" applyBorder="1"/>
    <xf numFmtId="2" fontId="0" fillId="0" borderId="1" xfId="0" applyNumberFormat="1" applyBorder="1"/>
    <xf numFmtId="166" fontId="0" fillId="0" borderId="0" xfId="0" applyNumberFormat="1"/>
    <xf numFmtId="0" fontId="2" fillId="24" borderId="1" xfId="0" applyFont="1" applyFill="1" applyBorder="1" applyAlignment="1">
      <alignment horizontal="center"/>
    </xf>
    <xf numFmtId="0" fontId="51" fillId="0" borderId="44" xfId="0" applyFont="1" applyBorder="1" applyAlignment="1">
      <alignment horizontal="center" vertical="center" wrapText="1"/>
    </xf>
    <xf numFmtId="0" fontId="51" fillId="0" borderId="45" xfId="0" applyFont="1" applyBorder="1" applyAlignment="1">
      <alignment horizontal="center" vertical="center"/>
    </xf>
    <xf numFmtId="0" fontId="52" fillId="0" borderId="45" xfId="0" applyFont="1" applyBorder="1" applyAlignment="1">
      <alignment horizontal="center" vertical="center" wrapText="1"/>
    </xf>
    <xf numFmtId="0" fontId="53" fillId="0" borderId="46" xfId="0" applyFont="1" applyBorder="1" applyAlignment="1">
      <alignment horizontal="center" vertical="center" wrapText="1"/>
    </xf>
    <xf numFmtId="6" fontId="53" fillId="0" borderId="47" xfId="0" applyNumberFormat="1" applyFont="1" applyBorder="1" applyAlignment="1">
      <alignment horizontal="center" vertical="center"/>
    </xf>
    <xf numFmtId="6" fontId="53" fillId="0" borderId="49" xfId="0" applyNumberFormat="1" applyFont="1" applyBorder="1" applyAlignment="1">
      <alignment horizontal="center" vertical="center"/>
    </xf>
    <xf numFmtId="0" fontId="53" fillId="0" borderId="47" xfId="0" applyFont="1" applyBorder="1" applyAlignment="1">
      <alignment horizontal="center" vertical="center" wrapText="1"/>
    </xf>
    <xf numFmtId="6" fontId="52" fillId="61" borderId="49" xfId="0" applyNumberFormat="1" applyFont="1" applyFill="1" applyBorder="1" applyAlignment="1">
      <alignment horizontal="center" vertical="center"/>
    </xf>
    <xf numFmtId="0" fontId="45" fillId="0" borderId="0" xfId="0" applyFont="1" applyAlignment="1">
      <alignment horizontal="center" wrapText="1"/>
    </xf>
    <xf numFmtId="0" fontId="45" fillId="0" borderId="0" xfId="0" applyFont="1" applyAlignment="1">
      <alignment horizontal="center"/>
    </xf>
    <xf numFmtId="0" fontId="55" fillId="63" borderId="58" xfId="0" applyFont="1" applyFill="1" applyBorder="1" applyAlignment="1">
      <alignment horizontal="center" vertical="center" wrapText="1"/>
    </xf>
    <xf numFmtId="44" fontId="0" fillId="0" borderId="0" xfId="1957" applyFont="1" applyBorder="1"/>
    <xf numFmtId="49" fontId="0" fillId="0" borderId="60" xfId="0" applyNumberFormat="1" applyFont="1" applyBorder="1"/>
    <xf numFmtId="0" fontId="55" fillId="63" borderId="74" xfId="0" applyFont="1" applyFill="1" applyBorder="1" applyAlignment="1">
      <alignment horizontal="center" vertical="center" wrapText="1"/>
    </xf>
    <xf numFmtId="44" fontId="0" fillId="58" borderId="1" xfId="1957" applyNumberFormat="1" applyFont="1" applyFill="1" applyBorder="1"/>
    <xf numFmtId="0" fontId="0" fillId="0" borderId="26" xfId="0" applyBorder="1"/>
    <xf numFmtId="0" fontId="0" fillId="0" borderId="15" xfId="0" applyBorder="1"/>
    <xf numFmtId="0" fontId="52" fillId="0" borderId="1" xfId="0" applyFont="1" applyFill="1" applyBorder="1" applyAlignment="1">
      <alignment vertical="center" wrapText="1"/>
    </xf>
    <xf numFmtId="0" fontId="50" fillId="0" borderId="1" xfId="0" applyFont="1" applyFill="1" applyBorder="1" applyAlignment="1">
      <alignment vertical="center" wrapText="1"/>
    </xf>
    <xf numFmtId="0" fontId="51" fillId="0" borderId="1" xfId="0" applyFont="1" applyFill="1" applyBorder="1" applyAlignment="1">
      <alignment vertical="center" wrapText="1"/>
    </xf>
    <xf numFmtId="44" fontId="0" fillId="0" borderId="1" xfId="1957" applyFont="1" applyBorder="1"/>
    <xf numFmtId="44" fontId="0" fillId="0" borderId="44" xfId="1957" applyFont="1" applyBorder="1"/>
    <xf numFmtId="0" fontId="0" fillId="26" borderId="1" xfId="0" applyFill="1" applyBorder="1"/>
    <xf numFmtId="0" fontId="0" fillId="0" borderId="1" xfId="0" applyNumberFormat="1" applyBorder="1"/>
    <xf numFmtId="1" fontId="0" fillId="0" borderId="2" xfId="0" applyNumberFormat="1" applyFill="1" applyBorder="1"/>
    <xf numFmtId="2" fontId="0" fillId="0" borderId="1" xfId="1957" applyNumberFormat="1" applyFont="1" applyFill="1" applyBorder="1"/>
    <xf numFmtId="166" fontId="0" fillId="0" borderId="2" xfId="0" applyNumberFormat="1" applyFill="1" applyBorder="1"/>
    <xf numFmtId="0" fontId="4" fillId="24" borderId="60" xfId="0" applyFont="1" applyFill="1" applyBorder="1" applyAlignment="1">
      <alignment horizontal="center" wrapText="1"/>
    </xf>
    <xf numFmtId="0" fontId="0" fillId="0" borderId="60" xfId="0" applyBorder="1"/>
    <xf numFmtId="165" fontId="0" fillId="0" borderId="60" xfId="0" applyNumberFormat="1" applyBorder="1" applyAlignment="1">
      <alignment horizontal="center"/>
    </xf>
    <xf numFmtId="9" fontId="0" fillId="0" borderId="60" xfId="0" applyNumberFormat="1" applyBorder="1" applyAlignment="1">
      <alignment horizontal="center"/>
    </xf>
    <xf numFmtId="0" fontId="0" fillId="0" borderId="60" xfId="0" applyBorder="1" applyAlignment="1">
      <alignment wrapText="1"/>
    </xf>
    <xf numFmtId="169" fontId="0" fillId="0" borderId="60" xfId="0" applyNumberFormat="1" applyBorder="1" applyAlignment="1">
      <alignment horizontal="center"/>
    </xf>
    <xf numFmtId="10" fontId="0" fillId="0" borderId="60" xfId="0" applyNumberFormat="1" applyBorder="1" applyAlignment="1">
      <alignment horizontal="center"/>
    </xf>
    <xf numFmtId="0" fontId="4" fillId="0" borderId="0" xfId="0" applyFont="1" applyFill="1" applyBorder="1" applyAlignment="1"/>
    <xf numFmtId="0" fontId="4" fillId="0" borderId="0" xfId="0" applyFont="1" applyFill="1" applyBorder="1" applyAlignment="1">
      <alignment horizontal="left"/>
    </xf>
    <xf numFmtId="0" fontId="2" fillId="0" borderId="23" xfId="0" applyFont="1" applyFill="1" applyBorder="1"/>
    <xf numFmtId="44" fontId="0" fillId="0" borderId="60" xfId="1957" applyFont="1" applyBorder="1"/>
    <xf numFmtId="1" fontId="0" fillId="0" borderId="67" xfId="0" applyNumberFormat="1" applyBorder="1"/>
    <xf numFmtId="2" fontId="0" fillId="0" borderId="76" xfId="1957" applyNumberFormat="1" applyFont="1" applyFill="1" applyBorder="1"/>
    <xf numFmtId="167" fontId="0" fillId="0" borderId="72" xfId="1957" applyNumberFormat="1" applyFont="1" applyFill="1" applyBorder="1"/>
    <xf numFmtId="167" fontId="0" fillId="0" borderId="0" xfId="1957" applyNumberFormat="1" applyFont="1" applyAlignment="1">
      <alignment horizontal="right"/>
    </xf>
    <xf numFmtId="0" fontId="4" fillId="24" borderId="67" xfId="0" applyFont="1" applyFill="1" applyBorder="1" applyAlignment="1">
      <alignment horizontal="center" wrapText="1"/>
    </xf>
    <xf numFmtId="0" fontId="4" fillId="0" borderId="0" xfId="0" applyFont="1" applyFill="1" applyBorder="1" applyAlignment="1">
      <alignment horizontal="center" wrapText="1"/>
    </xf>
    <xf numFmtId="168" fontId="0" fillId="0" borderId="0" xfId="0" applyNumberFormat="1" applyFill="1" applyBorder="1" applyAlignment="1">
      <alignment horizontal="center"/>
    </xf>
    <xf numFmtId="0" fontId="56" fillId="0" borderId="0" xfId="0" applyFont="1" applyFill="1" applyBorder="1" applyAlignment="1"/>
    <xf numFmtId="0" fontId="4" fillId="0" borderId="0" xfId="0" applyFont="1" applyFill="1" applyBorder="1" applyAlignment="1">
      <alignment wrapText="1"/>
    </xf>
    <xf numFmtId="165" fontId="0" fillId="0" borderId="67" xfId="0" applyNumberFormat="1" applyBorder="1" applyAlignment="1">
      <alignment horizontal="center"/>
    </xf>
    <xf numFmtId="44" fontId="0" fillId="0" borderId="0" xfId="1957" applyNumberFormat="1" applyFont="1" applyFill="1" applyBorder="1"/>
    <xf numFmtId="0" fontId="0" fillId="0" borderId="72" xfId="0" applyFill="1" applyBorder="1"/>
    <xf numFmtId="0" fontId="0" fillId="24" borderId="77" xfId="0" applyFill="1" applyBorder="1"/>
    <xf numFmtId="0" fontId="48" fillId="0" borderId="0" xfId="0" applyFont="1" applyFill="1" applyBorder="1" applyAlignment="1">
      <alignment vertical="center" wrapText="1"/>
    </xf>
    <xf numFmtId="0" fontId="48" fillId="0" borderId="0" xfId="0" applyFont="1" applyFill="1" applyBorder="1" applyAlignment="1">
      <alignment horizontal="center" vertical="center" wrapText="1"/>
    </xf>
    <xf numFmtId="165" fontId="49" fillId="0" borderId="0" xfId="0" applyNumberFormat="1" applyFont="1" applyFill="1" applyBorder="1" applyAlignment="1">
      <alignment horizontal="center" vertical="center"/>
    </xf>
    <xf numFmtId="0" fontId="0" fillId="0" borderId="0" xfId="0" applyFont="1" applyFill="1" applyBorder="1" applyAlignment="1">
      <alignment horizontal="center"/>
    </xf>
    <xf numFmtId="44" fontId="0" fillId="0" borderId="59" xfId="1957" applyFont="1" applyBorder="1" applyAlignment="1">
      <alignment horizontal="center"/>
    </xf>
    <xf numFmtId="44" fontId="0" fillId="0" borderId="46" xfId="1957" applyFont="1" applyBorder="1"/>
    <xf numFmtId="44" fontId="54" fillId="65" borderId="62" xfId="1957" applyFont="1" applyFill="1" applyBorder="1"/>
    <xf numFmtId="0" fontId="54" fillId="0" borderId="0" xfId="0" applyFont="1" applyAlignment="1">
      <alignment horizontal="left"/>
    </xf>
    <xf numFmtId="0" fontId="57" fillId="0" borderId="0" xfId="0" applyFont="1" applyAlignment="1">
      <alignment horizontal="left"/>
    </xf>
    <xf numFmtId="0" fontId="58" fillId="60" borderId="42" xfId="0" applyFont="1" applyFill="1" applyBorder="1" applyAlignment="1">
      <alignment horizontal="center" vertical="center"/>
    </xf>
    <xf numFmtId="0" fontId="60" fillId="0" borderId="0" xfId="0" applyFont="1" applyAlignment="1">
      <alignment horizontal="center"/>
    </xf>
    <xf numFmtId="44" fontId="61" fillId="25" borderId="24" xfId="0" applyNumberFormat="1" applyFont="1" applyFill="1" applyBorder="1"/>
    <xf numFmtId="44" fontId="61" fillId="25" borderId="0" xfId="0" applyNumberFormat="1" applyFont="1" applyFill="1" applyBorder="1"/>
    <xf numFmtId="0" fontId="4" fillId="24" borderId="66" xfId="0" applyFont="1" applyFill="1" applyBorder="1" applyAlignment="1">
      <alignment horizontal="center" wrapText="1"/>
    </xf>
    <xf numFmtId="0" fontId="4" fillId="24" borderId="68" xfId="0" applyFont="1" applyFill="1" applyBorder="1" applyAlignment="1">
      <alignment horizontal="center" wrapText="1"/>
    </xf>
    <xf numFmtId="0" fontId="2" fillId="0" borderId="81" xfId="0" applyFont="1" applyFill="1" applyBorder="1" applyAlignment="1">
      <alignment horizontal="center"/>
    </xf>
    <xf numFmtId="165" fontId="2" fillId="0" borderId="82" xfId="0" applyNumberFormat="1" applyFont="1" applyFill="1" applyBorder="1" applyAlignment="1">
      <alignment horizontal="center"/>
    </xf>
    <xf numFmtId="44" fontId="2" fillId="0" borderId="83" xfId="0" applyNumberFormat="1" applyFont="1" applyBorder="1"/>
    <xf numFmtId="0" fontId="48" fillId="59" borderId="86" xfId="0" applyFont="1" applyFill="1" applyBorder="1" applyAlignment="1">
      <alignment horizontal="center" vertical="center" wrapText="1"/>
    </xf>
    <xf numFmtId="0" fontId="62" fillId="60" borderId="87" xfId="0" applyFont="1" applyFill="1" applyBorder="1" applyAlignment="1">
      <alignment horizontal="left" vertical="center" wrapText="1"/>
    </xf>
    <xf numFmtId="0" fontId="48" fillId="59" borderId="88" xfId="0" applyFont="1" applyFill="1" applyBorder="1" applyAlignment="1">
      <alignment horizontal="center" vertical="center" wrapText="1"/>
    </xf>
    <xf numFmtId="0" fontId="63" fillId="60" borderId="87" xfId="0" applyFont="1" applyFill="1" applyBorder="1" applyAlignment="1">
      <alignment horizontal="left" vertical="center" wrapText="1"/>
    </xf>
    <xf numFmtId="0" fontId="25" fillId="60" borderId="92" xfId="1952" applyFill="1" applyBorder="1" applyAlignment="1">
      <alignment horizontal="left" vertical="top" wrapText="1"/>
    </xf>
    <xf numFmtId="0" fontId="25" fillId="66" borderId="92" xfId="1952" applyFill="1" applyBorder="1" applyAlignment="1">
      <alignment horizontal="left" vertical="center" wrapText="1"/>
    </xf>
    <xf numFmtId="0" fontId="0" fillId="0" borderId="0" xfId="0" applyFont="1" applyFill="1" applyBorder="1" applyAlignment="1">
      <alignment horizontal="left" vertical="center" wrapText="1"/>
    </xf>
    <xf numFmtId="0" fontId="4" fillId="24" borderId="67" xfId="0" applyFont="1" applyFill="1" applyBorder="1" applyAlignment="1">
      <alignment horizontal="center" wrapText="1"/>
    </xf>
    <xf numFmtId="0" fontId="57" fillId="0" borderId="0" xfId="0" applyFont="1"/>
    <xf numFmtId="165" fontId="66" fillId="60" borderId="43" xfId="0" applyNumberFormat="1" applyFont="1" applyFill="1" applyBorder="1" applyAlignment="1">
      <alignment horizontal="center" vertical="center"/>
    </xf>
    <xf numFmtId="0" fontId="2" fillId="24" borderId="15" xfId="0" applyFont="1" applyFill="1" applyBorder="1" applyAlignment="1">
      <alignment horizontal="center" vertical="center"/>
    </xf>
    <xf numFmtId="0" fontId="67" fillId="24" borderId="60" xfId="0" applyFont="1" applyFill="1" applyBorder="1" applyAlignment="1"/>
    <xf numFmtId="2" fontId="4" fillId="0" borderId="0" xfId="0" applyNumberFormat="1" applyFont="1" applyBorder="1" applyAlignment="1"/>
    <xf numFmtId="0" fontId="54" fillId="24" borderId="77" xfId="0" applyFont="1" applyFill="1" applyBorder="1" applyAlignment="1"/>
    <xf numFmtId="167" fontId="0" fillId="0" borderId="60" xfId="1957" applyNumberFormat="1" applyFont="1" applyBorder="1"/>
    <xf numFmtId="165" fontId="0" fillId="0" borderId="0" xfId="0" applyNumberFormat="1" applyBorder="1" applyAlignment="1">
      <alignment horizontal="center"/>
    </xf>
    <xf numFmtId="9" fontId="0" fillId="0" borderId="0" xfId="0" applyNumberFormat="1" applyBorder="1" applyAlignment="1">
      <alignment horizontal="center"/>
    </xf>
    <xf numFmtId="169" fontId="0" fillId="0" borderId="0" xfId="0" applyNumberFormat="1" applyBorder="1" applyAlignment="1">
      <alignment horizontal="center"/>
    </xf>
    <xf numFmtId="10" fontId="0" fillId="0" borderId="0" xfId="0" applyNumberFormat="1" applyBorder="1" applyAlignment="1">
      <alignment horizontal="center"/>
    </xf>
    <xf numFmtId="0" fontId="4" fillId="24" borderId="53" xfId="0" applyFont="1" applyFill="1" applyBorder="1" applyAlignment="1">
      <alignment wrapText="1"/>
    </xf>
    <xf numFmtId="165" fontId="0" fillId="0" borderId="76" xfId="0" applyNumberFormat="1" applyBorder="1" applyAlignment="1">
      <alignment horizontal="center"/>
    </xf>
    <xf numFmtId="165" fontId="0" fillId="0" borderId="12" xfId="0" applyNumberFormat="1" applyFill="1" applyBorder="1" applyAlignment="1">
      <alignment horizontal="center"/>
    </xf>
    <xf numFmtId="0" fontId="0" fillId="0" borderId="24" xfId="0" applyBorder="1"/>
    <xf numFmtId="0" fontId="0" fillId="0" borderId="53" xfId="0" applyBorder="1"/>
    <xf numFmtId="44" fontId="0" fillId="0" borderId="81" xfId="1957" applyFont="1" applyBorder="1"/>
    <xf numFmtId="0" fontId="0" fillId="24" borderId="76" xfId="0" applyFill="1" applyBorder="1" applyAlignment="1">
      <alignment horizontal="center"/>
    </xf>
    <xf numFmtId="0" fontId="0" fillId="0" borderId="60" xfId="0" applyFill="1" applyBorder="1"/>
    <xf numFmtId="0" fontId="27" fillId="0" borderId="76" xfId="3" applyFont="1" applyFill="1" applyBorder="1" applyAlignment="1">
      <alignment horizontal="center"/>
    </xf>
    <xf numFmtId="0" fontId="27" fillId="0" borderId="60" xfId="3" applyFont="1" applyFill="1" applyBorder="1" applyAlignment="1">
      <alignment horizontal="center"/>
    </xf>
    <xf numFmtId="0" fontId="27" fillId="0" borderId="60" xfId="3" applyFont="1" applyFill="1" applyBorder="1"/>
    <xf numFmtId="166" fontId="27" fillId="0" borderId="60" xfId="3" applyNumberFormat="1" applyFont="1" applyFill="1" applyBorder="1" applyAlignment="1">
      <alignment horizontal="center"/>
    </xf>
    <xf numFmtId="166" fontId="27" fillId="0" borderId="67" xfId="3" applyNumberFormat="1" applyFont="1" applyFill="1" applyBorder="1" applyAlignment="1">
      <alignment horizontal="center"/>
    </xf>
    <xf numFmtId="0" fontId="0" fillId="0" borderId="12" xfId="0" applyFill="1" applyBorder="1"/>
    <xf numFmtId="0" fontId="0" fillId="0" borderId="12" xfId="0" applyNumberFormat="1" applyFill="1" applyBorder="1"/>
    <xf numFmtId="44" fontId="0" fillId="67" borderId="1" xfId="1957" applyNumberFormat="1" applyFont="1" applyFill="1" applyBorder="1"/>
    <xf numFmtId="0" fontId="0" fillId="67" borderId="1" xfId="0" applyFill="1" applyBorder="1"/>
    <xf numFmtId="1" fontId="0" fillId="67" borderId="1" xfId="0" applyNumberFormat="1" applyFill="1" applyBorder="1"/>
    <xf numFmtId="167" fontId="0" fillId="67" borderId="1" xfId="1957" applyNumberFormat="1" applyFont="1" applyFill="1" applyBorder="1"/>
    <xf numFmtId="0" fontId="0" fillId="67" borderId="13" xfId="0" applyFill="1" applyBorder="1"/>
    <xf numFmtId="0" fontId="0" fillId="58" borderId="60" xfId="0" applyFill="1" applyBorder="1" applyAlignment="1">
      <alignment horizontal="center"/>
    </xf>
    <xf numFmtId="165" fontId="0" fillId="58" borderId="60" xfId="0" applyNumberFormat="1" applyFill="1" applyBorder="1" applyAlignment="1">
      <alignment horizontal="center"/>
    </xf>
    <xf numFmtId="165" fontId="0" fillId="58" borderId="67" xfId="0" applyNumberFormat="1" applyFill="1" applyBorder="1" applyAlignment="1">
      <alignment horizontal="center"/>
    </xf>
    <xf numFmtId="0" fontId="0" fillId="58" borderId="13" xfId="0" applyFill="1" applyBorder="1"/>
    <xf numFmtId="0" fontId="0" fillId="58" borderId="1" xfId="0" applyFill="1" applyBorder="1"/>
    <xf numFmtId="1" fontId="0" fillId="58" borderId="1" xfId="0" applyNumberFormat="1" applyFill="1" applyBorder="1"/>
    <xf numFmtId="44" fontId="0" fillId="0" borderId="1" xfId="1957" applyFont="1" applyFill="1" applyBorder="1"/>
    <xf numFmtId="0" fontId="0" fillId="58" borderId="67" xfId="0" applyFill="1" applyBorder="1" applyAlignment="1">
      <alignment horizontal="left"/>
    </xf>
    <xf numFmtId="0" fontId="0" fillId="58" borderId="76" xfId="0" applyFill="1" applyBorder="1"/>
    <xf numFmtId="0" fontId="0" fillId="58" borderId="60" xfId="0" applyFill="1" applyBorder="1"/>
    <xf numFmtId="164" fontId="0" fillId="0" borderId="60" xfId="0" applyNumberFormat="1" applyFill="1" applyBorder="1" applyAlignment="1">
      <alignment horizontal="center"/>
    </xf>
    <xf numFmtId="9" fontId="0" fillId="0" borderId="60" xfId="2011" applyFont="1" applyFill="1" applyBorder="1" applyAlignment="1">
      <alignment horizontal="center"/>
    </xf>
    <xf numFmtId="165" fontId="0" fillId="0" borderId="12" xfId="0" applyNumberFormat="1" applyFill="1" applyBorder="1" applyAlignment="1">
      <alignment horizontal="right"/>
    </xf>
    <xf numFmtId="0" fontId="0" fillId="67" borderId="60" xfId="0" applyFill="1" applyBorder="1"/>
    <xf numFmtId="0" fontId="4" fillId="24" borderId="72" xfId="0" applyFont="1" applyFill="1" applyBorder="1"/>
    <xf numFmtId="165" fontId="0" fillId="58" borderId="76" xfId="0" applyNumberFormat="1" applyFill="1" applyBorder="1" applyAlignment="1">
      <alignment horizontal="center"/>
    </xf>
    <xf numFmtId="165" fontId="0" fillId="67" borderId="76" xfId="0" applyNumberFormat="1" applyFill="1" applyBorder="1" applyAlignment="1">
      <alignment horizontal="center"/>
    </xf>
    <xf numFmtId="0" fontId="4" fillId="24" borderId="71" xfId="0" applyFont="1" applyFill="1" applyBorder="1" applyAlignment="1">
      <alignment horizontal="center" wrapText="1"/>
    </xf>
    <xf numFmtId="0" fontId="27" fillId="0" borderId="0" xfId="0" applyFont="1" applyAlignment="1">
      <alignment horizontal="left"/>
    </xf>
    <xf numFmtId="0" fontId="58" fillId="0" borderId="0" xfId="0" applyFont="1" applyFill="1" applyBorder="1" applyAlignment="1">
      <alignment horizontal="center" vertical="center"/>
    </xf>
    <xf numFmtId="165" fontId="66" fillId="0" borderId="0" xfId="0" applyNumberFormat="1" applyFont="1" applyFill="1" applyBorder="1" applyAlignment="1">
      <alignment horizontal="center" vertical="center"/>
    </xf>
    <xf numFmtId="0" fontId="0" fillId="0" borderId="0" xfId="0" applyFont="1" applyAlignment="1">
      <alignment horizontal="left"/>
    </xf>
    <xf numFmtId="0" fontId="58" fillId="60" borderId="95" xfId="0" applyFont="1" applyFill="1" applyBorder="1" applyAlignment="1">
      <alignment horizontal="center" vertical="center" wrapText="1"/>
    </xf>
    <xf numFmtId="0" fontId="0" fillId="0" borderId="0" xfId="0" applyNumberFormat="1" applyFill="1" applyBorder="1"/>
    <xf numFmtId="1" fontId="0" fillId="0" borderId="0" xfId="0" applyNumberFormat="1" applyBorder="1"/>
    <xf numFmtId="2" fontId="0" fillId="0" borderId="0" xfId="1957" applyNumberFormat="1" applyFont="1" applyFill="1" applyBorder="1"/>
    <xf numFmtId="166" fontId="0" fillId="0" borderId="0" xfId="0" applyNumberFormat="1" applyFill="1" applyBorder="1"/>
    <xf numFmtId="44" fontId="0" fillId="0" borderId="0" xfId="1957" applyFont="1" applyFill="1" applyBorder="1"/>
    <xf numFmtId="167" fontId="0" fillId="0" borderId="0" xfId="1957" applyNumberFormat="1" applyFont="1" applyFill="1"/>
    <xf numFmtId="167" fontId="0" fillId="0" borderId="0" xfId="1957" applyNumberFormat="1" applyFont="1" applyFill="1" applyBorder="1"/>
    <xf numFmtId="0" fontId="0" fillId="24" borderId="75" xfId="0" applyFill="1" applyBorder="1"/>
    <xf numFmtId="0" fontId="54" fillId="24" borderId="75" xfId="0" applyFont="1" applyFill="1" applyBorder="1" applyAlignment="1"/>
    <xf numFmtId="0" fontId="0" fillId="0" borderId="77" xfId="0" applyBorder="1"/>
    <xf numFmtId="0" fontId="0" fillId="0" borderId="77" xfId="0" applyFill="1" applyBorder="1"/>
    <xf numFmtId="0" fontId="0" fillId="0" borderId="77" xfId="0" applyNumberFormat="1" applyBorder="1"/>
    <xf numFmtId="1" fontId="0" fillId="0" borderId="77" xfId="0" applyNumberFormat="1" applyBorder="1"/>
    <xf numFmtId="167" fontId="0" fillId="0" borderId="77" xfId="1957" applyNumberFormat="1" applyFont="1" applyBorder="1"/>
    <xf numFmtId="2" fontId="0" fillId="0" borderId="77" xfId="1957" applyNumberFormat="1" applyFont="1" applyFill="1" applyBorder="1"/>
    <xf numFmtId="167" fontId="0" fillId="0" borderId="77" xfId="1957" applyNumberFormat="1" applyFont="1" applyFill="1" applyBorder="1"/>
    <xf numFmtId="0" fontId="0" fillId="0" borderId="75" xfId="0" applyFill="1" applyBorder="1"/>
    <xf numFmtId="1" fontId="0" fillId="0" borderId="75" xfId="0" applyNumberFormat="1" applyFill="1" applyBorder="1"/>
    <xf numFmtId="167" fontId="0" fillId="0" borderId="75" xfId="1957" applyNumberFormat="1" applyFont="1" applyFill="1" applyBorder="1"/>
    <xf numFmtId="167" fontId="0" fillId="0" borderId="60" xfId="1957" applyNumberFormat="1" applyFont="1" applyFill="1" applyBorder="1"/>
    <xf numFmtId="44" fontId="0" fillId="0" borderId="75" xfId="1957" applyFont="1" applyFill="1" applyBorder="1"/>
    <xf numFmtId="0" fontId="0" fillId="0" borderId="72" xfId="0" applyBorder="1"/>
    <xf numFmtId="1" fontId="0" fillId="0" borderId="72" xfId="0" applyNumberFormat="1" applyBorder="1"/>
    <xf numFmtId="2" fontId="0" fillId="0" borderId="72" xfId="1957" applyNumberFormat="1" applyFont="1" applyFill="1" applyBorder="1"/>
    <xf numFmtId="0" fontId="0" fillId="0" borderId="72" xfId="0" applyNumberFormat="1" applyBorder="1"/>
    <xf numFmtId="49" fontId="0" fillId="0" borderId="72" xfId="0" applyNumberFormat="1" applyFont="1" applyBorder="1"/>
    <xf numFmtId="44" fontId="0" fillId="0" borderId="72" xfId="1957" applyNumberFormat="1" applyFont="1" applyFill="1" applyBorder="1"/>
    <xf numFmtId="1" fontId="0" fillId="0" borderId="72" xfId="0" applyNumberFormat="1" applyFill="1" applyBorder="1"/>
    <xf numFmtId="0" fontId="0" fillId="0" borderId="15" xfId="0" applyFill="1" applyBorder="1"/>
    <xf numFmtId="0" fontId="0" fillId="0" borderId="15" xfId="0" applyNumberFormat="1" applyBorder="1"/>
    <xf numFmtId="1" fontId="0" fillId="0" borderId="15" xfId="0" applyNumberFormat="1" applyBorder="1"/>
    <xf numFmtId="167" fontId="0" fillId="0" borderId="15" xfId="1957" applyNumberFormat="1" applyFont="1" applyFill="1" applyBorder="1"/>
    <xf numFmtId="2" fontId="0" fillId="0" borderId="15" xfId="1957" applyNumberFormat="1" applyFont="1" applyFill="1" applyBorder="1"/>
    <xf numFmtId="167" fontId="0" fillId="0" borderId="15" xfId="1957" applyNumberFormat="1" applyFont="1" applyBorder="1"/>
    <xf numFmtId="0" fontId="0" fillId="0" borderId="15" xfId="1957" applyNumberFormat="1" applyFont="1" applyBorder="1"/>
    <xf numFmtId="0" fontId="0" fillId="69" borderId="96" xfId="0" applyFill="1" applyBorder="1"/>
    <xf numFmtId="0" fontId="0" fillId="69" borderId="55" xfId="0" applyFill="1" applyBorder="1"/>
    <xf numFmtId="0" fontId="0" fillId="69" borderId="55" xfId="0" applyNumberFormat="1" applyFill="1" applyBorder="1"/>
    <xf numFmtId="1" fontId="0" fillId="69" borderId="55" xfId="0" applyNumberFormat="1" applyFill="1" applyBorder="1"/>
    <xf numFmtId="167" fontId="0" fillId="69" borderId="21" xfId="1957" applyNumberFormat="1" applyFont="1" applyFill="1" applyBorder="1"/>
    <xf numFmtId="2" fontId="0" fillId="69" borderId="21" xfId="1957" applyNumberFormat="1" applyFont="1" applyFill="1" applyBorder="1"/>
    <xf numFmtId="166" fontId="0" fillId="69" borderId="21" xfId="1957" applyNumberFormat="1" applyFont="1" applyFill="1" applyBorder="1"/>
    <xf numFmtId="0" fontId="0" fillId="58" borderId="78" xfId="0" applyFill="1" applyBorder="1"/>
    <xf numFmtId="0" fontId="0" fillId="58" borderId="72" xfId="0" applyFill="1" applyBorder="1"/>
    <xf numFmtId="1" fontId="0" fillId="58" borderId="72" xfId="0" applyNumberFormat="1" applyFill="1" applyBorder="1"/>
    <xf numFmtId="167" fontId="0" fillId="58" borderId="72" xfId="1957" applyNumberFormat="1" applyFont="1" applyFill="1" applyBorder="1"/>
    <xf numFmtId="44" fontId="0" fillId="58" borderId="72" xfId="1957" applyNumberFormat="1" applyFont="1" applyFill="1" applyBorder="1"/>
    <xf numFmtId="0" fontId="0" fillId="0" borderId="53" xfId="0" applyFill="1" applyBorder="1"/>
    <xf numFmtId="1" fontId="0" fillId="0" borderId="15" xfId="0" applyNumberFormat="1" applyFill="1" applyBorder="1"/>
    <xf numFmtId="44" fontId="0" fillId="0" borderId="15" xfId="1957" applyFont="1" applyFill="1" applyBorder="1"/>
    <xf numFmtId="0" fontId="0" fillId="0" borderId="1" xfId="0" applyNumberFormat="1" applyFill="1" applyBorder="1"/>
    <xf numFmtId="0" fontId="0" fillId="24" borderId="76" xfId="0" applyFill="1" applyBorder="1"/>
    <xf numFmtId="0" fontId="27" fillId="0" borderId="72" xfId="0" applyFont="1" applyFill="1" applyBorder="1"/>
    <xf numFmtId="0" fontId="27" fillId="0" borderId="12" xfId="0" applyFont="1" applyFill="1" applyBorder="1"/>
    <xf numFmtId="0" fontId="27" fillId="0" borderId="72" xfId="0" applyNumberFormat="1" applyFont="1" applyFill="1" applyBorder="1"/>
    <xf numFmtId="0" fontId="27" fillId="0" borderId="72" xfId="0" applyFont="1" applyBorder="1"/>
    <xf numFmtId="1" fontId="27" fillId="0" borderId="72" xfId="0" applyNumberFormat="1" applyFont="1" applyBorder="1"/>
    <xf numFmtId="167" fontId="27" fillId="0" borderId="72" xfId="1957" applyNumberFormat="1" applyFont="1" applyBorder="1"/>
    <xf numFmtId="2" fontId="27" fillId="0" borderId="72" xfId="1957" applyNumberFormat="1" applyFont="1" applyFill="1" applyBorder="1"/>
    <xf numFmtId="166" fontId="27" fillId="0" borderId="77" xfId="0" applyNumberFormat="1" applyFont="1" applyFill="1" applyBorder="1"/>
    <xf numFmtId="167" fontId="0" fillId="0" borderId="76" xfId="1957" applyNumberFormat="1" applyFont="1" applyFill="1" applyBorder="1"/>
    <xf numFmtId="167" fontId="0" fillId="0" borderId="67" xfId="1957" applyNumberFormat="1" applyFont="1" applyFill="1" applyBorder="1"/>
    <xf numFmtId="44" fontId="0" fillId="0" borderId="75" xfId="1957" applyNumberFormat="1" applyFont="1" applyFill="1" applyBorder="1"/>
    <xf numFmtId="166" fontId="0" fillId="0" borderId="75" xfId="0" applyNumberFormat="1" applyFill="1" applyBorder="1"/>
    <xf numFmtId="167" fontId="0" fillId="0" borderId="59" xfId="1957" applyNumberFormat="1" applyFont="1" applyBorder="1"/>
    <xf numFmtId="0" fontId="0" fillId="0" borderId="0" xfId="0" applyFont="1" applyFill="1" applyBorder="1" applyAlignment="1">
      <alignment horizontal="left" vertical="center" wrapText="1"/>
    </xf>
    <xf numFmtId="0" fontId="70" fillId="25" borderId="12" xfId="0" applyFont="1" applyFill="1" applyBorder="1"/>
    <xf numFmtId="44" fontId="0" fillId="25" borderId="24" xfId="0" applyNumberFormat="1" applyFill="1" applyBorder="1"/>
    <xf numFmtId="44" fontId="0" fillId="0" borderId="0" xfId="1957" applyFont="1" applyBorder="1" applyAlignment="1">
      <alignment horizontal="center"/>
    </xf>
    <xf numFmtId="167" fontId="0" fillId="69" borderId="97" xfId="1957" applyNumberFormat="1" applyFont="1" applyFill="1" applyBorder="1"/>
    <xf numFmtId="0" fontId="0" fillId="58" borderId="0" xfId="0" applyFill="1" applyBorder="1"/>
    <xf numFmtId="0" fontId="0" fillId="58" borderId="0" xfId="0" applyNumberFormat="1" applyFill="1" applyBorder="1"/>
    <xf numFmtId="1" fontId="0" fillId="58" borderId="0" xfId="0" applyNumberFormat="1" applyFill="1" applyBorder="1"/>
    <xf numFmtId="2" fontId="0" fillId="58" borderId="12" xfId="1957" applyNumberFormat="1" applyFont="1" applyFill="1" applyBorder="1"/>
    <xf numFmtId="167" fontId="0" fillId="58" borderId="97" xfId="1957" applyNumberFormat="1" applyFont="1" applyFill="1" applyBorder="1"/>
    <xf numFmtId="166" fontId="0" fillId="58" borderId="97" xfId="1957" applyNumberFormat="1" applyFont="1" applyFill="1" applyBorder="1"/>
    <xf numFmtId="0" fontId="0" fillId="0" borderId="15" xfId="0" applyNumberFormat="1" applyFill="1" applyBorder="1"/>
    <xf numFmtId="166" fontId="0" fillId="0" borderId="73" xfId="0" applyNumberFormat="1" applyFill="1" applyBorder="1"/>
    <xf numFmtId="44" fontId="0" fillId="0" borderId="15" xfId="1957" applyNumberFormat="1" applyFont="1" applyFill="1" applyBorder="1"/>
    <xf numFmtId="44" fontId="61" fillId="25" borderId="12" xfId="0" applyNumberFormat="1" applyFont="1" applyFill="1" applyBorder="1"/>
    <xf numFmtId="0" fontId="0" fillId="25" borderId="15" xfId="0" applyFill="1" applyBorder="1"/>
    <xf numFmtId="0" fontId="0" fillId="69" borderId="63" xfId="0" applyFill="1" applyBorder="1"/>
    <xf numFmtId="0" fontId="0" fillId="69" borderId="63" xfId="0" applyNumberFormat="1" applyFill="1" applyBorder="1"/>
    <xf numFmtId="1" fontId="0" fillId="69" borderId="63" xfId="0" applyNumberFormat="1" applyFill="1" applyBorder="1"/>
    <xf numFmtId="2" fontId="0" fillId="69" borderId="97" xfId="1957" applyNumberFormat="1" applyFont="1" applyFill="1" applyBorder="1"/>
    <xf numFmtId="166" fontId="0" fillId="69" borderId="97" xfId="1957" applyNumberFormat="1" applyFont="1" applyFill="1" applyBorder="1"/>
    <xf numFmtId="0" fontId="0" fillId="0" borderId="24" xfId="0" applyFill="1" applyBorder="1"/>
    <xf numFmtId="1" fontId="0" fillId="69" borderId="60" xfId="0" applyNumberFormat="1" applyFill="1" applyBorder="1"/>
    <xf numFmtId="167" fontId="0" fillId="69" borderId="60" xfId="1957" applyNumberFormat="1" applyFont="1" applyFill="1" applyBorder="1"/>
    <xf numFmtId="2" fontId="0" fillId="69" borderId="60" xfId="1957" applyNumberFormat="1" applyFont="1" applyFill="1" applyBorder="1"/>
    <xf numFmtId="166" fontId="0" fillId="69" borderId="60" xfId="1957" applyNumberFormat="1" applyFont="1" applyFill="1" applyBorder="1"/>
    <xf numFmtId="0" fontId="0" fillId="58" borderId="60" xfId="0" applyNumberFormat="1" applyFill="1" applyBorder="1"/>
    <xf numFmtId="1" fontId="0" fillId="58" borderId="60" xfId="1957" applyNumberFormat="1" applyFont="1" applyFill="1" applyBorder="1"/>
    <xf numFmtId="167" fontId="0" fillId="58" borderId="60" xfId="1957" applyNumberFormat="1" applyFont="1" applyFill="1" applyBorder="1"/>
    <xf numFmtId="1" fontId="0" fillId="58" borderId="60" xfId="0" applyNumberFormat="1" applyFill="1" applyBorder="1"/>
    <xf numFmtId="2" fontId="0" fillId="58" borderId="60" xfId="1957" applyNumberFormat="1" applyFont="1" applyFill="1" applyBorder="1"/>
    <xf numFmtId="166" fontId="0" fillId="58" borderId="60" xfId="1957" applyNumberFormat="1" applyFont="1" applyFill="1" applyBorder="1"/>
    <xf numFmtId="0" fontId="0" fillId="69" borderId="79" xfId="0" applyFill="1" applyBorder="1"/>
    <xf numFmtId="0" fontId="0" fillId="69" borderId="79" xfId="0" applyNumberFormat="1" applyFill="1" applyBorder="1"/>
    <xf numFmtId="167" fontId="0" fillId="69" borderId="27" xfId="1957" applyNumberFormat="1" applyFont="1" applyFill="1" applyBorder="1"/>
    <xf numFmtId="0" fontId="0" fillId="58" borderId="75" xfId="0" applyFill="1" applyBorder="1"/>
    <xf numFmtId="0" fontId="0" fillId="58" borderId="75" xfId="0" applyNumberFormat="1" applyFill="1" applyBorder="1"/>
    <xf numFmtId="1" fontId="0" fillId="69" borderId="97" xfId="1957" applyNumberFormat="1" applyFont="1" applyFill="1" applyBorder="1"/>
    <xf numFmtId="1" fontId="0" fillId="69" borderId="12" xfId="1957" applyNumberFormat="1" applyFont="1" applyFill="1" applyBorder="1"/>
    <xf numFmtId="44" fontId="0" fillId="0" borderId="44" xfId="0" applyNumberFormat="1" applyBorder="1"/>
    <xf numFmtId="0" fontId="0" fillId="0" borderId="0" xfId="0" applyAlignment="1">
      <alignment horizontal="center"/>
    </xf>
    <xf numFmtId="0" fontId="0" fillId="70" borderId="13" xfId="0" applyFill="1" applyBorder="1"/>
    <xf numFmtId="0" fontId="0" fillId="70" borderId="1" xfId="0" applyFill="1" applyBorder="1"/>
    <xf numFmtId="0" fontId="0" fillId="70" borderId="60" xfId="0" applyFill="1" applyBorder="1"/>
    <xf numFmtId="1" fontId="0" fillId="70" borderId="1" xfId="0" applyNumberFormat="1" applyFill="1" applyBorder="1"/>
    <xf numFmtId="167" fontId="0" fillId="70" borderId="1" xfId="1957" applyNumberFormat="1" applyFont="1" applyFill="1" applyBorder="1"/>
    <xf numFmtId="44" fontId="0" fillId="70" borderId="1" xfId="1957" applyNumberFormat="1" applyFont="1" applyFill="1" applyBorder="1"/>
    <xf numFmtId="165" fontId="2" fillId="69" borderId="72" xfId="0" applyNumberFormat="1" applyFont="1" applyFill="1" applyBorder="1" applyAlignment="1">
      <alignment horizontal="center"/>
    </xf>
    <xf numFmtId="165" fontId="2" fillId="69" borderId="71" xfId="0" applyNumberFormat="1" applyFont="1" applyFill="1" applyBorder="1" applyAlignment="1">
      <alignment horizontal="center"/>
    </xf>
    <xf numFmtId="165" fontId="2" fillId="69" borderId="76" xfId="0" applyNumberFormat="1" applyFont="1" applyFill="1" applyBorder="1" applyAlignment="1">
      <alignment horizontal="center"/>
    </xf>
    <xf numFmtId="164" fontId="66" fillId="60" borderId="101" xfId="0" applyNumberFormat="1" applyFont="1" applyFill="1" applyBorder="1" applyAlignment="1">
      <alignment horizontal="center" vertical="center"/>
    </xf>
    <xf numFmtId="164" fontId="66" fillId="60" borderId="100" xfId="0" applyNumberFormat="1" applyFont="1" applyFill="1" applyBorder="1" applyAlignment="1">
      <alignment horizontal="center" vertical="center"/>
    </xf>
    <xf numFmtId="44" fontId="54" fillId="65" borderId="46" xfId="1957" applyFont="1" applyFill="1" applyBorder="1"/>
    <xf numFmtId="0" fontId="71" fillId="0" borderId="0" xfId="0" applyFont="1" applyBorder="1" applyAlignment="1"/>
    <xf numFmtId="0" fontId="2" fillId="69" borderId="70" xfId="0" applyFont="1" applyFill="1" applyBorder="1"/>
    <xf numFmtId="0" fontId="2" fillId="58" borderId="67" xfId="0" applyFont="1" applyFill="1" applyBorder="1"/>
    <xf numFmtId="0" fontId="2" fillId="69" borderId="96" xfId="0" applyFont="1" applyFill="1" applyBorder="1"/>
    <xf numFmtId="0" fontId="2" fillId="58" borderId="98" xfId="0" applyFont="1" applyFill="1" applyBorder="1"/>
    <xf numFmtId="0" fontId="2" fillId="69" borderId="98" xfId="0" applyFont="1" applyFill="1" applyBorder="1"/>
    <xf numFmtId="0" fontId="2" fillId="58" borderId="60" xfId="0" applyFont="1" applyFill="1" applyBorder="1"/>
    <xf numFmtId="167" fontId="4" fillId="24" borderId="71" xfId="1957" applyNumberFormat="1" applyFont="1" applyFill="1" applyBorder="1" applyAlignment="1">
      <alignment horizontal="left"/>
    </xf>
    <xf numFmtId="167" fontId="0" fillId="58" borderId="67" xfId="1957" applyNumberFormat="1" applyFont="1" applyFill="1" applyBorder="1"/>
    <xf numFmtId="167" fontId="0" fillId="58" borderId="71" xfId="1957" applyNumberFormat="1" applyFont="1" applyFill="1" applyBorder="1"/>
    <xf numFmtId="167" fontId="0" fillId="0" borderId="73" xfId="1957" applyNumberFormat="1" applyFont="1" applyFill="1" applyBorder="1"/>
    <xf numFmtId="167" fontId="0" fillId="67" borderId="67" xfId="1957" applyNumberFormat="1" applyFont="1" applyFill="1" applyBorder="1"/>
    <xf numFmtId="167" fontId="0" fillId="70" borderId="67" xfId="1957" applyNumberFormat="1" applyFont="1" applyFill="1" applyBorder="1"/>
    <xf numFmtId="167" fontId="0" fillId="69" borderId="98" xfId="1957" applyNumberFormat="1" applyFont="1" applyFill="1" applyBorder="1"/>
    <xf numFmtId="44" fontId="0" fillId="0" borderId="73" xfId="1957" applyNumberFormat="1" applyFont="1" applyFill="1" applyBorder="1"/>
    <xf numFmtId="167" fontId="4" fillId="24" borderId="76" xfId="1957" applyNumberFormat="1" applyFont="1" applyFill="1" applyBorder="1"/>
    <xf numFmtId="167" fontId="0" fillId="58" borderId="76" xfId="1957" applyNumberFormat="1" applyFont="1" applyFill="1" applyBorder="1" applyAlignment="1">
      <alignment horizontal="center" vertical="top" wrapText="1"/>
    </xf>
    <xf numFmtId="167" fontId="0" fillId="58" borderId="76" xfId="1957" applyNumberFormat="1" applyFont="1" applyFill="1" applyBorder="1"/>
    <xf numFmtId="167" fontId="0" fillId="58" borderId="78" xfId="1957" applyNumberFormat="1" applyFont="1" applyFill="1" applyBorder="1"/>
    <xf numFmtId="167" fontId="0" fillId="0" borderId="53" xfId="1957" applyNumberFormat="1" applyFont="1" applyFill="1" applyBorder="1"/>
    <xf numFmtId="167" fontId="0" fillId="67" borderId="76" xfId="1957" applyNumberFormat="1" applyFont="1" applyFill="1" applyBorder="1"/>
    <xf numFmtId="167" fontId="0" fillId="70" borderId="76" xfId="1957" applyNumberFormat="1" applyFont="1" applyFill="1" applyBorder="1"/>
    <xf numFmtId="167" fontId="0" fillId="69" borderId="103" xfId="1957" applyNumberFormat="1" applyFont="1" applyFill="1" applyBorder="1"/>
    <xf numFmtId="44" fontId="2" fillId="65" borderId="61" xfId="1957" applyFont="1" applyFill="1" applyBorder="1"/>
    <xf numFmtId="167" fontId="0" fillId="0" borderId="102" xfId="1957" applyNumberFormat="1" applyFont="1" applyBorder="1"/>
    <xf numFmtId="167" fontId="4" fillId="24" borderId="61" xfId="1957" applyNumberFormat="1" applyFont="1" applyFill="1" applyBorder="1" applyAlignment="1">
      <alignment horizontal="left"/>
    </xf>
    <xf numFmtId="167" fontId="0" fillId="58" borderId="61" xfId="1957" applyNumberFormat="1" applyFont="1" applyFill="1" applyBorder="1"/>
    <xf numFmtId="167" fontId="0" fillId="58" borderId="104" xfId="1957" applyNumberFormat="1" applyFont="1" applyFill="1" applyBorder="1"/>
    <xf numFmtId="167" fontId="0" fillId="0" borderId="105" xfId="1957" applyNumberFormat="1" applyFont="1" applyFill="1" applyBorder="1"/>
    <xf numFmtId="167" fontId="0" fillId="0" borderId="61" xfId="1957" applyNumberFormat="1" applyFont="1" applyFill="1" applyBorder="1"/>
    <xf numFmtId="167" fontId="0" fillId="67" borderId="61" xfId="1957" applyNumberFormat="1" applyFont="1" applyFill="1" applyBorder="1"/>
    <xf numFmtId="167" fontId="0" fillId="70" borderId="61" xfId="1957" applyNumberFormat="1" applyFont="1" applyFill="1" applyBorder="1"/>
    <xf numFmtId="167" fontId="0" fillId="69" borderId="59" xfId="1957" applyNumberFormat="1" applyFont="1" applyFill="1" applyBorder="1"/>
    <xf numFmtId="44" fontId="2" fillId="65" borderId="67" xfId="1957" applyFont="1" applyFill="1" applyBorder="1"/>
    <xf numFmtId="0" fontId="4" fillId="24" borderId="71" xfId="0" applyFont="1" applyFill="1" applyBorder="1" applyAlignment="1">
      <alignment horizontal="left"/>
    </xf>
    <xf numFmtId="166" fontId="0" fillId="58" borderId="67" xfId="0" applyNumberFormat="1" applyFill="1" applyBorder="1"/>
    <xf numFmtId="166" fontId="0" fillId="58" borderId="71" xfId="0" applyNumberFormat="1" applyFill="1" applyBorder="1"/>
    <xf numFmtId="166" fontId="0" fillId="0" borderId="73" xfId="0" applyNumberFormat="1" applyBorder="1"/>
    <xf numFmtId="166" fontId="0" fillId="0" borderId="67" xfId="0" applyNumberFormat="1" applyBorder="1"/>
    <xf numFmtId="166" fontId="0" fillId="67" borderId="67" xfId="0" applyNumberFormat="1" applyFill="1" applyBorder="1"/>
    <xf numFmtId="166" fontId="0" fillId="70" borderId="67" xfId="0" applyNumberFormat="1" applyFill="1" applyBorder="1"/>
    <xf numFmtId="166" fontId="0" fillId="69" borderId="98" xfId="1957" applyNumberFormat="1" applyFont="1" applyFill="1" applyBorder="1"/>
    <xf numFmtId="166" fontId="0" fillId="58" borderId="67" xfId="1957" applyNumberFormat="1" applyFont="1" applyFill="1" applyBorder="1"/>
    <xf numFmtId="166" fontId="0" fillId="0" borderId="67" xfId="0" applyNumberFormat="1" applyFill="1" applyBorder="1"/>
    <xf numFmtId="1" fontId="0" fillId="0" borderId="73" xfId="0" applyNumberFormat="1" applyFill="1" applyBorder="1"/>
    <xf numFmtId="44" fontId="2" fillId="26" borderId="24" xfId="1957" applyFont="1" applyFill="1" applyBorder="1"/>
    <xf numFmtId="44" fontId="0" fillId="58" borderId="76" xfId="1957" applyFont="1" applyFill="1" applyBorder="1"/>
    <xf numFmtId="44" fontId="0" fillId="58" borderId="78" xfId="1957" applyFont="1" applyFill="1" applyBorder="1"/>
    <xf numFmtId="44" fontId="0" fillId="0" borderId="53" xfId="1957" applyFont="1" applyFill="1" applyBorder="1"/>
    <xf numFmtId="44" fontId="0" fillId="0" borderId="76" xfId="1957" applyFont="1" applyFill="1" applyBorder="1"/>
    <xf numFmtId="44" fontId="0" fillId="67" borderId="76" xfId="1957" applyFont="1" applyFill="1" applyBorder="1"/>
    <xf numFmtId="44" fontId="0" fillId="70" borderId="76" xfId="1957" applyFont="1" applyFill="1" applyBorder="1"/>
    <xf numFmtId="44" fontId="0" fillId="0" borderId="102" xfId="1957" applyFont="1" applyBorder="1"/>
    <xf numFmtId="44" fontId="4" fillId="24" borderId="61" xfId="1957" applyFont="1" applyFill="1" applyBorder="1" applyAlignment="1">
      <alignment horizontal="left"/>
    </xf>
    <xf numFmtId="44" fontId="2" fillId="26" borderId="61" xfId="1957" applyFont="1" applyFill="1" applyBorder="1"/>
    <xf numFmtId="44" fontId="0" fillId="58" borderId="61" xfId="1957" applyNumberFormat="1" applyFont="1" applyFill="1" applyBorder="1"/>
    <xf numFmtId="44" fontId="0" fillId="58" borderId="61" xfId="1957" applyFont="1" applyFill="1" applyBorder="1"/>
    <xf numFmtId="44" fontId="0" fillId="58" borderId="104" xfId="1957" applyNumberFormat="1" applyFont="1" applyFill="1" applyBorder="1"/>
    <xf numFmtId="44" fontId="0" fillId="58" borderId="104" xfId="1957" applyFont="1" applyFill="1" applyBorder="1"/>
    <xf numFmtId="44" fontId="0" fillId="0" borderId="105" xfId="1957" applyNumberFormat="1" applyFont="1" applyFill="1" applyBorder="1"/>
    <xf numFmtId="44" fontId="0" fillId="0" borderId="105" xfId="1957" applyFont="1" applyFill="1" applyBorder="1"/>
    <xf numFmtId="44" fontId="0" fillId="0" borderId="61" xfId="1957" applyNumberFormat="1" applyFont="1" applyFill="1" applyBorder="1"/>
    <xf numFmtId="44" fontId="0" fillId="0" borderId="61" xfId="1957" applyFont="1" applyFill="1" applyBorder="1"/>
    <xf numFmtId="44" fontId="0" fillId="67" borderId="61" xfId="1957" applyNumberFormat="1" applyFont="1" applyFill="1" applyBorder="1"/>
    <xf numFmtId="44" fontId="0" fillId="67" borderId="61" xfId="1957" applyFont="1" applyFill="1" applyBorder="1"/>
    <xf numFmtId="44" fontId="0" fillId="70" borderId="61" xfId="1957" applyNumberFormat="1" applyFont="1" applyFill="1" applyBorder="1"/>
    <xf numFmtId="44" fontId="0" fillId="70" borderId="61" xfId="1957" applyFont="1" applyFill="1" applyBorder="1"/>
    <xf numFmtId="0" fontId="0" fillId="70" borderId="67" xfId="0" applyFill="1" applyBorder="1" applyAlignment="1">
      <alignment horizontal="left"/>
    </xf>
    <xf numFmtId="0" fontId="0" fillId="70" borderId="76" xfId="0" applyFill="1" applyBorder="1"/>
    <xf numFmtId="8" fontId="0" fillId="0" borderId="76" xfId="0" applyNumberFormat="1" applyBorder="1" applyAlignment="1">
      <alignment horizontal="center"/>
    </xf>
    <xf numFmtId="44" fontId="0" fillId="0" borderId="29" xfId="1957" applyFont="1" applyBorder="1"/>
    <xf numFmtId="168" fontId="0" fillId="0" borderId="28" xfId="0" applyNumberFormat="1" applyFill="1" applyBorder="1" applyAlignment="1">
      <alignment horizontal="center"/>
    </xf>
    <xf numFmtId="44" fontId="0" fillId="0" borderId="66" xfId="1957" applyFont="1" applyBorder="1"/>
    <xf numFmtId="168" fontId="0" fillId="0" borderId="68" xfId="0" applyNumberFormat="1" applyFill="1" applyBorder="1" applyAlignment="1">
      <alignment horizontal="center"/>
    </xf>
    <xf numFmtId="168" fontId="0" fillId="0" borderId="83" xfId="0" applyNumberFormat="1" applyFill="1" applyBorder="1" applyAlignment="1">
      <alignment horizontal="center"/>
    </xf>
    <xf numFmtId="44" fontId="2" fillId="0" borderId="81" xfId="1957" applyFont="1" applyBorder="1"/>
    <xf numFmtId="0" fontId="2" fillId="0" borderId="22" xfId="0" applyFont="1" applyBorder="1" applyAlignment="1">
      <alignment horizontal="left"/>
    </xf>
    <xf numFmtId="0" fontId="2" fillId="0" borderId="83" xfId="0" applyFont="1" applyBorder="1"/>
    <xf numFmtId="0" fontId="2" fillId="0" borderId="54" xfId="0" applyFont="1" applyBorder="1"/>
    <xf numFmtId="0" fontId="0" fillId="0" borderId="67" xfId="0" applyBorder="1"/>
    <xf numFmtId="0" fontId="0" fillId="0" borderId="75" xfId="0" applyBorder="1"/>
    <xf numFmtId="0" fontId="0" fillId="0" borderId="76" xfId="0" applyBorder="1"/>
    <xf numFmtId="44" fontId="0" fillId="0" borderId="15" xfId="1957" applyFont="1" applyBorder="1"/>
    <xf numFmtId="44" fontId="0" fillId="0" borderId="75" xfId="1957" applyFont="1" applyBorder="1"/>
    <xf numFmtId="44" fontId="0" fillId="0" borderId="76" xfId="0" applyNumberFormat="1" applyBorder="1"/>
    <xf numFmtId="0" fontId="0" fillId="0" borderId="68" xfId="0" applyBorder="1"/>
    <xf numFmtId="44" fontId="0" fillId="0" borderId="78" xfId="0" applyNumberFormat="1" applyBorder="1"/>
    <xf numFmtId="44" fontId="0" fillId="0" borderId="60" xfId="0" applyNumberFormat="1" applyBorder="1"/>
    <xf numFmtId="0" fontId="73" fillId="0" borderId="0" xfId="0" applyFont="1" applyAlignment="1">
      <alignment horizontal="left"/>
    </xf>
    <xf numFmtId="0" fontId="0" fillId="0" borderId="0" xfId="0" applyFont="1" applyBorder="1" applyAlignment="1">
      <alignment horizontal="center"/>
    </xf>
    <xf numFmtId="0" fontId="0" fillId="67" borderId="60" xfId="0" applyFill="1" applyBorder="1" applyAlignment="1">
      <alignment horizontal="left"/>
    </xf>
    <xf numFmtId="0" fontId="0" fillId="69" borderId="21" xfId="0" applyFill="1" applyBorder="1"/>
    <xf numFmtId="0" fontId="2" fillId="71" borderId="60" xfId="0" applyFont="1" applyFill="1" applyBorder="1"/>
    <xf numFmtId="0" fontId="0" fillId="71" borderId="75" xfId="0" applyFill="1" applyBorder="1"/>
    <xf numFmtId="166" fontId="0" fillId="71" borderId="75" xfId="0" applyNumberFormat="1" applyFill="1" applyBorder="1"/>
    <xf numFmtId="167" fontId="0" fillId="71" borderId="75" xfId="1957" applyNumberFormat="1" applyFont="1" applyFill="1" applyBorder="1"/>
    <xf numFmtId="0" fontId="0" fillId="71" borderId="76" xfId="0" applyFill="1" applyBorder="1"/>
    <xf numFmtId="0" fontId="54" fillId="71" borderId="67" xfId="0" applyFont="1" applyFill="1" applyBorder="1" applyAlignment="1"/>
    <xf numFmtId="0" fontId="54" fillId="71" borderId="75" xfId="0" applyFont="1" applyFill="1" applyBorder="1" applyAlignment="1"/>
    <xf numFmtId="1" fontId="0" fillId="71" borderId="75" xfId="0" applyNumberFormat="1" applyFill="1" applyBorder="1"/>
    <xf numFmtId="44" fontId="0" fillId="71" borderId="75" xfId="1957" applyNumberFormat="1" applyFont="1" applyFill="1" applyBorder="1"/>
    <xf numFmtId="44" fontId="0" fillId="71" borderId="75" xfId="1957" applyFont="1" applyFill="1" applyBorder="1"/>
    <xf numFmtId="0" fontId="0" fillId="0" borderId="73" xfId="0" applyFill="1" applyBorder="1" applyAlignment="1">
      <alignment horizontal="left"/>
    </xf>
    <xf numFmtId="0" fontId="0" fillId="0" borderId="54" xfId="0" applyFill="1" applyBorder="1" applyAlignment="1">
      <alignment horizontal="left"/>
    </xf>
    <xf numFmtId="0" fontId="2" fillId="67" borderId="23" xfId="0" applyFont="1" applyFill="1" applyBorder="1"/>
    <xf numFmtId="0" fontId="0" fillId="67" borderId="0" xfId="0" applyFill="1" applyBorder="1"/>
    <xf numFmtId="0" fontId="0" fillId="67" borderId="0" xfId="0" applyNumberFormat="1" applyFill="1" applyBorder="1"/>
    <xf numFmtId="1" fontId="0" fillId="67" borderId="0" xfId="0" applyNumberFormat="1" applyFill="1" applyBorder="1"/>
    <xf numFmtId="167" fontId="0" fillId="67" borderId="12" xfId="1957" applyNumberFormat="1" applyFont="1" applyFill="1" applyBorder="1"/>
    <xf numFmtId="2" fontId="0" fillId="67" borderId="12" xfId="1957" applyNumberFormat="1" applyFont="1" applyFill="1" applyBorder="1"/>
    <xf numFmtId="166" fontId="0" fillId="67" borderId="12" xfId="1957" applyNumberFormat="1" applyFont="1" applyFill="1" applyBorder="1"/>
    <xf numFmtId="1" fontId="0" fillId="67" borderId="12" xfId="1957" applyNumberFormat="1" applyFont="1" applyFill="1" applyBorder="1"/>
    <xf numFmtId="167" fontId="0" fillId="67" borderId="23" xfId="1957" applyNumberFormat="1" applyFont="1" applyFill="1" applyBorder="1"/>
    <xf numFmtId="167" fontId="0" fillId="67" borderId="102" xfId="1957" applyNumberFormat="1" applyFont="1" applyFill="1" applyBorder="1"/>
    <xf numFmtId="167" fontId="0" fillId="67" borderId="24" xfId="1957" applyNumberFormat="1" applyFont="1" applyFill="1" applyBorder="1"/>
    <xf numFmtId="166" fontId="0" fillId="67" borderId="23" xfId="1957" applyNumberFormat="1" applyFont="1" applyFill="1" applyBorder="1"/>
    <xf numFmtId="0" fontId="0" fillId="67" borderId="77" xfId="0" applyFill="1" applyBorder="1"/>
    <xf numFmtId="2" fontId="0" fillId="69" borderId="12" xfId="1957" applyNumberFormat="1" applyFont="1" applyFill="1" applyBorder="1"/>
    <xf numFmtId="166" fontId="0" fillId="69" borderId="23" xfId="1957" applyNumberFormat="1" applyFont="1" applyFill="1" applyBorder="1"/>
    <xf numFmtId="0" fontId="2" fillId="70" borderId="82" xfId="0" applyFont="1" applyFill="1" applyBorder="1"/>
    <xf numFmtId="0" fontId="0" fillId="70" borderId="82" xfId="0" applyFill="1" applyBorder="1"/>
    <xf numFmtId="0" fontId="0" fillId="70" borderId="82" xfId="0" applyNumberFormat="1" applyFill="1" applyBorder="1"/>
    <xf numFmtId="1" fontId="0" fillId="70" borderId="82" xfId="0" applyNumberFormat="1" applyFill="1" applyBorder="1"/>
    <xf numFmtId="167" fontId="0" fillId="70" borderId="82" xfId="1957" applyNumberFormat="1" applyFont="1" applyFill="1" applyBorder="1"/>
    <xf numFmtId="2" fontId="0" fillId="70" borderId="82" xfId="1957" applyNumberFormat="1" applyFont="1" applyFill="1" applyBorder="1"/>
    <xf numFmtId="166" fontId="0" fillId="70" borderId="82" xfId="1957" applyNumberFormat="1" applyFont="1" applyFill="1" applyBorder="1"/>
    <xf numFmtId="0" fontId="2" fillId="67" borderId="71" xfId="0" applyFont="1" applyFill="1" applyBorder="1"/>
    <xf numFmtId="0" fontId="0" fillId="67" borderId="77" xfId="0" applyNumberFormat="1" applyFill="1" applyBorder="1"/>
    <xf numFmtId="1" fontId="0" fillId="67" borderId="72" xfId="1957" applyNumberFormat="1" applyFont="1" applyFill="1" applyBorder="1"/>
    <xf numFmtId="167" fontId="0" fillId="67" borderId="71" xfId="1957" applyNumberFormat="1" applyFont="1" applyFill="1" applyBorder="1"/>
    <xf numFmtId="167" fontId="0" fillId="67" borderId="77" xfId="1957" applyNumberFormat="1" applyFont="1" applyFill="1" applyBorder="1"/>
    <xf numFmtId="167" fontId="0" fillId="67" borderId="72" xfId="1957" applyNumberFormat="1" applyFont="1" applyFill="1" applyBorder="1"/>
    <xf numFmtId="166" fontId="0" fillId="67" borderId="71" xfId="1957" applyNumberFormat="1" applyFont="1" applyFill="1" applyBorder="1"/>
    <xf numFmtId="167" fontId="0" fillId="67" borderId="104" xfId="1957" applyNumberFormat="1" applyFont="1" applyFill="1" applyBorder="1"/>
    <xf numFmtId="167" fontId="0" fillId="67" borderId="78" xfId="1957" applyNumberFormat="1" applyFont="1" applyFill="1" applyBorder="1"/>
    <xf numFmtId="1" fontId="0" fillId="70" borderId="82" xfId="1957" applyNumberFormat="1" applyFont="1" applyFill="1" applyBorder="1"/>
    <xf numFmtId="0" fontId="2" fillId="67" borderId="98" xfId="0" applyFont="1" applyFill="1" applyBorder="1"/>
    <xf numFmtId="0" fontId="0" fillId="67" borderId="63" xfId="0" applyFill="1" applyBorder="1"/>
    <xf numFmtId="0" fontId="0" fillId="67" borderId="63" xfId="0" applyNumberFormat="1" applyFill="1" applyBorder="1"/>
    <xf numFmtId="1" fontId="0" fillId="67" borderId="63" xfId="0" applyNumberFormat="1" applyFill="1" applyBorder="1"/>
    <xf numFmtId="167" fontId="0" fillId="67" borderId="97" xfId="1957" applyNumberFormat="1" applyFont="1" applyFill="1" applyBorder="1"/>
    <xf numFmtId="2" fontId="0" fillId="67" borderId="97" xfId="1957" applyNumberFormat="1" applyFont="1" applyFill="1" applyBorder="1"/>
    <xf numFmtId="166" fontId="0" fillId="67" borderId="97" xfId="1957" applyNumberFormat="1" applyFont="1" applyFill="1" applyBorder="1"/>
    <xf numFmtId="1" fontId="0" fillId="69" borderId="0" xfId="0" applyNumberFormat="1" applyFill="1" applyBorder="1"/>
    <xf numFmtId="1" fontId="0" fillId="67" borderId="77" xfId="0" applyNumberFormat="1" applyFill="1" applyBorder="1"/>
    <xf numFmtId="2" fontId="0" fillId="67" borderId="77" xfId="1957" applyNumberFormat="1" applyFont="1" applyFill="1" applyBorder="1"/>
    <xf numFmtId="166" fontId="0" fillId="67" borderId="77" xfId="1957" applyNumberFormat="1" applyFont="1" applyFill="1" applyBorder="1"/>
    <xf numFmtId="167" fontId="0" fillId="0" borderId="102" xfId="1957" applyNumberFormat="1" applyFont="1" applyFill="1" applyBorder="1"/>
    <xf numFmtId="167" fontId="0" fillId="69" borderId="61" xfId="1957" applyNumberFormat="1" applyFont="1" applyFill="1" applyBorder="1"/>
    <xf numFmtId="0" fontId="0" fillId="67" borderId="72" xfId="0" applyFill="1" applyBorder="1" applyAlignment="1">
      <alignment horizontal="center"/>
    </xf>
    <xf numFmtId="165" fontId="0" fillId="67" borderId="72" xfId="0" applyNumberFormat="1" applyFill="1" applyBorder="1" applyAlignment="1">
      <alignment horizontal="center"/>
    </xf>
    <xf numFmtId="165" fontId="0" fillId="67" borderId="71" xfId="0" applyNumberFormat="1" applyFill="1" applyBorder="1" applyAlignment="1">
      <alignment horizontal="center"/>
    </xf>
    <xf numFmtId="0" fontId="0" fillId="70" borderId="60" xfId="0" applyFill="1" applyBorder="1" applyAlignment="1">
      <alignment horizontal="center"/>
    </xf>
    <xf numFmtId="165" fontId="0" fillId="70" borderId="60" xfId="0" applyNumberFormat="1" applyFill="1" applyBorder="1" applyAlignment="1">
      <alignment horizontal="center"/>
    </xf>
    <xf numFmtId="0" fontId="2" fillId="69" borderId="60" xfId="0" applyFont="1" applyFill="1" applyBorder="1" applyAlignment="1">
      <alignment horizontal="center"/>
    </xf>
    <xf numFmtId="165" fontId="2" fillId="69" borderId="60" xfId="0" applyNumberFormat="1" applyFont="1" applyFill="1" applyBorder="1" applyAlignment="1">
      <alignment horizontal="center"/>
    </xf>
    <xf numFmtId="165" fontId="0" fillId="70" borderId="67" xfId="0" applyNumberFormat="1" applyFill="1" applyBorder="1" applyAlignment="1">
      <alignment horizontal="center"/>
    </xf>
    <xf numFmtId="165" fontId="0" fillId="70" borderId="76" xfId="0" applyNumberFormat="1" applyFill="1" applyBorder="1" applyAlignment="1">
      <alignment horizontal="center"/>
    </xf>
    <xf numFmtId="44" fontId="0" fillId="0" borderId="108" xfId="1957" applyFont="1" applyBorder="1" applyAlignment="1">
      <alignment horizontal="center" wrapText="1"/>
    </xf>
    <xf numFmtId="0" fontId="62" fillId="60" borderId="87" xfId="0" applyFont="1" applyFill="1" applyBorder="1" applyAlignment="1">
      <alignment horizontal="center" vertical="center" wrapText="1"/>
    </xf>
    <xf numFmtId="0" fontId="62" fillId="60" borderId="43" xfId="0" applyFont="1" applyFill="1" applyBorder="1" applyAlignment="1">
      <alignment horizontal="center" vertical="center"/>
    </xf>
    <xf numFmtId="0" fontId="49" fillId="60" borderId="87" xfId="0" applyFont="1" applyFill="1" applyBorder="1" applyAlignment="1">
      <alignment horizontal="center" vertical="center"/>
    </xf>
    <xf numFmtId="0" fontId="63" fillId="60" borderId="87" xfId="0" quotePrefix="1" applyFont="1" applyFill="1" applyBorder="1" applyAlignment="1">
      <alignment horizontal="center" vertical="center" wrapText="1"/>
    </xf>
    <xf numFmtId="165" fontId="54" fillId="70" borderId="44" xfId="0" applyNumberFormat="1" applyFont="1" applyFill="1" applyBorder="1" applyAlignment="1">
      <alignment horizontal="center"/>
    </xf>
    <xf numFmtId="166" fontId="27" fillId="0" borderId="60" xfId="3" applyNumberFormat="1" applyFont="1" applyFill="1" applyBorder="1" applyAlignment="1">
      <alignment horizontal="center" vertical="center"/>
    </xf>
    <xf numFmtId="1" fontId="27" fillId="0" borderId="76" xfId="3" applyNumberFormat="1" applyFont="1" applyFill="1" applyBorder="1" applyAlignment="1">
      <alignment horizontal="center"/>
    </xf>
    <xf numFmtId="1" fontId="27" fillId="0" borderId="60" xfId="3" applyNumberFormat="1" applyFont="1" applyFill="1" applyBorder="1" applyAlignment="1">
      <alignment horizontal="center"/>
    </xf>
    <xf numFmtId="0" fontId="0" fillId="0" borderId="0" xfId="0" applyFont="1" applyFill="1"/>
    <xf numFmtId="0" fontId="54" fillId="62" borderId="84" xfId="0" applyFont="1" applyFill="1" applyBorder="1" applyAlignment="1">
      <alignment horizontal="center"/>
    </xf>
    <xf numFmtId="0" fontId="54" fillId="62" borderId="85" xfId="0" applyFont="1" applyFill="1" applyBorder="1" applyAlignment="1">
      <alignment horizontal="center"/>
    </xf>
    <xf numFmtId="0" fontId="48" fillId="59" borderId="89" xfId="0" applyFont="1" applyFill="1" applyBorder="1" applyAlignment="1">
      <alignment horizontal="center" vertical="center" wrapText="1"/>
    </xf>
    <xf numFmtId="0" fontId="48" fillId="59" borderId="0" xfId="0" applyFont="1" applyFill="1" applyBorder="1" applyAlignment="1">
      <alignment horizontal="center" vertical="center" wrapText="1"/>
    </xf>
    <xf numFmtId="0" fontId="62" fillId="60" borderId="90" xfId="1952" applyFont="1" applyFill="1" applyBorder="1" applyAlignment="1">
      <alignment horizontal="left" vertical="center" wrapText="1"/>
    </xf>
    <xf numFmtId="0" fontId="62" fillId="60" borderId="57" xfId="1952" applyFont="1" applyFill="1" applyBorder="1" applyAlignment="1">
      <alignment horizontal="left" vertical="center" wrapText="1"/>
    </xf>
    <xf numFmtId="0" fontId="62" fillId="60" borderId="40" xfId="1952" applyFont="1" applyFill="1" applyBorder="1" applyAlignment="1">
      <alignment horizontal="left" vertical="center" wrapText="1"/>
    </xf>
    <xf numFmtId="0" fontId="48" fillId="59" borderId="91" xfId="0" applyFont="1" applyFill="1" applyBorder="1" applyAlignment="1">
      <alignment horizontal="center" vertical="center" wrapText="1"/>
    </xf>
    <xf numFmtId="0" fontId="48" fillId="59" borderId="39" xfId="0" applyFont="1" applyFill="1" applyBorder="1" applyAlignment="1">
      <alignment horizontal="center" vertical="center" wrapText="1"/>
    </xf>
    <xf numFmtId="0" fontId="68" fillId="68" borderId="93" xfId="0" applyFont="1" applyFill="1" applyBorder="1" applyAlignment="1">
      <alignment horizontal="center" vertical="center" wrapText="1"/>
    </xf>
    <xf numFmtId="0" fontId="68" fillId="68" borderId="94" xfId="0" applyFont="1" applyFill="1" applyBorder="1" applyAlignment="1">
      <alignment horizontal="center" vertical="center" wrapText="1"/>
    </xf>
    <xf numFmtId="0" fontId="68" fillId="68" borderId="99" xfId="0" applyFont="1" applyFill="1" applyBorder="1" applyAlignment="1">
      <alignment horizontal="center" vertical="center" wrapText="1"/>
    </xf>
    <xf numFmtId="0" fontId="68" fillId="68" borderId="64" xfId="0" applyFont="1" applyFill="1" applyBorder="1" applyAlignment="1">
      <alignment horizontal="center" vertical="center" wrapText="1"/>
    </xf>
    <xf numFmtId="0" fontId="68" fillId="68" borderId="57" xfId="0" applyFont="1" applyFill="1" applyBorder="1" applyAlignment="1">
      <alignment horizontal="center" vertical="center" wrapText="1"/>
    </xf>
    <xf numFmtId="0" fontId="68" fillId="68" borderId="65" xfId="0" applyFont="1" applyFill="1" applyBorder="1" applyAlignment="1">
      <alignment horizontal="center" vertical="center" wrapText="1"/>
    </xf>
    <xf numFmtId="0" fontId="59" fillId="59" borderId="57" xfId="0" applyFont="1" applyFill="1" applyBorder="1" applyAlignment="1">
      <alignment horizontal="center" vertical="center" wrapText="1"/>
    </xf>
    <xf numFmtId="0" fontId="59" fillId="59" borderId="40" xfId="0" applyFont="1" applyFill="1" applyBorder="1" applyAlignment="1">
      <alignment horizontal="center" vertical="center" wrapText="1"/>
    </xf>
    <xf numFmtId="0" fontId="59" fillId="59" borderId="39" xfId="0" applyFont="1" applyFill="1" applyBorder="1" applyAlignment="1">
      <alignment horizontal="center" vertical="center" wrapText="1"/>
    </xf>
    <xf numFmtId="0" fontId="59" fillId="59" borderId="41" xfId="0" applyFont="1" applyFill="1" applyBorder="1" applyAlignment="1">
      <alignment horizontal="center" vertical="center" wrapText="1"/>
    </xf>
    <xf numFmtId="0" fontId="72" fillId="0" borderId="107" xfId="0" applyFont="1" applyFill="1" applyBorder="1" applyAlignment="1">
      <alignment horizontal="left" vertical="center" wrapText="1"/>
    </xf>
    <xf numFmtId="0" fontId="72" fillId="0" borderId="49" xfId="0" applyFont="1" applyFill="1" applyBorder="1" applyAlignment="1">
      <alignment horizontal="left" vertical="center" wrapText="1"/>
    </xf>
    <xf numFmtId="0" fontId="72" fillId="0" borderId="47" xfId="0" applyFont="1" applyFill="1" applyBorder="1" applyAlignment="1">
      <alignment horizontal="left" vertical="center" wrapText="1"/>
    </xf>
    <xf numFmtId="0" fontId="66" fillId="0" borderId="106" xfId="0" applyFont="1" applyFill="1" applyBorder="1" applyAlignment="1">
      <alignment horizontal="center" vertical="center"/>
    </xf>
    <xf numFmtId="0" fontId="66" fillId="0" borderId="63" xfId="0" applyFont="1" applyFill="1" applyBorder="1" applyAlignment="1">
      <alignment horizontal="center" vertical="center"/>
    </xf>
    <xf numFmtId="0" fontId="66" fillId="0" borderId="64" xfId="0" applyFont="1" applyFill="1" applyBorder="1" applyAlignment="1">
      <alignment horizontal="center" vertical="center"/>
    </xf>
    <xf numFmtId="0" fontId="2" fillId="24" borderId="69" xfId="0" applyFont="1" applyFill="1" applyBorder="1" applyAlignment="1">
      <alignment horizontal="center" vertical="center"/>
    </xf>
    <xf numFmtId="0" fontId="2" fillId="24" borderId="79" xfId="0" applyFont="1" applyFill="1" applyBorder="1" applyAlignment="1">
      <alignment horizontal="center" vertical="center"/>
    </xf>
    <xf numFmtId="0" fontId="2" fillId="24" borderId="80" xfId="0" applyFont="1" applyFill="1" applyBorder="1" applyAlignment="1">
      <alignment horizontal="center" vertical="center"/>
    </xf>
    <xf numFmtId="0" fontId="27" fillId="0" borderId="1" xfId="3" applyFont="1" applyFill="1" applyBorder="1" applyAlignment="1">
      <alignment horizontal="center"/>
    </xf>
    <xf numFmtId="0" fontId="56" fillId="64" borderId="67" xfId="0" applyFont="1" applyFill="1" applyBorder="1" applyAlignment="1">
      <alignment horizontal="center"/>
    </xf>
    <xf numFmtId="0" fontId="56" fillId="64" borderId="75" xfId="0" applyFont="1" applyFill="1" applyBorder="1" applyAlignment="1">
      <alignment horizontal="center"/>
    </xf>
    <xf numFmtId="0" fontId="56" fillId="64" borderId="76" xfId="0" applyFont="1" applyFill="1" applyBorder="1" applyAlignment="1">
      <alignment horizontal="center"/>
    </xf>
    <xf numFmtId="0" fontId="0" fillId="0" borderId="71"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54" fillId="71" borderId="75" xfId="0" applyFont="1" applyFill="1" applyBorder="1" applyAlignment="1">
      <alignment horizontal="center"/>
    </xf>
    <xf numFmtId="0" fontId="2" fillId="24" borderId="67" xfId="0" applyFont="1" applyFill="1" applyBorder="1" applyAlignment="1">
      <alignment horizontal="center" vertical="center"/>
    </xf>
    <xf numFmtId="0" fontId="2" fillId="24" borderId="75" xfId="0" applyFont="1" applyFill="1" applyBorder="1" applyAlignment="1">
      <alignment horizontal="center" vertical="center"/>
    </xf>
    <xf numFmtId="0" fontId="2" fillId="24" borderId="76" xfId="0" applyFont="1" applyFill="1" applyBorder="1" applyAlignment="1">
      <alignment horizontal="center" vertical="center"/>
    </xf>
    <xf numFmtId="0" fontId="0" fillId="24" borderId="69" xfId="0" applyFill="1" applyBorder="1" applyAlignment="1">
      <alignment horizontal="center"/>
    </xf>
    <xf numFmtId="0" fontId="0" fillId="24" borderId="80" xfId="0" applyFill="1" applyBorder="1" applyAlignment="1">
      <alignment horizontal="center"/>
    </xf>
    <xf numFmtId="0" fontId="54" fillId="24" borderId="77" xfId="0" applyFont="1" applyFill="1" applyBorder="1" applyAlignment="1">
      <alignment horizontal="center"/>
    </xf>
    <xf numFmtId="0" fontId="2" fillId="24" borderId="12" xfId="0" applyFont="1" applyFill="1" applyBorder="1" applyAlignment="1">
      <alignment horizontal="center" vertical="center"/>
    </xf>
    <xf numFmtId="0" fontId="2" fillId="24" borderId="15" xfId="0" applyFont="1" applyFill="1" applyBorder="1" applyAlignment="1">
      <alignment horizontal="center" vertical="center"/>
    </xf>
    <xf numFmtId="0" fontId="4" fillId="24" borderId="73" xfId="0" applyFont="1" applyFill="1" applyBorder="1" applyAlignment="1">
      <alignment horizontal="center" wrapText="1"/>
    </xf>
    <xf numFmtId="0" fontId="4" fillId="24" borderId="54" xfId="0" applyFont="1" applyFill="1" applyBorder="1" applyAlignment="1">
      <alignment horizontal="center" wrapText="1"/>
    </xf>
    <xf numFmtId="0" fontId="54" fillId="24" borderId="75" xfId="0" applyFont="1" applyFill="1" applyBorder="1" applyAlignment="1">
      <alignment horizontal="center"/>
    </xf>
    <xf numFmtId="0" fontId="54" fillId="24" borderId="76" xfId="0" applyFont="1" applyFill="1" applyBorder="1" applyAlignment="1">
      <alignment horizontal="center"/>
    </xf>
    <xf numFmtId="0" fontId="2" fillId="24" borderId="67" xfId="0" applyFont="1" applyFill="1" applyBorder="1" applyAlignment="1">
      <alignment horizontal="center"/>
    </xf>
    <xf numFmtId="0" fontId="2" fillId="24" borderId="75" xfId="0" applyFont="1" applyFill="1" applyBorder="1" applyAlignment="1">
      <alignment horizontal="center"/>
    </xf>
    <xf numFmtId="0" fontId="2" fillId="24" borderId="76" xfId="0" applyFont="1" applyFill="1" applyBorder="1" applyAlignment="1">
      <alignment horizontal="center"/>
    </xf>
    <xf numFmtId="0" fontId="0" fillId="0" borderId="67" xfId="0" applyFont="1" applyBorder="1" applyAlignment="1">
      <alignment horizontal="center"/>
    </xf>
    <xf numFmtId="0" fontId="0" fillId="0" borderId="75" xfId="0" applyFont="1" applyBorder="1" applyAlignment="1">
      <alignment horizontal="center"/>
    </xf>
    <xf numFmtId="0" fontId="0" fillId="0" borderId="76" xfId="0" applyFont="1" applyBorder="1" applyAlignment="1">
      <alignment horizontal="center"/>
    </xf>
    <xf numFmtId="0" fontId="54" fillId="24" borderId="67" xfId="0" applyFont="1" applyFill="1" applyBorder="1" applyAlignment="1">
      <alignment horizontal="center"/>
    </xf>
    <xf numFmtId="0" fontId="0" fillId="0" borderId="67" xfId="0" applyFont="1" applyFill="1" applyBorder="1" applyAlignment="1">
      <alignment horizontal="center"/>
    </xf>
    <xf numFmtId="0" fontId="0" fillId="0" borderId="75" xfId="0" applyFont="1" applyFill="1" applyBorder="1" applyAlignment="1">
      <alignment horizontal="center"/>
    </xf>
    <xf numFmtId="0" fontId="0" fillId="0" borderId="76" xfId="0" applyFont="1" applyFill="1" applyBorder="1" applyAlignment="1">
      <alignment horizontal="center"/>
    </xf>
    <xf numFmtId="44" fontId="0" fillId="0" borderId="59" xfId="1957" applyFont="1" applyBorder="1" applyAlignment="1">
      <alignment horizontal="center" wrapText="1"/>
    </xf>
    <xf numFmtId="44" fontId="0" fillId="0" borderId="105" xfId="1957" applyFont="1" applyBorder="1" applyAlignment="1">
      <alignment horizontal="center" wrapText="1"/>
    </xf>
    <xf numFmtId="0" fontId="52" fillId="0" borderId="50" xfId="0" applyFont="1" applyBorder="1" applyAlignment="1">
      <alignment horizontal="center" vertical="center" wrapText="1"/>
    </xf>
    <xf numFmtId="0" fontId="52" fillId="0" borderId="51" xfId="0" applyFont="1" applyBorder="1" applyAlignment="1">
      <alignment horizontal="center" vertical="center" wrapText="1"/>
    </xf>
    <xf numFmtId="0" fontId="52" fillId="0" borderId="25"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45" xfId="0" applyFont="1" applyBorder="1" applyAlignment="1">
      <alignment horizontal="center" vertical="center" wrapText="1"/>
    </xf>
    <xf numFmtId="0" fontId="50" fillId="0" borderId="52"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53" xfId="0" applyFont="1" applyBorder="1" applyAlignment="1">
      <alignment horizontal="center" vertical="center" wrapText="1"/>
    </xf>
    <xf numFmtId="0" fontId="52" fillId="61" borderId="48" xfId="0" applyFont="1" applyFill="1" applyBorder="1" applyAlignment="1">
      <alignment vertical="center" wrapText="1"/>
    </xf>
    <xf numFmtId="0" fontId="52" fillId="61" borderId="45" xfId="0" applyFont="1" applyFill="1" applyBorder="1" applyAlignment="1">
      <alignment vertical="center" wrapText="1"/>
    </xf>
    <xf numFmtId="0" fontId="51" fillId="61" borderId="56" xfId="0" applyFont="1" applyFill="1" applyBorder="1" applyAlignment="1">
      <alignment horizontal="center" vertical="center" wrapText="1"/>
    </xf>
    <xf numFmtId="0" fontId="51" fillId="61" borderId="51" xfId="0" applyFont="1" applyFill="1" applyBorder="1" applyAlignment="1">
      <alignment horizontal="center" vertical="center" wrapText="1"/>
    </xf>
    <xf numFmtId="0" fontId="51" fillId="61" borderId="25" xfId="0" applyFont="1" applyFill="1" applyBorder="1" applyAlignment="1">
      <alignment horizontal="center" vertical="center" wrapText="1"/>
    </xf>
  </cellXfs>
  <cellStyles count="2012">
    <cellStyle name="20% - Accent1" xfId="1979" builtinId="30" customBuiltin="1"/>
    <cellStyle name="20% - Accent1 2" xfId="7"/>
    <cellStyle name="20% - Accent2" xfId="1983" builtinId="34" customBuiltin="1"/>
    <cellStyle name="20% - Accent2 2" xfId="8"/>
    <cellStyle name="20% - Accent3" xfId="1987" builtinId="38" customBuiltin="1"/>
    <cellStyle name="20% - Accent3 2" xfId="9"/>
    <cellStyle name="20% - Accent4" xfId="1991" builtinId="42" customBuiltin="1"/>
    <cellStyle name="20% - Accent4 2" xfId="10"/>
    <cellStyle name="20% - Accent5" xfId="1995" builtinId="46" customBuiltin="1"/>
    <cellStyle name="20% - Accent5 2" xfId="11"/>
    <cellStyle name="20% - Accent6" xfId="1999" builtinId="50" customBuiltin="1"/>
    <cellStyle name="20% - Accent6 2" xfId="12"/>
    <cellStyle name="40% - Accent1" xfId="1980" builtinId="31" customBuiltin="1"/>
    <cellStyle name="40% - Accent1 2" xfId="13"/>
    <cellStyle name="40% - Accent2" xfId="1984" builtinId="35" customBuiltin="1"/>
    <cellStyle name="40% - Accent2 2" xfId="14"/>
    <cellStyle name="40% - Accent3" xfId="1988" builtinId="39" customBuiltin="1"/>
    <cellStyle name="40% - Accent3 2" xfId="15"/>
    <cellStyle name="40% - Accent4" xfId="1992" builtinId="43" customBuiltin="1"/>
    <cellStyle name="40% - Accent4 2" xfId="16"/>
    <cellStyle name="40% - Accent5" xfId="1996" builtinId="47" customBuiltin="1"/>
    <cellStyle name="40% - Accent5 2" xfId="17"/>
    <cellStyle name="40% - Accent6" xfId="2000" builtinId="51" customBuiltin="1"/>
    <cellStyle name="40% - Accent6 2" xfId="18"/>
    <cellStyle name="60% - Accent1" xfId="1981" builtinId="32" customBuiltin="1"/>
    <cellStyle name="60% - Accent1 2" xfId="19"/>
    <cellStyle name="60% - Accent2" xfId="1985" builtinId="36" customBuiltin="1"/>
    <cellStyle name="60% - Accent2 2" xfId="20"/>
    <cellStyle name="60% - Accent3" xfId="1989" builtinId="40" customBuiltin="1"/>
    <cellStyle name="60% - Accent3 2" xfId="21"/>
    <cellStyle name="60% - Accent4" xfId="1993" builtinId="44" customBuiltin="1"/>
    <cellStyle name="60% - Accent4 2" xfId="22"/>
    <cellStyle name="60% - Accent5" xfId="1997" builtinId="48" customBuiltin="1"/>
    <cellStyle name="60% - Accent5 2" xfId="23"/>
    <cellStyle name="60% - Accent6" xfId="2001" builtinId="52" customBuiltin="1"/>
    <cellStyle name="60% - Accent6 2" xfId="24"/>
    <cellStyle name="Accent1" xfId="1978" builtinId="29" customBuiltin="1"/>
    <cellStyle name="Accent1 2" xfId="25"/>
    <cellStyle name="Accent2" xfId="1982" builtinId="33" customBuiltin="1"/>
    <cellStyle name="Accent2 2" xfId="26"/>
    <cellStyle name="Accent3" xfId="1986" builtinId="37" customBuiltin="1"/>
    <cellStyle name="Accent3 2" xfId="27"/>
    <cellStyle name="Accent4" xfId="1990" builtinId="41" customBuiltin="1"/>
    <cellStyle name="Accent4 2" xfId="28"/>
    <cellStyle name="Accent5" xfId="1994" builtinId="45" customBuiltin="1"/>
    <cellStyle name="Accent5 2" xfId="29"/>
    <cellStyle name="Accent6" xfId="1998" builtinId="49" customBuiltin="1"/>
    <cellStyle name="Accent6 2" xfId="30"/>
    <cellStyle name="Bad" xfId="1967" builtinId="27" customBuiltin="1"/>
    <cellStyle name="Bad 2" xfId="31"/>
    <cellStyle name="Calculation" xfId="1971" builtinId="22" customBuiltin="1"/>
    <cellStyle name="Calculation 2" xfId="32"/>
    <cellStyle name="Check Cell" xfId="1973" builtinId="23" customBuiltin="1"/>
    <cellStyle name="Check Cell 2" xfId="33"/>
    <cellStyle name="Comma 2" xfId="1946"/>
    <cellStyle name="Comma 3" xfId="1955"/>
    <cellStyle name="Currency" xfId="1957" builtinId="4"/>
    <cellStyle name="Currency 2" xfId="34"/>
    <cellStyle name="Currency 3" xfId="1954"/>
    <cellStyle name="Explanatory Text" xfId="1976" builtinId="53" customBuiltin="1"/>
    <cellStyle name="Explanatory Text 2" xfId="35"/>
    <cellStyle name="Good" xfId="1966" builtinId="26" customBuiltin="1"/>
    <cellStyle name="Good 2" xfId="36"/>
    <cellStyle name="Heading 1" xfId="1962" builtinId="16" customBuiltin="1"/>
    <cellStyle name="Heading 1 2" xfId="37"/>
    <cellStyle name="Heading 2" xfId="1963" builtinId="17" customBuiltin="1"/>
    <cellStyle name="Heading 2 2" xfId="38"/>
    <cellStyle name="Heading 3" xfId="1964" builtinId="18" customBuiltin="1"/>
    <cellStyle name="Heading 3 2" xfId="39"/>
    <cellStyle name="Heading 4" xfId="1965" builtinId="19" customBuiltin="1"/>
    <cellStyle name="Heading 4 2" xfId="40"/>
    <cellStyle name="Hyperlink 2" xfId="1947"/>
    <cellStyle name="Hyperlink 3" xfId="1952"/>
    <cellStyle name="Hyperlink 3 2" xfId="2003"/>
    <cellStyle name="Hyperlink 4" xfId="2002"/>
    <cellStyle name="Input" xfId="1969" builtinId="20" customBuiltin="1"/>
    <cellStyle name="Input 2" xfId="41"/>
    <cellStyle name="Linked Cell" xfId="1972" builtinId="24" customBuiltin="1"/>
    <cellStyle name="Linked Cell 2" xfId="42"/>
    <cellStyle name="Neutral" xfId="1968" builtinId="28" customBuiltin="1"/>
    <cellStyle name="Neutral 2" xfId="43"/>
    <cellStyle name="Normal" xfId="0" builtinId="0"/>
    <cellStyle name="Normal 2" xfId="2"/>
    <cellStyle name="Normal 2 10" xfId="44"/>
    <cellStyle name="Normal 2 10 10" xfId="45"/>
    <cellStyle name="Normal 2 10 11" xfId="46"/>
    <cellStyle name="Normal 2 10 12" xfId="47"/>
    <cellStyle name="Normal 2 10 13" xfId="48"/>
    <cellStyle name="Normal 2 10 14" xfId="49"/>
    <cellStyle name="Normal 2 10 15" xfId="50"/>
    <cellStyle name="Normal 2 10 16" xfId="51"/>
    <cellStyle name="Normal 2 10 17" xfId="52"/>
    <cellStyle name="Normal 2 10 18" xfId="53"/>
    <cellStyle name="Normal 2 10 19" xfId="54"/>
    <cellStyle name="Normal 2 10 2" xfId="55"/>
    <cellStyle name="Normal 2 10 20" xfId="56"/>
    <cellStyle name="Normal 2 10 21" xfId="57"/>
    <cellStyle name="Normal 2 10 22" xfId="58"/>
    <cellStyle name="Normal 2 10 23" xfId="59"/>
    <cellStyle name="Normal 2 10 3" xfId="60"/>
    <cellStyle name="Normal 2 10 4" xfId="61"/>
    <cellStyle name="Normal 2 10 5" xfId="62"/>
    <cellStyle name="Normal 2 10 6" xfId="63"/>
    <cellStyle name="Normal 2 10 7" xfId="64"/>
    <cellStyle name="Normal 2 10 8" xfId="65"/>
    <cellStyle name="Normal 2 10 9" xfId="66"/>
    <cellStyle name="Normal 2 11" xfId="67"/>
    <cellStyle name="Normal 2 11 10" xfId="68"/>
    <cellStyle name="Normal 2 11 11" xfId="69"/>
    <cellStyle name="Normal 2 11 12" xfId="70"/>
    <cellStyle name="Normal 2 11 13" xfId="71"/>
    <cellStyle name="Normal 2 11 14" xfId="72"/>
    <cellStyle name="Normal 2 11 15" xfId="73"/>
    <cellStyle name="Normal 2 11 16" xfId="74"/>
    <cellStyle name="Normal 2 11 17" xfId="75"/>
    <cellStyle name="Normal 2 11 18" xfId="76"/>
    <cellStyle name="Normal 2 11 19" xfId="77"/>
    <cellStyle name="Normal 2 11 2" xfId="78"/>
    <cellStyle name="Normal 2 11 20" xfId="79"/>
    <cellStyle name="Normal 2 11 21" xfId="80"/>
    <cellStyle name="Normal 2 11 22" xfId="81"/>
    <cellStyle name="Normal 2 11 23" xfId="82"/>
    <cellStyle name="Normal 2 11 3" xfId="83"/>
    <cellStyle name="Normal 2 11 4" xfId="84"/>
    <cellStyle name="Normal 2 11 5" xfId="85"/>
    <cellStyle name="Normal 2 11 6" xfId="86"/>
    <cellStyle name="Normal 2 11 7" xfId="87"/>
    <cellStyle name="Normal 2 11 8" xfId="88"/>
    <cellStyle name="Normal 2 11 9" xfId="89"/>
    <cellStyle name="Normal 2 12" xfId="90"/>
    <cellStyle name="Normal 2 12 10" xfId="91"/>
    <cellStyle name="Normal 2 12 11" xfId="92"/>
    <cellStyle name="Normal 2 12 12" xfId="93"/>
    <cellStyle name="Normal 2 12 13" xfId="94"/>
    <cellStyle name="Normal 2 12 14" xfId="95"/>
    <cellStyle name="Normal 2 12 15" xfId="96"/>
    <cellStyle name="Normal 2 12 16" xfId="97"/>
    <cellStyle name="Normal 2 12 17" xfId="98"/>
    <cellStyle name="Normal 2 12 18" xfId="99"/>
    <cellStyle name="Normal 2 12 19" xfId="100"/>
    <cellStyle name="Normal 2 12 2" xfId="101"/>
    <cellStyle name="Normal 2 12 20" xfId="102"/>
    <cellStyle name="Normal 2 12 21" xfId="103"/>
    <cellStyle name="Normal 2 12 22" xfId="104"/>
    <cellStyle name="Normal 2 12 23" xfId="105"/>
    <cellStyle name="Normal 2 12 3" xfId="106"/>
    <cellStyle name="Normal 2 12 4" xfId="107"/>
    <cellStyle name="Normal 2 12 5" xfId="108"/>
    <cellStyle name="Normal 2 12 6" xfId="109"/>
    <cellStyle name="Normal 2 12 7" xfId="110"/>
    <cellStyle name="Normal 2 12 8" xfId="111"/>
    <cellStyle name="Normal 2 12 9" xfId="112"/>
    <cellStyle name="Normal 2 13" xfId="113"/>
    <cellStyle name="Normal 2 13 10" xfId="114"/>
    <cellStyle name="Normal 2 13 11" xfId="115"/>
    <cellStyle name="Normal 2 13 12" xfId="116"/>
    <cellStyle name="Normal 2 13 13" xfId="117"/>
    <cellStyle name="Normal 2 13 14" xfId="118"/>
    <cellStyle name="Normal 2 13 15" xfId="119"/>
    <cellStyle name="Normal 2 13 16" xfId="120"/>
    <cellStyle name="Normal 2 13 17" xfId="121"/>
    <cellStyle name="Normal 2 13 18" xfId="122"/>
    <cellStyle name="Normal 2 13 19" xfId="123"/>
    <cellStyle name="Normal 2 13 2" xfId="124"/>
    <cellStyle name="Normal 2 13 20" xfId="125"/>
    <cellStyle name="Normal 2 13 21" xfId="126"/>
    <cellStyle name="Normal 2 13 22" xfId="127"/>
    <cellStyle name="Normal 2 13 23" xfId="128"/>
    <cellStyle name="Normal 2 13 3" xfId="129"/>
    <cellStyle name="Normal 2 13 4" xfId="130"/>
    <cellStyle name="Normal 2 13 5" xfId="131"/>
    <cellStyle name="Normal 2 13 6" xfId="132"/>
    <cellStyle name="Normal 2 13 7" xfId="133"/>
    <cellStyle name="Normal 2 13 8" xfId="134"/>
    <cellStyle name="Normal 2 13 9" xfId="135"/>
    <cellStyle name="Normal 2 14" xfId="136"/>
    <cellStyle name="Normal 2 14 10" xfId="137"/>
    <cellStyle name="Normal 2 14 11" xfId="138"/>
    <cellStyle name="Normal 2 14 12" xfId="139"/>
    <cellStyle name="Normal 2 14 13" xfId="140"/>
    <cellStyle name="Normal 2 14 14" xfId="141"/>
    <cellStyle name="Normal 2 14 15" xfId="142"/>
    <cellStyle name="Normal 2 14 16" xfId="143"/>
    <cellStyle name="Normal 2 14 17" xfId="144"/>
    <cellStyle name="Normal 2 14 18" xfId="145"/>
    <cellStyle name="Normal 2 14 19" xfId="146"/>
    <cellStyle name="Normal 2 14 2" xfId="147"/>
    <cellStyle name="Normal 2 14 20" xfId="148"/>
    <cellStyle name="Normal 2 14 21" xfId="149"/>
    <cellStyle name="Normal 2 14 22" xfId="150"/>
    <cellStyle name="Normal 2 14 23" xfId="151"/>
    <cellStyle name="Normal 2 14 3" xfId="152"/>
    <cellStyle name="Normal 2 14 4" xfId="153"/>
    <cellStyle name="Normal 2 14 5" xfId="154"/>
    <cellStyle name="Normal 2 14 6" xfId="155"/>
    <cellStyle name="Normal 2 14 7" xfId="156"/>
    <cellStyle name="Normal 2 14 8" xfId="157"/>
    <cellStyle name="Normal 2 14 9" xfId="158"/>
    <cellStyle name="Normal 2 15" xfId="159"/>
    <cellStyle name="Normal 2 15 10" xfId="160"/>
    <cellStyle name="Normal 2 15 11" xfId="161"/>
    <cellStyle name="Normal 2 15 12" xfId="162"/>
    <cellStyle name="Normal 2 15 13" xfId="163"/>
    <cellStyle name="Normal 2 15 14" xfId="164"/>
    <cellStyle name="Normal 2 15 15" xfId="165"/>
    <cellStyle name="Normal 2 15 16" xfId="166"/>
    <cellStyle name="Normal 2 15 17" xfId="167"/>
    <cellStyle name="Normal 2 15 18" xfId="168"/>
    <cellStyle name="Normal 2 15 19" xfId="169"/>
    <cellStyle name="Normal 2 15 2" xfId="170"/>
    <cellStyle name="Normal 2 15 20" xfId="171"/>
    <cellStyle name="Normal 2 15 21" xfId="172"/>
    <cellStyle name="Normal 2 15 22" xfId="173"/>
    <cellStyle name="Normal 2 15 23" xfId="174"/>
    <cellStyle name="Normal 2 15 3" xfId="175"/>
    <cellStyle name="Normal 2 15 4" xfId="176"/>
    <cellStyle name="Normal 2 15 5" xfId="177"/>
    <cellStyle name="Normal 2 15 6" xfId="178"/>
    <cellStyle name="Normal 2 15 7" xfId="179"/>
    <cellStyle name="Normal 2 15 8" xfId="180"/>
    <cellStyle name="Normal 2 15 9" xfId="181"/>
    <cellStyle name="Normal 2 16" xfId="182"/>
    <cellStyle name="Normal 2 16 10" xfId="183"/>
    <cellStyle name="Normal 2 16 11" xfId="184"/>
    <cellStyle name="Normal 2 16 12" xfId="185"/>
    <cellStyle name="Normal 2 16 13" xfId="186"/>
    <cellStyle name="Normal 2 16 14" xfId="187"/>
    <cellStyle name="Normal 2 16 15" xfId="188"/>
    <cellStyle name="Normal 2 16 16" xfId="189"/>
    <cellStyle name="Normal 2 16 17" xfId="190"/>
    <cellStyle name="Normal 2 16 18" xfId="191"/>
    <cellStyle name="Normal 2 16 19" xfId="192"/>
    <cellStyle name="Normal 2 16 2" xfId="193"/>
    <cellStyle name="Normal 2 16 20" xfId="194"/>
    <cellStyle name="Normal 2 16 21" xfId="195"/>
    <cellStyle name="Normal 2 16 22" xfId="196"/>
    <cellStyle name="Normal 2 16 23" xfId="197"/>
    <cellStyle name="Normal 2 16 3" xfId="198"/>
    <cellStyle name="Normal 2 16 4" xfId="199"/>
    <cellStyle name="Normal 2 16 5" xfId="200"/>
    <cellStyle name="Normal 2 16 6" xfId="201"/>
    <cellStyle name="Normal 2 16 7" xfId="202"/>
    <cellStyle name="Normal 2 16 8" xfId="203"/>
    <cellStyle name="Normal 2 16 9" xfId="204"/>
    <cellStyle name="Normal 2 17" xfId="205"/>
    <cellStyle name="Normal 2 17 10" xfId="206"/>
    <cellStyle name="Normal 2 17 11" xfId="207"/>
    <cellStyle name="Normal 2 17 12" xfId="208"/>
    <cellStyle name="Normal 2 17 13" xfId="209"/>
    <cellStyle name="Normal 2 17 14" xfId="210"/>
    <cellStyle name="Normal 2 17 15" xfId="211"/>
    <cellStyle name="Normal 2 17 16" xfId="212"/>
    <cellStyle name="Normal 2 17 17" xfId="213"/>
    <cellStyle name="Normal 2 17 18" xfId="214"/>
    <cellStyle name="Normal 2 17 19" xfId="215"/>
    <cellStyle name="Normal 2 17 2" xfId="216"/>
    <cellStyle name="Normal 2 17 20" xfId="217"/>
    <cellStyle name="Normal 2 17 21" xfId="218"/>
    <cellStyle name="Normal 2 17 22" xfId="219"/>
    <cellStyle name="Normal 2 17 23" xfId="220"/>
    <cellStyle name="Normal 2 17 3" xfId="221"/>
    <cellStyle name="Normal 2 17 4" xfId="222"/>
    <cellStyle name="Normal 2 17 5" xfId="223"/>
    <cellStyle name="Normal 2 17 6" xfId="224"/>
    <cellStyle name="Normal 2 17 7" xfId="225"/>
    <cellStyle name="Normal 2 17 8" xfId="226"/>
    <cellStyle name="Normal 2 17 9" xfId="227"/>
    <cellStyle name="Normal 2 18" xfId="228"/>
    <cellStyle name="Normal 2 18 10" xfId="229"/>
    <cellStyle name="Normal 2 18 11" xfId="230"/>
    <cellStyle name="Normal 2 18 12" xfId="231"/>
    <cellStyle name="Normal 2 18 13" xfId="232"/>
    <cellStyle name="Normal 2 18 14" xfId="233"/>
    <cellStyle name="Normal 2 18 15" xfId="234"/>
    <cellStyle name="Normal 2 18 16" xfId="235"/>
    <cellStyle name="Normal 2 18 17" xfId="236"/>
    <cellStyle name="Normal 2 18 18" xfId="237"/>
    <cellStyle name="Normal 2 18 19" xfId="238"/>
    <cellStyle name="Normal 2 18 2" xfId="239"/>
    <cellStyle name="Normal 2 18 20" xfId="240"/>
    <cellStyle name="Normal 2 18 21" xfId="241"/>
    <cellStyle name="Normal 2 18 22" xfId="242"/>
    <cellStyle name="Normal 2 18 23" xfId="243"/>
    <cellStyle name="Normal 2 18 3" xfId="244"/>
    <cellStyle name="Normal 2 18 4" xfId="245"/>
    <cellStyle name="Normal 2 18 5" xfId="246"/>
    <cellStyle name="Normal 2 18 6" xfId="247"/>
    <cellStyle name="Normal 2 18 7" xfId="248"/>
    <cellStyle name="Normal 2 18 8" xfId="249"/>
    <cellStyle name="Normal 2 18 9" xfId="250"/>
    <cellStyle name="Normal 2 19" xfId="251"/>
    <cellStyle name="Normal 2 19 10" xfId="252"/>
    <cellStyle name="Normal 2 19 11" xfId="253"/>
    <cellStyle name="Normal 2 19 12" xfId="254"/>
    <cellStyle name="Normal 2 19 13" xfId="255"/>
    <cellStyle name="Normal 2 19 14" xfId="256"/>
    <cellStyle name="Normal 2 19 15" xfId="257"/>
    <cellStyle name="Normal 2 19 16" xfId="258"/>
    <cellStyle name="Normal 2 19 17" xfId="259"/>
    <cellStyle name="Normal 2 19 18" xfId="260"/>
    <cellStyle name="Normal 2 19 19" xfId="261"/>
    <cellStyle name="Normal 2 19 2" xfId="262"/>
    <cellStyle name="Normal 2 19 20" xfId="263"/>
    <cellStyle name="Normal 2 19 21" xfId="264"/>
    <cellStyle name="Normal 2 19 22" xfId="265"/>
    <cellStyle name="Normal 2 19 23" xfId="266"/>
    <cellStyle name="Normal 2 19 3" xfId="267"/>
    <cellStyle name="Normal 2 19 4" xfId="268"/>
    <cellStyle name="Normal 2 19 5" xfId="269"/>
    <cellStyle name="Normal 2 19 6" xfId="270"/>
    <cellStyle name="Normal 2 19 7" xfId="271"/>
    <cellStyle name="Normal 2 19 8" xfId="272"/>
    <cellStyle name="Normal 2 19 9" xfId="273"/>
    <cellStyle name="Normal 2 2" xfId="4"/>
    <cellStyle name="Normal 2 2 2" xfId="5"/>
    <cellStyle name="Normal 2 2 3" xfId="1948"/>
    <cellStyle name="Normal 2 2 4" xfId="1949"/>
    <cellStyle name="Normal 2 20" xfId="274"/>
    <cellStyle name="Normal 2 20 10" xfId="275"/>
    <cellStyle name="Normal 2 20 11" xfId="276"/>
    <cellStyle name="Normal 2 20 12" xfId="277"/>
    <cellStyle name="Normal 2 20 13" xfId="278"/>
    <cellStyle name="Normal 2 20 14" xfId="279"/>
    <cellStyle name="Normal 2 20 15" xfId="280"/>
    <cellStyle name="Normal 2 20 16" xfId="281"/>
    <cellStyle name="Normal 2 20 17" xfId="282"/>
    <cellStyle name="Normal 2 20 18" xfId="283"/>
    <cellStyle name="Normal 2 20 19" xfId="284"/>
    <cellStyle name="Normal 2 20 2" xfId="285"/>
    <cellStyle name="Normal 2 20 20" xfId="286"/>
    <cellStyle name="Normal 2 20 21" xfId="287"/>
    <cellStyle name="Normal 2 20 22" xfId="288"/>
    <cellStyle name="Normal 2 20 23" xfId="289"/>
    <cellStyle name="Normal 2 20 3" xfId="290"/>
    <cellStyle name="Normal 2 20 4" xfId="291"/>
    <cellStyle name="Normal 2 20 5" xfId="292"/>
    <cellStyle name="Normal 2 20 6" xfId="293"/>
    <cellStyle name="Normal 2 20 7" xfId="294"/>
    <cellStyle name="Normal 2 20 8" xfId="295"/>
    <cellStyle name="Normal 2 20 9" xfId="296"/>
    <cellStyle name="Normal 2 21" xfId="297"/>
    <cellStyle name="Normal 2 21 10" xfId="298"/>
    <cellStyle name="Normal 2 21 11" xfId="299"/>
    <cellStyle name="Normal 2 21 12" xfId="300"/>
    <cellStyle name="Normal 2 21 13" xfId="301"/>
    <cellStyle name="Normal 2 21 14" xfId="302"/>
    <cellStyle name="Normal 2 21 15" xfId="303"/>
    <cellStyle name="Normal 2 21 16" xfId="304"/>
    <cellStyle name="Normal 2 21 17" xfId="305"/>
    <cellStyle name="Normal 2 21 18" xfId="306"/>
    <cellStyle name="Normal 2 21 19" xfId="307"/>
    <cellStyle name="Normal 2 21 2" xfId="308"/>
    <cellStyle name="Normal 2 21 20" xfId="309"/>
    <cellStyle name="Normal 2 21 21" xfId="310"/>
    <cellStyle name="Normal 2 21 22" xfId="311"/>
    <cellStyle name="Normal 2 21 23" xfId="312"/>
    <cellStyle name="Normal 2 21 3" xfId="313"/>
    <cellStyle name="Normal 2 21 4" xfId="314"/>
    <cellStyle name="Normal 2 21 5" xfId="315"/>
    <cellStyle name="Normal 2 21 6" xfId="316"/>
    <cellStyle name="Normal 2 21 7" xfId="317"/>
    <cellStyle name="Normal 2 21 8" xfId="318"/>
    <cellStyle name="Normal 2 21 9" xfId="319"/>
    <cellStyle name="Normal 2 22" xfId="320"/>
    <cellStyle name="Normal 2 22 10" xfId="321"/>
    <cellStyle name="Normal 2 22 11" xfId="322"/>
    <cellStyle name="Normal 2 22 12" xfId="323"/>
    <cellStyle name="Normal 2 22 13" xfId="324"/>
    <cellStyle name="Normal 2 22 14" xfId="325"/>
    <cellStyle name="Normal 2 22 15" xfId="326"/>
    <cellStyle name="Normal 2 22 16" xfId="327"/>
    <cellStyle name="Normal 2 22 17" xfId="328"/>
    <cellStyle name="Normal 2 22 18" xfId="329"/>
    <cellStyle name="Normal 2 22 19" xfId="330"/>
    <cellStyle name="Normal 2 22 2" xfId="331"/>
    <cellStyle name="Normal 2 22 20" xfId="332"/>
    <cellStyle name="Normal 2 22 21" xfId="333"/>
    <cellStyle name="Normal 2 22 22" xfId="334"/>
    <cellStyle name="Normal 2 22 23" xfId="335"/>
    <cellStyle name="Normal 2 22 3" xfId="336"/>
    <cellStyle name="Normal 2 22 4" xfId="337"/>
    <cellStyle name="Normal 2 22 5" xfId="338"/>
    <cellStyle name="Normal 2 22 6" xfId="339"/>
    <cellStyle name="Normal 2 22 7" xfId="340"/>
    <cellStyle name="Normal 2 22 8" xfId="341"/>
    <cellStyle name="Normal 2 22 9" xfId="342"/>
    <cellStyle name="Normal 2 23" xfId="343"/>
    <cellStyle name="Normal 2 23 10" xfId="344"/>
    <cellStyle name="Normal 2 23 11" xfId="345"/>
    <cellStyle name="Normal 2 23 12" xfId="346"/>
    <cellStyle name="Normal 2 23 13" xfId="347"/>
    <cellStyle name="Normal 2 23 14" xfId="348"/>
    <cellStyle name="Normal 2 23 15" xfId="349"/>
    <cellStyle name="Normal 2 23 16" xfId="350"/>
    <cellStyle name="Normal 2 23 17" xfId="351"/>
    <cellStyle name="Normal 2 23 18" xfId="352"/>
    <cellStyle name="Normal 2 23 19" xfId="353"/>
    <cellStyle name="Normal 2 23 2" xfId="354"/>
    <cellStyle name="Normal 2 23 20" xfId="355"/>
    <cellStyle name="Normal 2 23 21" xfId="356"/>
    <cellStyle name="Normal 2 23 22" xfId="357"/>
    <cellStyle name="Normal 2 23 23" xfId="358"/>
    <cellStyle name="Normal 2 23 3" xfId="359"/>
    <cellStyle name="Normal 2 23 4" xfId="360"/>
    <cellStyle name="Normal 2 23 5" xfId="361"/>
    <cellStyle name="Normal 2 23 6" xfId="362"/>
    <cellStyle name="Normal 2 23 7" xfId="363"/>
    <cellStyle name="Normal 2 23 8" xfId="364"/>
    <cellStyle name="Normal 2 23 9" xfId="365"/>
    <cellStyle name="Normal 2 24" xfId="366"/>
    <cellStyle name="Normal 2 24 10" xfId="367"/>
    <cellStyle name="Normal 2 24 11" xfId="368"/>
    <cellStyle name="Normal 2 24 12" xfId="369"/>
    <cellStyle name="Normal 2 24 13" xfId="370"/>
    <cellStyle name="Normal 2 24 14" xfId="371"/>
    <cellStyle name="Normal 2 24 15" xfId="372"/>
    <cellStyle name="Normal 2 24 16" xfId="373"/>
    <cellStyle name="Normal 2 24 17" xfId="374"/>
    <cellStyle name="Normal 2 24 18" xfId="375"/>
    <cellStyle name="Normal 2 24 19" xfId="376"/>
    <cellStyle name="Normal 2 24 2" xfId="377"/>
    <cellStyle name="Normal 2 24 20" xfId="378"/>
    <cellStyle name="Normal 2 24 21" xfId="379"/>
    <cellStyle name="Normal 2 24 22" xfId="380"/>
    <cellStyle name="Normal 2 24 23" xfId="381"/>
    <cellStyle name="Normal 2 24 3" xfId="382"/>
    <cellStyle name="Normal 2 24 4" xfId="383"/>
    <cellStyle name="Normal 2 24 5" xfId="384"/>
    <cellStyle name="Normal 2 24 6" xfId="385"/>
    <cellStyle name="Normal 2 24 7" xfId="386"/>
    <cellStyle name="Normal 2 24 8" xfId="387"/>
    <cellStyle name="Normal 2 24 9" xfId="388"/>
    <cellStyle name="Normal 2 25" xfId="389"/>
    <cellStyle name="Normal 2 25 10" xfId="390"/>
    <cellStyle name="Normal 2 25 11" xfId="391"/>
    <cellStyle name="Normal 2 25 12" xfId="392"/>
    <cellStyle name="Normal 2 25 13" xfId="393"/>
    <cellStyle name="Normal 2 25 14" xfId="394"/>
    <cellStyle name="Normal 2 25 15" xfId="395"/>
    <cellStyle name="Normal 2 25 16" xfId="396"/>
    <cellStyle name="Normal 2 25 17" xfId="397"/>
    <cellStyle name="Normal 2 25 18" xfId="398"/>
    <cellStyle name="Normal 2 25 19" xfId="399"/>
    <cellStyle name="Normal 2 25 2" xfId="400"/>
    <cellStyle name="Normal 2 25 20" xfId="401"/>
    <cellStyle name="Normal 2 25 21" xfId="402"/>
    <cellStyle name="Normal 2 25 22" xfId="403"/>
    <cellStyle name="Normal 2 25 23" xfId="404"/>
    <cellStyle name="Normal 2 25 3" xfId="405"/>
    <cellStyle name="Normal 2 25 4" xfId="406"/>
    <cellStyle name="Normal 2 25 5" xfId="407"/>
    <cellStyle name="Normal 2 25 6" xfId="408"/>
    <cellStyle name="Normal 2 25 7" xfId="409"/>
    <cellStyle name="Normal 2 25 8" xfId="410"/>
    <cellStyle name="Normal 2 25 9" xfId="411"/>
    <cellStyle name="Normal 2 26" xfId="412"/>
    <cellStyle name="Normal 2 26 10" xfId="413"/>
    <cellStyle name="Normal 2 26 11" xfId="414"/>
    <cellStyle name="Normal 2 26 12" xfId="415"/>
    <cellStyle name="Normal 2 26 13" xfId="416"/>
    <cellStyle name="Normal 2 26 14" xfId="417"/>
    <cellStyle name="Normal 2 26 15" xfId="418"/>
    <cellStyle name="Normal 2 26 16" xfId="419"/>
    <cellStyle name="Normal 2 26 17" xfId="420"/>
    <cellStyle name="Normal 2 26 18" xfId="421"/>
    <cellStyle name="Normal 2 26 19" xfId="422"/>
    <cellStyle name="Normal 2 26 2" xfId="423"/>
    <cellStyle name="Normal 2 26 20" xfId="424"/>
    <cellStyle name="Normal 2 26 21" xfId="425"/>
    <cellStyle name="Normal 2 26 22" xfId="426"/>
    <cellStyle name="Normal 2 26 23" xfId="427"/>
    <cellStyle name="Normal 2 26 3" xfId="428"/>
    <cellStyle name="Normal 2 26 4" xfId="429"/>
    <cellStyle name="Normal 2 26 5" xfId="430"/>
    <cellStyle name="Normal 2 26 6" xfId="431"/>
    <cellStyle name="Normal 2 26 7" xfId="432"/>
    <cellStyle name="Normal 2 26 8" xfId="433"/>
    <cellStyle name="Normal 2 26 9" xfId="434"/>
    <cellStyle name="Normal 2 27" xfId="435"/>
    <cellStyle name="Normal 2 27 10" xfId="436"/>
    <cellStyle name="Normal 2 27 11" xfId="437"/>
    <cellStyle name="Normal 2 27 12" xfId="438"/>
    <cellStyle name="Normal 2 27 13" xfId="439"/>
    <cellStyle name="Normal 2 27 14" xfId="440"/>
    <cellStyle name="Normal 2 27 15" xfId="441"/>
    <cellStyle name="Normal 2 27 16" xfId="442"/>
    <cellStyle name="Normal 2 27 17" xfId="443"/>
    <cellStyle name="Normal 2 27 18" xfId="444"/>
    <cellStyle name="Normal 2 27 19" xfId="445"/>
    <cellStyle name="Normal 2 27 2" xfId="446"/>
    <cellStyle name="Normal 2 27 20" xfId="447"/>
    <cellStyle name="Normal 2 27 21" xfId="448"/>
    <cellStyle name="Normal 2 27 22" xfId="449"/>
    <cellStyle name="Normal 2 27 23" xfId="450"/>
    <cellStyle name="Normal 2 27 3" xfId="451"/>
    <cellStyle name="Normal 2 27 4" xfId="452"/>
    <cellStyle name="Normal 2 27 5" xfId="453"/>
    <cellStyle name="Normal 2 27 6" xfId="454"/>
    <cellStyle name="Normal 2 27 7" xfId="455"/>
    <cellStyle name="Normal 2 27 8" xfId="456"/>
    <cellStyle name="Normal 2 27 9" xfId="457"/>
    <cellStyle name="Normal 2 28" xfId="458"/>
    <cellStyle name="Normal 2 28 10" xfId="459"/>
    <cellStyle name="Normal 2 28 11" xfId="460"/>
    <cellStyle name="Normal 2 28 12" xfId="461"/>
    <cellStyle name="Normal 2 28 13" xfId="462"/>
    <cellStyle name="Normal 2 28 14" xfId="463"/>
    <cellStyle name="Normal 2 28 15" xfId="464"/>
    <cellStyle name="Normal 2 28 16" xfId="465"/>
    <cellStyle name="Normal 2 28 17" xfId="466"/>
    <cellStyle name="Normal 2 28 18" xfId="467"/>
    <cellStyle name="Normal 2 28 19" xfId="468"/>
    <cellStyle name="Normal 2 28 2" xfId="469"/>
    <cellStyle name="Normal 2 28 20" xfId="470"/>
    <cellStyle name="Normal 2 28 21" xfId="471"/>
    <cellStyle name="Normal 2 28 22" xfId="472"/>
    <cellStyle name="Normal 2 28 23" xfId="473"/>
    <cellStyle name="Normal 2 28 3" xfId="474"/>
    <cellStyle name="Normal 2 28 4" xfId="475"/>
    <cellStyle name="Normal 2 28 5" xfId="476"/>
    <cellStyle name="Normal 2 28 6" xfId="477"/>
    <cellStyle name="Normal 2 28 7" xfId="478"/>
    <cellStyle name="Normal 2 28 8" xfId="479"/>
    <cellStyle name="Normal 2 28 9" xfId="480"/>
    <cellStyle name="Normal 2 29" xfId="481"/>
    <cellStyle name="Normal 2 29 10" xfId="482"/>
    <cellStyle name="Normal 2 29 11" xfId="483"/>
    <cellStyle name="Normal 2 29 12" xfId="484"/>
    <cellStyle name="Normal 2 29 13" xfId="485"/>
    <cellStyle name="Normal 2 29 14" xfId="486"/>
    <cellStyle name="Normal 2 29 15" xfId="487"/>
    <cellStyle name="Normal 2 29 16" xfId="488"/>
    <cellStyle name="Normal 2 29 17" xfId="489"/>
    <cellStyle name="Normal 2 29 18" xfId="490"/>
    <cellStyle name="Normal 2 29 19" xfId="491"/>
    <cellStyle name="Normal 2 29 2" xfId="492"/>
    <cellStyle name="Normal 2 29 20" xfId="493"/>
    <cellStyle name="Normal 2 29 21" xfId="494"/>
    <cellStyle name="Normal 2 29 22" xfId="495"/>
    <cellStyle name="Normal 2 29 23" xfId="496"/>
    <cellStyle name="Normal 2 29 3" xfId="497"/>
    <cellStyle name="Normal 2 29 4" xfId="498"/>
    <cellStyle name="Normal 2 29 5" xfId="499"/>
    <cellStyle name="Normal 2 29 6" xfId="500"/>
    <cellStyle name="Normal 2 29 7" xfId="501"/>
    <cellStyle name="Normal 2 29 8" xfId="502"/>
    <cellStyle name="Normal 2 29 9" xfId="503"/>
    <cellStyle name="Normal 2 3" xfId="504"/>
    <cellStyle name="Normal 2 30" xfId="505"/>
    <cellStyle name="Normal 2 30 10" xfId="506"/>
    <cellStyle name="Normal 2 30 11" xfId="507"/>
    <cellStyle name="Normal 2 30 12" xfId="508"/>
    <cellStyle name="Normal 2 30 13" xfId="509"/>
    <cellStyle name="Normal 2 30 14" xfId="510"/>
    <cellStyle name="Normal 2 30 15" xfId="511"/>
    <cellStyle name="Normal 2 30 16" xfId="512"/>
    <cellStyle name="Normal 2 30 17" xfId="513"/>
    <cellStyle name="Normal 2 30 18" xfId="514"/>
    <cellStyle name="Normal 2 30 19" xfId="515"/>
    <cellStyle name="Normal 2 30 2" xfId="516"/>
    <cellStyle name="Normal 2 30 20" xfId="517"/>
    <cellStyle name="Normal 2 30 21" xfId="518"/>
    <cellStyle name="Normal 2 30 22" xfId="519"/>
    <cellStyle name="Normal 2 30 23" xfId="520"/>
    <cellStyle name="Normal 2 30 3" xfId="521"/>
    <cellStyle name="Normal 2 30 4" xfId="522"/>
    <cellStyle name="Normal 2 30 5" xfId="523"/>
    <cellStyle name="Normal 2 30 6" xfId="524"/>
    <cellStyle name="Normal 2 30 7" xfId="525"/>
    <cellStyle name="Normal 2 30 8" xfId="526"/>
    <cellStyle name="Normal 2 30 9" xfId="527"/>
    <cellStyle name="Normal 2 31" xfId="528"/>
    <cellStyle name="Normal 2 31 10" xfId="529"/>
    <cellStyle name="Normal 2 31 11" xfId="530"/>
    <cellStyle name="Normal 2 31 12" xfId="531"/>
    <cellStyle name="Normal 2 31 13" xfId="532"/>
    <cellStyle name="Normal 2 31 14" xfId="533"/>
    <cellStyle name="Normal 2 31 15" xfId="534"/>
    <cellStyle name="Normal 2 31 16" xfId="535"/>
    <cellStyle name="Normal 2 31 17" xfId="536"/>
    <cellStyle name="Normal 2 31 18" xfId="537"/>
    <cellStyle name="Normal 2 31 19" xfId="538"/>
    <cellStyle name="Normal 2 31 2" xfId="539"/>
    <cellStyle name="Normal 2 31 20" xfId="540"/>
    <cellStyle name="Normal 2 31 21" xfId="541"/>
    <cellStyle name="Normal 2 31 22" xfId="542"/>
    <cellStyle name="Normal 2 31 23" xfId="543"/>
    <cellStyle name="Normal 2 31 3" xfId="544"/>
    <cellStyle name="Normal 2 31 4" xfId="545"/>
    <cellStyle name="Normal 2 31 5" xfId="546"/>
    <cellStyle name="Normal 2 31 6" xfId="547"/>
    <cellStyle name="Normal 2 31 7" xfId="548"/>
    <cellStyle name="Normal 2 31 8" xfId="549"/>
    <cellStyle name="Normal 2 31 9" xfId="550"/>
    <cellStyle name="Normal 2 32" xfId="551"/>
    <cellStyle name="Normal 2 32 10" xfId="552"/>
    <cellStyle name="Normal 2 32 11" xfId="553"/>
    <cellStyle name="Normal 2 32 12" xfId="554"/>
    <cellStyle name="Normal 2 32 13" xfId="555"/>
    <cellStyle name="Normal 2 32 14" xfId="556"/>
    <cellStyle name="Normal 2 32 15" xfId="557"/>
    <cellStyle name="Normal 2 32 16" xfId="558"/>
    <cellStyle name="Normal 2 32 17" xfId="559"/>
    <cellStyle name="Normal 2 32 18" xfId="560"/>
    <cellStyle name="Normal 2 32 19" xfId="561"/>
    <cellStyle name="Normal 2 32 2" xfId="562"/>
    <cellStyle name="Normal 2 32 20" xfId="563"/>
    <cellStyle name="Normal 2 32 21" xfId="564"/>
    <cellStyle name="Normal 2 32 22" xfId="565"/>
    <cellStyle name="Normal 2 32 23" xfId="566"/>
    <cellStyle name="Normal 2 32 3" xfId="567"/>
    <cellStyle name="Normal 2 32 4" xfId="568"/>
    <cellStyle name="Normal 2 32 5" xfId="569"/>
    <cellStyle name="Normal 2 32 6" xfId="570"/>
    <cellStyle name="Normal 2 32 7" xfId="571"/>
    <cellStyle name="Normal 2 32 8" xfId="572"/>
    <cellStyle name="Normal 2 32 9" xfId="573"/>
    <cellStyle name="Normal 2 33" xfId="574"/>
    <cellStyle name="Normal 2 33 10" xfId="575"/>
    <cellStyle name="Normal 2 33 11" xfId="576"/>
    <cellStyle name="Normal 2 33 12" xfId="577"/>
    <cellStyle name="Normal 2 33 13" xfId="578"/>
    <cellStyle name="Normal 2 33 14" xfId="579"/>
    <cellStyle name="Normal 2 33 15" xfId="580"/>
    <cellStyle name="Normal 2 33 16" xfId="581"/>
    <cellStyle name="Normal 2 33 17" xfId="582"/>
    <cellStyle name="Normal 2 33 18" xfId="583"/>
    <cellStyle name="Normal 2 33 19" xfId="584"/>
    <cellStyle name="Normal 2 33 2" xfId="585"/>
    <cellStyle name="Normal 2 33 20" xfId="586"/>
    <cellStyle name="Normal 2 33 21" xfId="587"/>
    <cellStyle name="Normal 2 33 22" xfId="588"/>
    <cellStyle name="Normal 2 33 23" xfId="589"/>
    <cellStyle name="Normal 2 33 3" xfId="590"/>
    <cellStyle name="Normal 2 33 4" xfId="591"/>
    <cellStyle name="Normal 2 33 5" xfId="592"/>
    <cellStyle name="Normal 2 33 6" xfId="593"/>
    <cellStyle name="Normal 2 33 7" xfId="594"/>
    <cellStyle name="Normal 2 33 8" xfId="595"/>
    <cellStyle name="Normal 2 33 9" xfId="596"/>
    <cellStyle name="Normal 2 34" xfId="597"/>
    <cellStyle name="Normal 2 34 10" xfId="598"/>
    <cellStyle name="Normal 2 34 11" xfId="599"/>
    <cellStyle name="Normal 2 34 12" xfId="600"/>
    <cellStyle name="Normal 2 34 13" xfId="601"/>
    <cellStyle name="Normal 2 34 14" xfId="602"/>
    <cellStyle name="Normal 2 34 15" xfId="603"/>
    <cellStyle name="Normal 2 34 16" xfId="604"/>
    <cellStyle name="Normal 2 34 17" xfId="605"/>
    <cellStyle name="Normal 2 34 18" xfId="606"/>
    <cellStyle name="Normal 2 34 19" xfId="607"/>
    <cellStyle name="Normal 2 34 2" xfId="608"/>
    <cellStyle name="Normal 2 34 20" xfId="609"/>
    <cellStyle name="Normal 2 34 21" xfId="610"/>
    <cellStyle name="Normal 2 34 22" xfId="611"/>
    <cellStyle name="Normal 2 34 23" xfId="612"/>
    <cellStyle name="Normal 2 34 3" xfId="613"/>
    <cellStyle name="Normal 2 34 4" xfId="614"/>
    <cellStyle name="Normal 2 34 5" xfId="615"/>
    <cellStyle name="Normal 2 34 6" xfId="616"/>
    <cellStyle name="Normal 2 34 7" xfId="617"/>
    <cellStyle name="Normal 2 34 8" xfId="618"/>
    <cellStyle name="Normal 2 34 9" xfId="619"/>
    <cellStyle name="Normal 2 35" xfId="620"/>
    <cellStyle name="Normal 2 35 10" xfId="621"/>
    <cellStyle name="Normal 2 35 11" xfId="622"/>
    <cellStyle name="Normal 2 35 12" xfId="623"/>
    <cellStyle name="Normal 2 35 13" xfId="624"/>
    <cellStyle name="Normal 2 35 14" xfId="625"/>
    <cellStyle name="Normal 2 35 15" xfId="626"/>
    <cellStyle name="Normal 2 35 16" xfId="627"/>
    <cellStyle name="Normal 2 35 17" xfId="628"/>
    <cellStyle name="Normal 2 35 18" xfId="629"/>
    <cellStyle name="Normal 2 35 19" xfId="630"/>
    <cellStyle name="Normal 2 35 2" xfId="631"/>
    <cellStyle name="Normal 2 35 20" xfId="632"/>
    <cellStyle name="Normal 2 35 21" xfId="633"/>
    <cellStyle name="Normal 2 35 22" xfId="634"/>
    <cellStyle name="Normal 2 35 23" xfId="635"/>
    <cellStyle name="Normal 2 35 3" xfId="636"/>
    <cellStyle name="Normal 2 35 4" xfId="637"/>
    <cellStyle name="Normal 2 35 5" xfId="638"/>
    <cellStyle name="Normal 2 35 6" xfId="639"/>
    <cellStyle name="Normal 2 35 7" xfId="640"/>
    <cellStyle name="Normal 2 35 8" xfId="641"/>
    <cellStyle name="Normal 2 35 9" xfId="642"/>
    <cellStyle name="Normal 2 36" xfId="643"/>
    <cellStyle name="Normal 2 36 10" xfId="644"/>
    <cellStyle name="Normal 2 36 11" xfId="645"/>
    <cellStyle name="Normal 2 36 12" xfId="646"/>
    <cellStyle name="Normal 2 36 13" xfId="647"/>
    <cellStyle name="Normal 2 36 14" xfId="648"/>
    <cellStyle name="Normal 2 36 15" xfId="649"/>
    <cellStyle name="Normal 2 36 16" xfId="650"/>
    <cellStyle name="Normal 2 36 17" xfId="651"/>
    <cellStyle name="Normal 2 36 18" xfId="652"/>
    <cellStyle name="Normal 2 36 19" xfId="653"/>
    <cellStyle name="Normal 2 36 2" xfId="654"/>
    <cellStyle name="Normal 2 36 20" xfId="655"/>
    <cellStyle name="Normal 2 36 21" xfId="656"/>
    <cellStyle name="Normal 2 36 22" xfId="657"/>
    <cellStyle name="Normal 2 36 23" xfId="658"/>
    <cellStyle name="Normal 2 36 3" xfId="659"/>
    <cellStyle name="Normal 2 36 4" xfId="660"/>
    <cellStyle name="Normal 2 36 5" xfId="661"/>
    <cellStyle name="Normal 2 36 6" xfId="662"/>
    <cellStyle name="Normal 2 36 7" xfId="663"/>
    <cellStyle name="Normal 2 36 8" xfId="664"/>
    <cellStyle name="Normal 2 36 9" xfId="665"/>
    <cellStyle name="Normal 2 37" xfId="666"/>
    <cellStyle name="Normal 2 37 10" xfId="667"/>
    <cellStyle name="Normal 2 37 11" xfId="668"/>
    <cellStyle name="Normal 2 37 12" xfId="669"/>
    <cellStyle name="Normal 2 37 13" xfId="670"/>
    <cellStyle name="Normal 2 37 14" xfId="671"/>
    <cellStyle name="Normal 2 37 15" xfId="672"/>
    <cellStyle name="Normal 2 37 16" xfId="673"/>
    <cellStyle name="Normal 2 37 17" xfId="674"/>
    <cellStyle name="Normal 2 37 18" xfId="675"/>
    <cellStyle name="Normal 2 37 19" xfId="676"/>
    <cellStyle name="Normal 2 37 2" xfId="677"/>
    <cellStyle name="Normal 2 37 20" xfId="678"/>
    <cellStyle name="Normal 2 37 21" xfId="679"/>
    <cellStyle name="Normal 2 37 22" xfId="680"/>
    <cellStyle name="Normal 2 37 23" xfId="681"/>
    <cellStyle name="Normal 2 37 3" xfId="682"/>
    <cellStyle name="Normal 2 37 4" xfId="683"/>
    <cellStyle name="Normal 2 37 5" xfId="684"/>
    <cellStyle name="Normal 2 37 6" xfId="685"/>
    <cellStyle name="Normal 2 37 7" xfId="686"/>
    <cellStyle name="Normal 2 37 8" xfId="687"/>
    <cellStyle name="Normal 2 37 9" xfId="688"/>
    <cellStyle name="Normal 2 38" xfId="689"/>
    <cellStyle name="Normal 2 38 10" xfId="690"/>
    <cellStyle name="Normal 2 38 11" xfId="691"/>
    <cellStyle name="Normal 2 38 12" xfId="692"/>
    <cellStyle name="Normal 2 38 13" xfId="693"/>
    <cellStyle name="Normal 2 38 14" xfId="694"/>
    <cellStyle name="Normal 2 38 15" xfId="695"/>
    <cellStyle name="Normal 2 38 16" xfId="696"/>
    <cellStyle name="Normal 2 38 17" xfId="697"/>
    <cellStyle name="Normal 2 38 18" xfId="698"/>
    <cellStyle name="Normal 2 38 19" xfId="699"/>
    <cellStyle name="Normal 2 38 2" xfId="700"/>
    <cellStyle name="Normal 2 38 20" xfId="701"/>
    <cellStyle name="Normal 2 38 21" xfId="702"/>
    <cellStyle name="Normal 2 38 22" xfId="703"/>
    <cellStyle name="Normal 2 38 23" xfId="704"/>
    <cellStyle name="Normal 2 38 3" xfId="705"/>
    <cellStyle name="Normal 2 38 4" xfId="706"/>
    <cellStyle name="Normal 2 38 5" xfId="707"/>
    <cellStyle name="Normal 2 38 6" xfId="708"/>
    <cellStyle name="Normal 2 38 7" xfId="709"/>
    <cellStyle name="Normal 2 38 8" xfId="710"/>
    <cellStyle name="Normal 2 38 9" xfId="711"/>
    <cellStyle name="Normal 2 39" xfId="712"/>
    <cellStyle name="Normal 2 39 10" xfId="713"/>
    <cellStyle name="Normal 2 39 11" xfId="714"/>
    <cellStyle name="Normal 2 39 12" xfId="715"/>
    <cellStyle name="Normal 2 39 13" xfId="716"/>
    <cellStyle name="Normal 2 39 14" xfId="717"/>
    <cellStyle name="Normal 2 39 15" xfId="718"/>
    <cellStyle name="Normal 2 39 16" xfId="719"/>
    <cellStyle name="Normal 2 39 17" xfId="720"/>
    <cellStyle name="Normal 2 39 18" xfId="721"/>
    <cellStyle name="Normal 2 39 19" xfId="722"/>
    <cellStyle name="Normal 2 39 2" xfId="723"/>
    <cellStyle name="Normal 2 39 20" xfId="724"/>
    <cellStyle name="Normal 2 39 21" xfId="725"/>
    <cellStyle name="Normal 2 39 22" xfId="726"/>
    <cellStyle name="Normal 2 39 23" xfId="727"/>
    <cellStyle name="Normal 2 39 3" xfId="728"/>
    <cellStyle name="Normal 2 39 4" xfId="729"/>
    <cellStyle name="Normal 2 39 5" xfId="730"/>
    <cellStyle name="Normal 2 39 6" xfId="731"/>
    <cellStyle name="Normal 2 39 7" xfId="732"/>
    <cellStyle name="Normal 2 39 8" xfId="733"/>
    <cellStyle name="Normal 2 39 9" xfId="734"/>
    <cellStyle name="Normal 2 4" xfId="735"/>
    <cellStyle name="Normal 2 40" xfId="736"/>
    <cellStyle name="Normal 2 41" xfId="737"/>
    <cellStyle name="Normal 2 42" xfId="738"/>
    <cellStyle name="Normal 2 43" xfId="739"/>
    <cellStyle name="Normal 2 44" xfId="740"/>
    <cellStyle name="Normal 2 45" xfId="741"/>
    <cellStyle name="Normal 2 46" xfId="742"/>
    <cellStyle name="Normal 2 47" xfId="743"/>
    <cellStyle name="Normal 2 48" xfId="744"/>
    <cellStyle name="Normal 2 49" xfId="745"/>
    <cellStyle name="Normal 2 5" xfId="746"/>
    <cellStyle name="Normal 2 5 10" xfId="747"/>
    <cellStyle name="Normal 2 5 11" xfId="748"/>
    <cellStyle name="Normal 2 5 12" xfId="749"/>
    <cellStyle name="Normal 2 5 13" xfId="750"/>
    <cellStyle name="Normal 2 5 14" xfId="751"/>
    <cellStyle name="Normal 2 5 15" xfId="752"/>
    <cellStyle name="Normal 2 5 16" xfId="753"/>
    <cellStyle name="Normal 2 5 17" xfId="754"/>
    <cellStyle name="Normal 2 5 18" xfId="755"/>
    <cellStyle name="Normal 2 5 19" xfId="756"/>
    <cellStyle name="Normal 2 5 2" xfId="757"/>
    <cellStyle name="Normal 2 5 2 10" xfId="758"/>
    <cellStyle name="Normal 2 5 2 11" xfId="759"/>
    <cellStyle name="Normal 2 5 2 12" xfId="760"/>
    <cellStyle name="Normal 2 5 2 13" xfId="761"/>
    <cellStyle name="Normal 2 5 2 14" xfId="762"/>
    <cellStyle name="Normal 2 5 2 15" xfId="763"/>
    <cellStyle name="Normal 2 5 2 16" xfId="764"/>
    <cellStyle name="Normal 2 5 2 17" xfId="765"/>
    <cellStyle name="Normal 2 5 2 18" xfId="766"/>
    <cellStyle name="Normal 2 5 2 19" xfId="767"/>
    <cellStyle name="Normal 2 5 2 2" xfId="768"/>
    <cellStyle name="Normal 2 5 2 2 10" xfId="769"/>
    <cellStyle name="Normal 2 5 2 2 11" xfId="770"/>
    <cellStyle name="Normal 2 5 2 2 12" xfId="771"/>
    <cellStyle name="Normal 2 5 2 2 13" xfId="772"/>
    <cellStyle name="Normal 2 5 2 2 14" xfId="773"/>
    <cellStyle name="Normal 2 5 2 2 15" xfId="774"/>
    <cellStyle name="Normal 2 5 2 2 16" xfId="775"/>
    <cellStyle name="Normal 2 5 2 2 17" xfId="776"/>
    <cellStyle name="Normal 2 5 2 2 18" xfId="777"/>
    <cellStyle name="Normal 2 5 2 2 19" xfId="778"/>
    <cellStyle name="Normal 2 5 2 2 2" xfId="779"/>
    <cellStyle name="Normal 2 5 2 2 20" xfId="780"/>
    <cellStyle name="Normal 2 5 2 2 21" xfId="781"/>
    <cellStyle name="Normal 2 5 2 2 22" xfId="782"/>
    <cellStyle name="Normal 2 5 2 2 23" xfId="783"/>
    <cellStyle name="Normal 2 5 2 2 24" xfId="784"/>
    <cellStyle name="Normal 2 5 2 2 25" xfId="785"/>
    <cellStyle name="Normal 2 5 2 2 26" xfId="786"/>
    <cellStyle name="Normal 2 5 2 2 27" xfId="787"/>
    <cellStyle name="Normal 2 5 2 2 28" xfId="788"/>
    <cellStyle name="Normal 2 5 2 2 29" xfId="789"/>
    <cellStyle name="Normal 2 5 2 2 3" xfId="790"/>
    <cellStyle name="Normal 2 5 2 2 30" xfId="791"/>
    <cellStyle name="Normal 2 5 2 2 31" xfId="792"/>
    <cellStyle name="Normal 2 5 2 2 32" xfId="793"/>
    <cellStyle name="Normal 2 5 2 2 33" xfId="794"/>
    <cellStyle name="Normal 2 5 2 2 34" xfId="795"/>
    <cellStyle name="Normal 2 5 2 2 35" xfId="796"/>
    <cellStyle name="Normal 2 5 2 2 36" xfId="797"/>
    <cellStyle name="Normal 2 5 2 2 37" xfId="798"/>
    <cellStyle name="Normal 2 5 2 2 38" xfId="799"/>
    <cellStyle name="Normal 2 5 2 2 39" xfId="800"/>
    <cellStyle name="Normal 2 5 2 2 4" xfId="801"/>
    <cellStyle name="Normal 2 5 2 2 40" xfId="802"/>
    <cellStyle name="Normal 2 5 2 2 41" xfId="803"/>
    <cellStyle name="Normal 2 5 2 2 42" xfId="804"/>
    <cellStyle name="Normal 2 5 2 2 43" xfId="805"/>
    <cellStyle name="Normal 2 5 2 2 44" xfId="806"/>
    <cellStyle name="Normal 2 5 2 2 45" xfId="807"/>
    <cellStyle name="Normal 2 5 2 2 46" xfId="808"/>
    <cellStyle name="Normal 2 5 2 2 47" xfId="809"/>
    <cellStyle name="Normal 2 5 2 2 48" xfId="810"/>
    <cellStyle name="Normal 2 5 2 2 49" xfId="811"/>
    <cellStyle name="Normal 2 5 2 2 5" xfId="812"/>
    <cellStyle name="Normal 2 5 2 2 50" xfId="813"/>
    <cellStyle name="Normal 2 5 2 2 51" xfId="814"/>
    <cellStyle name="Normal 2 5 2 2 52" xfId="815"/>
    <cellStyle name="Normal 2 5 2 2 53" xfId="816"/>
    <cellStyle name="Normal 2 5 2 2 54" xfId="817"/>
    <cellStyle name="Normal 2 5 2 2 55" xfId="818"/>
    <cellStyle name="Normal 2 5 2 2 6" xfId="819"/>
    <cellStyle name="Normal 2 5 2 2 7" xfId="820"/>
    <cellStyle name="Normal 2 5 2 2 8" xfId="821"/>
    <cellStyle name="Normal 2 5 2 2 9" xfId="822"/>
    <cellStyle name="Normal 2 5 2 20" xfId="823"/>
    <cellStyle name="Normal 2 5 2 21" xfId="824"/>
    <cellStyle name="Normal 2 5 2 22" xfId="825"/>
    <cellStyle name="Normal 2 5 2 23" xfId="826"/>
    <cellStyle name="Normal 2 5 2 24" xfId="827"/>
    <cellStyle name="Normal 2 5 2 25" xfId="828"/>
    <cellStyle name="Normal 2 5 2 26" xfId="829"/>
    <cellStyle name="Normal 2 5 2 27" xfId="830"/>
    <cellStyle name="Normal 2 5 2 28" xfId="831"/>
    <cellStyle name="Normal 2 5 2 29" xfId="832"/>
    <cellStyle name="Normal 2 5 2 3" xfId="833"/>
    <cellStyle name="Normal 2 5 2 30" xfId="834"/>
    <cellStyle name="Normal 2 5 2 31" xfId="835"/>
    <cellStyle name="Normal 2 5 2 32" xfId="836"/>
    <cellStyle name="Normal 2 5 2 33" xfId="837"/>
    <cellStyle name="Normal 2 5 2 4" xfId="838"/>
    <cellStyle name="Normal 2 5 2 5" xfId="839"/>
    <cellStyle name="Normal 2 5 2 6" xfId="840"/>
    <cellStyle name="Normal 2 5 2 7" xfId="841"/>
    <cellStyle name="Normal 2 5 2 8" xfId="842"/>
    <cellStyle name="Normal 2 5 2 9" xfId="843"/>
    <cellStyle name="Normal 2 5 20" xfId="844"/>
    <cellStyle name="Normal 2 5 21" xfId="845"/>
    <cellStyle name="Normal 2 5 22" xfId="846"/>
    <cellStyle name="Normal 2 5 23" xfId="847"/>
    <cellStyle name="Normal 2 5 24" xfId="848"/>
    <cellStyle name="Normal 2 5 25" xfId="849"/>
    <cellStyle name="Normal 2 5 26" xfId="850"/>
    <cellStyle name="Normal 2 5 27" xfId="851"/>
    <cellStyle name="Normal 2 5 28" xfId="852"/>
    <cellStyle name="Normal 2 5 29" xfId="853"/>
    <cellStyle name="Normal 2 5 3" xfId="854"/>
    <cellStyle name="Normal 2 5 30" xfId="855"/>
    <cellStyle name="Normal 2 5 31" xfId="856"/>
    <cellStyle name="Normal 2 5 32" xfId="857"/>
    <cellStyle name="Normal 2 5 33" xfId="858"/>
    <cellStyle name="Normal 2 5 34" xfId="859"/>
    <cellStyle name="Normal 2 5 35" xfId="860"/>
    <cellStyle name="Normal 2 5 36" xfId="861"/>
    <cellStyle name="Normal 2 5 37" xfId="862"/>
    <cellStyle name="Normal 2 5 38" xfId="863"/>
    <cellStyle name="Normal 2 5 39" xfId="864"/>
    <cellStyle name="Normal 2 5 4" xfId="865"/>
    <cellStyle name="Normal 2 5 40" xfId="866"/>
    <cellStyle name="Normal 2 5 41" xfId="867"/>
    <cellStyle name="Normal 2 5 42" xfId="868"/>
    <cellStyle name="Normal 2 5 43" xfId="869"/>
    <cellStyle name="Normal 2 5 44" xfId="870"/>
    <cellStyle name="Normal 2 5 45" xfId="871"/>
    <cellStyle name="Normal 2 5 46" xfId="872"/>
    <cellStyle name="Normal 2 5 47" xfId="873"/>
    <cellStyle name="Normal 2 5 48" xfId="874"/>
    <cellStyle name="Normal 2 5 49" xfId="875"/>
    <cellStyle name="Normal 2 5 5" xfId="876"/>
    <cellStyle name="Normal 2 5 50" xfId="877"/>
    <cellStyle name="Normal 2 5 51" xfId="878"/>
    <cellStyle name="Normal 2 5 52" xfId="879"/>
    <cellStyle name="Normal 2 5 53" xfId="880"/>
    <cellStyle name="Normal 2 5 54" xfId="881"/>
    <cellStyle name="Normal 2 5 55" xfId="882"/>
    <cellStyle name="Normal 2 5 56" xfId="883"/>
    <cellStyle name="Normal 2 5 57" xfId="884"/>
    <cellStyle name="Normal 2 5 58" xfId="885"/>
    <cellStyle name="Normal 2 5 59" xfId="886"/>
    <cellStyle name="Normal 2 5 6" xfId="887"/>
    <cellStyle name="Normal 2 5 60" xfId="888"/>
    <cellStyle name="Normal 2 5 61" xfId="889"/>
    <cellStyle name="Normal 2 5 62" xfId="890"/>
    <cellStyle name="Normal 2 5 63" xfId="891"/>
    <cellStyle name="Normal 2 5 64" xfId="892"/>
    <cellStyle name="Normal 2 5 65" xfId="893"/>
    <cellStyle name="Normal 2 5 66" xfId="894"/>
    <cellStyle name="Normal 2 5 67" xfId="895"/>
    <cellStyle name="Normal 2 5 68" xfId="896"/>
    <cellStyle name="Normal 2 5 69" xfId="897"/>
    <cellStyle name="Normal 2 5 7" xfId="898"/>
    <cellStyle name="Normal 2 5 70" xfId="899"/>
    <cellStyle name="Normal 2 5 71" xfId="900"/>
    <cellStyle name="Normal 2 5 72" xfId="901"/>
    <cellStyle name="Normal 2 5 73" xfId="902"/>
    <cellStyle name="Normal 2 5 74" xfId="903"/>
    <cellStyle name="Normal 2 5 75" xfId="904"/>
    <cellStyle name="Normal 2 5 76" xfId="905"/>
    <cellStyle name="Normal 2 5 77" xfId="906"/>
    <cellStyle name="Normal 2 5 78" xfId="907"/>
    <cellStyle name="Normal 2 5 79" xfId="908"/>
    <cellStyle name="Normal 2 5 8" xfId="909"/>
    <cellStyle name="Normal 2 5 80" xfId="910"/>
    <cellStyle name="Normal 2 5 81" xfId="911"/>
    <cellStyle name="Normal 2 5 82" xfId="912"/>
    <cellStyle name="Normal 2 5 83" xfId="913"/>
    <cellStyle name="Normal 2 5 84" xfId="914"/>
    <cellStyle name="Normal 2 5 85" xfId="915"/>
    <cellStyle name="Normal 2 5 86" xfId="916"/>
    <cellStyle name="Normal 2 5 87" xfId="917"/>
    <cellStyle name="Normal 2 5 9" xfId="918"/>
    <cellStyle name="Normal 2 5_DEER 032008 Cost Summary Delivery - Rev 4 (2)" xfId="919"/>
    <cellStyle name="Normal 2 50" xfId="920"/>
    <cellStyle name="Normal 2 51" xfId="921"/>
    <cellStyle name="Normal 2 52" xfId="922"/>
    <cellStyle name="Normal 2 53" xfId="923"/>
    <cellStyle name="Normal 2 54" xfId="924"/>
    <cellStyle name="Normal 2 55" xfId="925"/>
    <cellStyle name="Normal 2 56" xfId="926"/>
    <cellStyle name="Normal 2 57" xfId="927"/>
    <cellStyle name="Normal 2 58" xfId="928"/>
    <cellStyle name="Normal 2 59" xfId="929"/>
    <cellStyle name="Normal 2 6" xfId="930"/>
    <cellStyle name="Normal 2 60" xfId="931"/>
    <cellStyle name="Normal 2 61" xfId="932"/>
    <cellStyle name="Normal 2 62" xfId="933"/>
    <cellStyle name="Normal 2 63" xfId="934"/>
    <cellStyle name="Normal 2 64" xfId="935"/>
    <cellStyle name="Normal 2 65" xfId="936"/>
    <cellStyle name="Normal 2 66" xfId="937"/>
    <cellStyle name="Normal 2 67" xfId="938"/>
    <cellStyle name="Normal 2 68" xfId="939"/>
    <cellStyle name="Normal 2 69" xfId="940"/>
    <cellStyle name="Normal 2 7" xfId="941"/>
    <cellStyle name="Normal 2 70" xfId="942"/>
    <cellStyle name="Normal 2 71" xfId="943"/>
    <cellStyle name="Normal 2 72" xfId="944"/>
    <cellStyle name="Normal 2 73" xfId="945"/>
    <cellStyle name="Normal 2 74" xfId="946"/>
    <cellStyle name="Normal 2 75" xfId="947"/>
    <cellStyle name="Normal 2 76" xfId="948"/>
    <cellStyle name="Normal 2 77" xfId="949"/>
    <cellStyle name="Normal 2 78" xfId="950"/>
    <cellStyle name="Normal 2 79" xfId="951"/>
    <cellStyle name="Normal 2 8" xfId="952"/>
    <cellStyle name="Normal 2 8 10" xfId="953"/>
    <cellStyle name="Normal 2 8 11" xfId="954"/>
    <cellStyle name="Normal 2 8 12" xfId="955"/>
    <cellStyle name="Normal 2 8 13" xfId="956"/>
    <cellStyle name="Normal 2 8 14" xfId="957"/>
    <cellStyle name="Normal 2 8 15" xfId="958"/>
    <cellStyle name="Normal 2 8 16" xfId="959"/>
    <cellStyle name="Normal 2 8 17" xfId="960"/>
    <cellStyle name="Normal 2 8 18" xfId="961"/>
    <cellStyle name="Normal 2 8 19" xfId="962"/>
    <cellStyle name="Normal 2 8 2" xfId="963"/>
    <cellStyle name="Normal 2 8 20" xfId="964"/>
    <cellStyle name="Normal 2 8 21" xfId="965"/>
    <cellStyle name="Normal 2 8 22" xfId="966"/>
    <cellStyle name="Normal 2 8 23" xfId="967"/>
    <cellStyle name="Normal 2 8 3" xfId="968"/>
    <cellStyle name="Normal 2 8 4" xfId="969"/>
    <cellStyle name="Normal 2 8 5" xfId="970"/>
    <cellStyle name="Normal 2 8 6" xfId="971"/>
    <cellStyle name="Normal 2 8 7" xfId="972"/>
    <cellStyle name="Normal 2 8 8" xfId="973"/>
    <cellStyle name="Normal 2 8 9" xfId="974"/>
    <cellStyle name="Normal 2 80" xfId="975"/>
    <cellStyle name="Normal 2 81" xfId="976"/>
    <cellStyle name="Normal 2 82" xfId="977"/>
    <cellStyle name="Normal 2 83" xfId="978"/>
    <cellStyle name="Normal 2 84" xfId="979"/>
    <cellStyle name="Normal 2 85" xfId="980"/>
    <cellStyle name="Normal 2 86" xfId="981"/>
    <cellStyle name="Normal 2 87" xfId="982"/>
    <cellStyle name="Normal 2 88" xfId="983"/>
    <cellStyle name="Normal 2 89" xfId="984"/>
    <cellStyle name="Normal 2 9" xfId="985"/>
    <cellStyle name="Normal 2 9 10" xfId="986"/>
    <cellStyle name="Normal 2 9 11" xfId="987"/>
    <cellStyle name="Normal 2 9 12" xfId="988"/>
    <cellStyle name="Normal 2 9 13" xfId="989"/>
    <cellStyle name="Normal 2 9 14" xfId="990"/>
    <cellStyle name="Normal 2 9 15" xfId="991"/>
    <cellStyle name="Normal 2 9 16" xfId="992"/>
    <cellStyle name="Normal 2 9 17" xfId="993"/>
    <cellStyle name="Normal 2 9 18" xfId="994"/>
    <cellStyle name="Normal 2 9 19" xfId="995"/>
    <cellStyle name="Normal 2 9 2" xfId="996"/>
    <cellStyle name="Normal 2 9 20" xfId="997"/>
    <cellStyle name="Normal 2 9 21" xfId="998"/>
    <cellStyle name="Normal 2 9 22" xfId="999"/>
    <cellStyle name="Normal 2 9 23" xfId="1000"/>
    <cellStyle name="Normal 2 9 3" xfId="1001"/>
    <cellStyle name="Normal 2 9 4" xfId="1002"/>
    <cellStyle name="Normal 2 9 5" xfId="1003"/>
    <cellStyle name="Normal 2 9 6" xfId="1004"/>
    <cellStyle name="Normal 2 9 7" xfId="1005"/>
    <cellStyle name="Normal 2 9 8" xfId="1006"/>
    <cellStyle name="Normal 2 9 9" xfId="1007"/>
    <cellStyle name="Normal 2 90" xfId="1008"/>
    <cellStyle name="Normal 2 91" xfId="1009"/>
    <cellStyle name="Normal 2 92" xfId="1010"/>
    <cellStyle name="Normal 2 93" xfId="1011"/>
    <cellStyle name="Normal 2 94" xfId="1950"/>
    <cellStyle name="Normal 2 95" xfId="1951"/>
    <cellStyle name="Normal 2 96" xfId="2005"/>
    <cellStyle name="Normal 2 96 2" xfId="2009"/>
    <cellStyle name="Normal 2 97" xfId="2004"/>
    <cellStyle name="Normal 2 97 2" xfId="2008"/>
    <cellStyle name="Normal 2 98" xfId="2006"/>
    <cellStyle name="Normal 2 98 2" xfId="2010"/>
    <cellStyle name="Normal 2_DEER 032008 Cost Summary Delivery - Rev 4 (2)" xfId="1012"/>
    <cellStyle name="Normal 3" xfId="1"/>
    <cellStyle name="Normal 3 10" xfId="1013"/>
    <cellStyle name="Normal 3 10 10" xfId="1014"/>
    <cellStyle name="Normal 3 10 11" xfId="1015"/>
    <cellStyle name="Normal 3 10 12" xfId="1016"/>
    <cellStyle name="Normal 3 10 13" xfId="1017"/>
    <cellStyle name="Normal 3 10 14" xfId="1018"/>
    <cellStyle name="Normal 3 10 15" xfId="1019"/>
    <cellStyle name="Normal 3 10 16" xfId="1020"/>
    <cellStyle name="Normal 3 10 17" xfId="1021"/>
    <cellStyle name="Normal 3 10 18" xfId="1022"/>
    <cellStyle name="Normal 3 10 19" xfId="1023"/>
    <cellStyle name="Normal 3 10 2" xfId="1024"/>
    <cellStyle name="Normal 3 10 20" xfId="1025"/>
    <cellStyle name="Normal 3 10 21" xfId="1026"/>
    <cellStyle name="Normal 3 10 22" xfId="1027"/>
    <cellStyle name="Normal 3 10 23" xfId="1028"/>
    <cellStyle name="Normal 3 10 3" xfId="1029"/>
    <cellStyle name="Normal 3 10 4" xfId="1030"/>
    <cellStyle name="Normal 3 10 5" xfId="1031"/>
    <cellStyle name="Normal 3 10 6" xfId="1032"/>
    <cellStyle name="Normal 3 10 7" xfId="1033"/>
    <cellStyle name="Normal 3 10 8" xfId="1034"/>
    <cellStyle name="Normal 3 10 9" xfId="1035"/>
    <cellStyle name="Normal 3 11" xfId="1036"/>
    <cellStyle name="Normal 3 11 10" xfId="1037"/>
    <cellStyle name="Normal 3 11 11" xfId="1038"/>
    <cellStyle name="Normal 3 11 12" xfId="1039"/>
    <cellStyle name="Normal 3 11 13" xfId="1040"/>
    <cellStyle name="Normal 3 11 14" xfId="1041"/>
    <cellStyle name="Normal 3 11 15" xfId="1042"/>
    <cellStyle name="Normal 3 11 16" xfId="1043"/>
    <cellStyle name="Normal 3 11 17" xfId="1044"/>
    <cellStyle name="Normal 3 11 18" xfId="1045"/>
    <cellStyle name="Normal 3 11 19" xfId="1046"/>
    <cellStyle name="Normal 3 11 2" xfId="1047"/>
    <cellStyle name="Normal 3 11 20" xfId="1048"/>
    <cellStyle name="Normal 3 11 21" xfId="1049"/>
    <cellStyle name="Normal 3 11 22" xfId="1050"/>
    <cellStyle name="Normal 3 11 23" xfId="1051"/>
    <cellStyle name="Normal 3 11 3" xfId="1052"/>
    <cellStyle name="Normal 3 11 4" xfId="1053"/>
    <cellStyle name="Normal 3 11 5" xfId="1054"/>
    <cellStyle name="Normal 3 11 6" xfId="1055"/>
    <cellStyle name="Normal 3 11 7" xfId="1056"/>
    <cellStyle name="Normal 3 11 8" xfId="1057"/>
    <cellStyle name="Normal 3 11 9" xfId="1058"/>
    <cellStyle name="Normal 3 12" xfId="1059"/>
    <cellStyle name="Normal 3 12 10" xfId="1060"/>
    <cellStyle name="Normal 3 12 11" xfId="1061"/>
    <cellStyle name="Normal 3 12 12" xfId="1062"/>
    <cellStyle name="Normal 3 12 13" xfId="1063"/>
    <cellStyle name="Normal 3 12 14" xfId="1064"/>
    <cellStyle name="Normal 3 12 15" xfId="1065"/>
    <cellStyle name="Normal 3 12 16" xfId="1066"/>
    <cellStyle name="Normal 3 12 17" xfId="1067"/>
    <cellStyle name="Normal 3 12 18" xfId="1068"/>
    <cellStyle name="Normal 3 12 19" xfId="1069"/>
    <cellStyle name="Normal 3 12 2" xfId="1070"/>
    <cellStyle name="Normal 3 12 20" xfId="1071"/>
    <cellStyle name="Normal 3 12 21" xfId="1072"/>
    <cellStyle name="Normal 3 12 22" xfId="1073"/>
    <cellStyle name="Normal 3 12 23" xfId="1074"/>
    <cellStyle name="Normal 3 12 3" xfId="1075"/>
    <cellStyle name="Normal 3 12 4" xfId="1076"/>
    <cellStyle name="Normal 3 12 5" xfId="1077"/>
    <cellStyle name="Normal 3 12 6" xfId="1078"/>
    <cellStyle name="Normal 3 12 7" xfId="1079"/>
    <cellStyle name="Normal 3 12 8" xfId="1080"/>
    <cellStyle name="Normal 3 12 9" xfId="1081"/>
    <cellStyle name="Normal 3 13" xfId="1082"/>
    <cellStyle name="Normal 3 13 10" xfId="1083"/>
    <cellStyle name="Normal 3 13 11" xfId="1084"/>
    <cellStyle name="Normal 3 13 12" xfId="1085"/>
    <cellStyle name="Normal 3 13 13" xfId="1086"/>
    <cellStyle name="Normal 3 13 14" xfId="1087"/>
    <cellStyle name="Normal 3 13 15" xfId="1088"/>
    <cellStyle name="Normal 3 13 16" xfId="1089"/>
    <cellStyle name="Normal 3 13 17" xfId="1090"/>
    <cellStyle name="Normal 3 13 18" xfId="1091"/>
    <cellStyle name="Normal 3 13 19" xfId="1092"/>
    <cellStyle name="Normal 3 13 2" xfId="1093"/>
    <cellStyle name="Normal 3 13 20" xfId="1094"/>
    <cellStyle name="Normal 3 13 21" xfId="1095"/>
    <cellStyle name="Normal 3 13 22" xfId="1096"/>
    <cellStyle name="Normal 3 13 23" xfId="1097"/>
    <cellStyle name="Normal 3 13 3" xfId="1098"/>
    <cellStyle name="Normal 3 13 4" xfId="1099"/>
    <cellStyle name="Normal 3 13 5" xfId="1100"/>
    <cellStyle name="Normal 3 13 6" xfId="1101"/>
    <cellStyle name="Normal 3 13 7" xfId="1102"/>
    <cellStyle name="Normal 3 13 8" xfId="1103"/>
    <cellStyle name="Normal 3 13 9" xfId="1104"/>
    <cellStyle name="Normal 3 14" xfId="1105"/>
    <cellStyle name="Normal 3 14 10" xfId="1106"/>
    <cellStyle name="Normal 3 14 11" xfId="1107"/>
    <cellStyle name="Normal 3 14 12" xfId="1108"/>
    <cellStyle name="Normal 3 14 13" xfId="1109"/>
    <cellStyle name="Normal 3 14 14" xfId="1110"/>
    <cellStyle name="Normal 3 14 15" xfId="1111"/>
    <cellStyle name="Normal 3 14 16" xfId="1112"/>
    <cellStyle name="Normal 3 14 17" xfId="1113"/>
    <cellStyle name="Normal 3 14 18" xfId="1114"/>
    <cellStyle name="Normal 3 14 19" xfId="1115"/>
    <cellStyle name="Normal 3 14 2" xfId="1116"/>
    <cellStyle name="Normal 3 14 20" xfId="1117"/>
    <cellStyle name="Normal 3 14 21" xfId="1118"/>
    <cellStyle name="Normal 3 14 22" xfId="1119"/>
    <cellStyle name="Normal 3 14 23" xfId="1120"/>
    <cellStyle name="Normal 3 14 3" xfId="1121"/>
    <cellStyle name="Normal 3 14 4" xfId="1122"/>
    <cellStyle name="Normal 3 14 5" xfId="1123"/>
    <cellStyle name="Normal 3 14 6" xfId="1124"/>
    <cellStyle name="Normal 3 14 7" xfId="1125"/>
    <cellStyle name="Normal 3 14 8" xfId="1126"/>
    <cellStyle name="Normal 3 14 9" xfId="1127"/>
    <cellStyle name="Normal 3 15" xfId="1128"/>
    <cellStyle name="Normal 3 15 10" xfId="1129"/>
    <cellStyle name="Normal 3 15 11" xfId="1130"/>
    <cellStyle name="Normal 3 15 12" xfId="1131"/>
    <cellStyle name="Normal 3 15 13" xfId="1132"/>
    <cellStyle name="Normal 3 15 14" xfId="1133"/>
    <cellStyle name="Normal 3 15 15" xfId="1134"/>
    <cellStyle name="Normal 3 15 16" xfId="1135"/>
    <cellStyle name="Normal 3 15 17" xfId="1136"/>
    <cellStyle name="Normal 3 15 18" xfId="1137"/>
    <cellStyle name="Normal 3 15 19" xfId="1138"/>
    <cellStyle name="Normal 3 15 2" xfId="1139"/>
    <cellStyle name="Normal 3 15 20" xfId="1140"/>
    <cellStyle name="Normal 3 15 21" xfId="1141"/>
    <cellStyle name="Normal 3 15 22" xfId="1142"/>
    <cellStyle name="Normal 3 15 23" xfId="1143"/>
    <cellStyle name="Normal 3 15 3" xfId="1144"/>
    <cellStyle name="Normal 3 15 4" xfId="1145"/>
    <cellStyle name="Normal 3 15 5" xfId="1146"/>
    <cellStyle name="Normal 3 15 6" xfId="1147"/>
    <cellStyle name="Normal 3 15 7" xfId="1148"/>
    <cellStyle name="Normal 3 15 8" xfId="1149"/>
    <cellStyle name="Normal 3 15 9" xfId="1150"/>
    <cellStyle name="Normal 3 16" xfId="1151"/>
    <cellStyle name="Normal 3 16 10" xfId="1152"/>
    <cellStyle name="Normal 3 16 11" xfId="1153"/>
    <cellStyle name="Normal 3 16 12" xfId="1154"/>
    <cellStyle name="Normal 3 16 13" xfId="1155"/>
    <cellStyle name="Normal 3 16 14" xfId="1156"/>
    <cellStyle name="Normal 3 16 15" xfId="1157"/>
    <cellStyle name="Normal 3 16 16" xfId="1158"/>
    <cellStyle name="Normal 3 16 17" xfId="1159"/>
    <cellStyle name="Normal 3 16 18" xfId="1160"/>
    <cellStyle name="Normal 3 16 19" xfId="1161"/>
    <cellStyle name="Normal 3 16 2" xfId="1162"/>
    <cellStyle name="Normal 3 16 20" xfId="1163"/>
    <cellStyle name="Normal 3 16 21" xfId="1164"/>
    <cellStyle name="Normal 3 16 22" xfId="1165"/>
    <cellStyle name="Normal 3 16 23" xfId="1166"/>
    <cellStyle name="Normal 3 16 3" xfId="1167"/>
    <cellStyle name="Normal 3 16 4" xfId="1168"/>
    <cellStyle name="Normal 3 16 5" xfId="1169"/>
    <cellStyle name="Normal 3 16 6" xfId="1170"/>
    <cellStyle name="Normal 3 16 7" xfId="1171"/>
    <cellStyle name="Normal 3 16 8" xfId="1172"/>
    <cellStyle name="Normal 3 16 9" xfId="1173"/>
    <cellStyle name="Normal 3 17" xfId="1174"/>
    <cellStyle name="Normal 3 17 10" xfId="1175"/>
    <cellStyle name="Normal 3 17 11" xfId="1176"/>
    <cellStyle name="Normal 3 17 12" xfId="1177"/>
    <cellStyle name="Normal 3 17 13" xfId="1178"/>
    <cellStyle name="Normal 3 17 14" xfId="1179"/>
    <cellStyle name="Normal 3 17 15" xfId="1180"/>
    <cellStyle name="Normal 3 17 16" xfId="1181"/>
    <cellStyle name="Normal 3 17 17" xfId="1182"/>
    <cellStyle name="Normal 3 17 18" xfId="1183"/>
    <cellStyle name="Normal 3 17 19" xfId="1184"/>
    <cellStyle name="Normal 3 17 2" xfId="1185"/>
    <cellStyle name="Normal 3 17 20" xfId="1186"/>
    <cellStyle name="Normal 3 17 21" xfId="1187"/>
    <cellStyle name="Normal 3 17 22" xfId="1188"/>
    <cellStyle name="Normal 3 17 23" xfId="1189"/>
    <cellStyle name="Normal 3 17 3" xfId="1190"/>
    <cellStyle name="Normal 3 17 4" xfId="1191"/>
    <cellStyle name="Normal 3 17 5" xfId="1192"/>
    <cellStyle name="Normal 3 17 6" xfId="1193"/>
    <cellStyle name="Normal 3 17 7" xfId="1194"/>
    <cellStyle name="Normal 3 17 8" xfId="1195"/>
    <cellStyle name="Normal 3 17 9" xfId="1196"/>
    <cellStyle name="Normal 3 18" xfId="1197"/>
    <cellStyle name="Normal 3 18 10" xfId="1198"/>
    <cellStyle name="Normal 3 18 11" xfId="1199"/>
    <cellStyle name="Normal 3 18 12" xfId="1200"/>
    <cellStyle name="Normal 3 18 13" xfId="1201"/>
    <cellStyle name="Normal 3 18 14" xfId="1202"/>
    <cellStyle name="Normal 3 18 15" xfId="1203"/>
    <cellStyle name="Normal 3 18 16" xfId="1204"/>
    <cellStyle name="Normal 3 18 17" xfId="1205"/>
    <cellStyle name="Normal 3 18 18" xfId="1206"/>
    <cellStyle name="Normal 3 18 19" xfId="1207"/>
    <cellStyle name="Normal 3 18 2" xfId="1208"/>
    <cellStyle name="Normal 3 18 20" xfId="1209"/>
    <cellStyle name="Normal 3 18 21" xfId="1210"/>
    <cellStyle name="Normal 3 18 22" xfId="1211"/>
    <cellStyle name="Normal 3 18 23" xfId="1212"/>
    <cellStyle name="Normal 3 18 3" xfId="1213"/>
    <cellStyle name="Normal 3 18 4" xfId="1214"/>
    <cellStyle name="Normal 3 18 5" xfId="1215"/>
    <cellStyle name="Normal 3 18 6" xfId="1216"/>
    <cellStyle name="Normal 3 18 7" xfId="1217"/>
    <cellStyle name="Normal 3 18 8" xfId="1218"/>
    <cellStyle name="Normal 3 18 9" xfId="1219"/>
    <cellStyle name="Normal 3 19" xfId="1220"/>
    <cellStyle name="Normal 3 19 10" xfId="1221"/>
    <cellStyle name="Normal 3 19 11" xfId="1222"/>
    <cellStyle name="Normal 3 19 12" xfId="1223"/>
    <cellStyle name="Normal 3 19 13" xfId="1224"/>
    <cellStyle name="Normal 3 19 14" xfId="1225"/>
    <cellStyle name="Normal 3 19 15" xfId="1226"/>
    <cellStyle name="Normal 3 19 16" xfId="1227"/>
    <cellStyle name="Normal 3 19 17" xfId="1228"/>
    <cellStyle name="Normal 3 19 18" xfId="1229"/>
    <cellStyle name="Normal 3 19 19" xfId="1230"/>
    <cellStyle name="Normal 3 19 2" xfId="1231"/>
    <cellStyle name="Normal 3 19 20" xfId="1232"/>
    <cellStyle name="Normal 3 19 21" xfId="1233"/>
    <cellStyle name="Normal 3 19 22" xfId="1234"/>
    <cellStyle name="Normal 3 19 23" xfId="1235"/>
    <cellStyle name="Normal 3 19 3" xfId="1236"/>
    <cellStyle name="Normal 3 19 4" xfId="1237"/>
    <cellStyle name="Normal 3 19 5" xfId="1238"/>
    <cellStyle name="Normal 3 19 6" xfId="1239"/>
    <cellStyle name="Normal 3 19 7" xfId="1240"/>
    <cellStyle name="Normal 3 19 8" xfId="1241"/>
    <cellStyle name="Normal 3 19 9" xfId="1242"/>
    <cellStyle name="Normal 3 2" xfId="1243"/>
    <cellStyle name="Normal 3 2 10" xfId="1244"/>
    <cellStyle name="Normal 3 2 11" xfId="1245"/>
    <cellStyle name="Normal 3 2 12" xfId="1246"/>
    <cellStyle name="Normal 3 2 13" xfId="1247"/>
    <cellStyle name="Normal 3 2 14" xfId="1248"/>
    <cellStyle name="Normal 3 2 15" xfId="1249"/>
    <cellStyle name="Normal 3 2 16" xfId="1250"/>
    <cellStyle name="Normal 3 2 17" xfId="1251"/>
    <cellStyle name="Normal 3 2 18" xfId="1252"/>
    <cellStyle name="Normal 3 2 19" xfId="1253"/>
    <cellStyle name="Normal 3 2 2" xfId="1254"/>
    <cellStyle name="Normal 3 2 2 10" xfId="1255"/>
    <cellStyle name="Normal 3 2 2 11" xfId="1256"/>
    <cellStyle name="Normal 3 2 2 12" xfId="1257"/>
    <cellStyle name="Normal 3 2 2 13" xfId="1258"/>
    <cellStyle name="Normal 3 2 2 14" xfId="1259"/>
    <cellStyle name="Normal 3 2 2 15" xfId="1260"/>
    <cellStyle name="Normal 3 2 2 16" xfId="1261"/>
    <cellStyle name="Normal 3 2 2 17" xfId="1262"/>
    <cellStyle name="Normal 3 2 2 18" xfId="1263"/>
    <cellStyle name="Normal 3 2 2 19" xfId="1264"/>
    <cellStyle name="Normal 3 2 2 2" xfId="1265"/>
    <cellStyle name="Normal 3 2 2 20" xfId="1266"/>
    <cellStyle name="Normal 3 2 2 21" xfId="1267"/>
    <cellStyle name="Normal 3 2 2 22" xfId="1268"/>
    <cellStyle name="Normal 3 2 2 23" xfId="1269"/>
    <cellStyle name="Normal 3 2 2 24" xfId="1270"/>
    <cellStyle name="Normal 3 2 2 25" xfId="1271"/>
    <cellStyle name="Normal 3 2 2 26" xfId="1272"/>
    <cellStyle name="Normal 3 2 2 27" xfId="1273"/>
    <cellStyle name="Normal 3 2 2 28" xfId="1274"/>
    <cellStyle name="Normal 3 2 2 29" xfId="1275"/>
    <cellStyle name="Normal 3 2 2 3" xfId="1276"/>
    <cellStyle name="Normal 3 2 2 30" xfId="1277"/>
    <cellStyle name="Normal 3 2 2 31" xfId="1278"/>
    <cellStyle name="Normal 3 2 2 32" xfId="1279"/>
    <cellStyle name="Normal 3 2 2 33" xfId="1280"/>
    <cellStyle name="Normal 3 2 2 4" xfId="1281"/>
    <cellStyle name="Normal 3 2 2 5" xfId="1282"/>
    <cellStyle name="Normal 3 2 2 6" xfId="1283"/>
    <cellStyle name="Normal 3 2 2 7" xfId="1284"/>
    <cellStyle name="Normal 3 2 2 8" xfId="1285"/>
    <cellStyle name="Normal 3 2 2 9" xfId="1286"/>
    <cellStyle name="Normal 3 2 20" xfId="1287"/>
    <cellStyle name="Normal 3 2 21" xfId="1288"/>
    <cellStyle name="Normal 3 2 22" xfId="1289"/>
    <cellStyle name="Normal 3 2 23" xfId="1290"/>
    <cellStyle name="Normal 3 2 24" xfId="1291"/>
    <cellStyle name="Normal 3 2 25" xfId="1292"/>
    <cellStyle name="Normal 3 2 26" xfId="1293"/>
    <cellStyle name="Normal 3 2 27" xfId="1294"/>
    <cellStyle name="Normal 3 2 28" xfId="1295"/>
    <cellStyle name="Normal 3 2 29" xfId="1296"/>
    <cellStyle name="Normal 3 2 3" xfId="1297"/>
    <cellStyle name="Normal 3 2 30" xfId="1298"/>
    <cellStyle name="Normal 3 2 31" xfId="1299"/>
    <cellStyle name="Normal 3 2 32" xfId="1300"/>
    <cellStyle name="Normal 3 2 33" xfId="1301"/>
    <cellStyle name="Normal 3 2 34" xfId="1302"/>
    <cellStyle name="Normal 3 2 35" xfId="1303"/>
    <cellStyle name="Normal 3 2 36" xfId="1304"/>
    <cellStyle name="Normal 3 2 37" xfId="1305"/>
    <cellStyle name="Normal 3 2 38" xfId="1306"/>
    <cellStyle name="Normal 3 2 39" xfId="1307"/>
    <cellStyle name="Normal 3 2 4" xfId="1308"/>
    <cellStyle name="Normal 3 2 40" xfId="1309"/>
    <cellStyle name="Normal 3 2 41" xfId="1310"/>
    <cellStyle name="Normal 3 2 42" xfId="1311"/>
    <cellStyle name="Normal 3 2 43" xfId="1312"/>
    <cellStyle name="Normal 3 2 44" xfId="1313"/>
    <cellStyle name="Normal 3 2 45" xfId="1314"/>
    <cellStyle name="Normal 3 2 46" xfId="1315"/>
    <cellStyle name="Normal 3 2 47" xfId="1316"/>
    <cellStyle name="Normal 3 2 48" xfId="1317"/>
    <cellStyle name="Normal 3 2 49" xfId="1318"/>
    <cellStyle name="Normal 3 2 5" xfId="1319"/>
    <cellStyle name="Normal 3 2 50" xfId="1320"/>
    <cellStyle name="Normal 3 2 51" xfId="1321"/>
    <cellStyle name="Normal 3 2 52" xfId="1322"/>
    <cellStyle name="Normal 3 2 53" xfId="1323"/>
    <cellStyle name="Normal 3 2 54" xfId="1324"/>
    <cellStyle name="Normal 3 2 55" xfId="1325"/>
    <cellStyle name="Normal 3 2 6" xfId="1326"/>
    <cellStyle name="Normal 3 2 7" xfId="1327"/>
    <cellStyle name="Normal 3 2 8" xfId="1328"/>
    <cellStyle name="Normal 3 2 9" xfId="1329"/>
    <cellStyle name="Normal 3 20" xfId="1330"/>
    <cellStyle name="Normal 3 20 10" xfId="1331"/>
    <cellStyle name="Normal 3 20 11" xfId="1332"/>
    <cellStyle name="Normal 3 20 12" xfId="1333"/>
    <cellStyle name="Normal 3 20 13" xfId="1334"/>
    <cellStyle name="Normal 3 20 14" xfId="1335"/>
    <cellStyle name="Normal 3 20 15" xfId="1336"/>
    <cellStyle name="Normal 3 20 16" xfId="1337"/>
    <cellStyle name="Normal 3 20 17" xfId="1338"/>
    <cellStyle name="Normal 3 20 18" xfId="1339"/>
    <cellStyle name="Normal 3 20 19" xfId="1340"/>
    <cellStyle name="Normal 3 20 2" xfId="1341"/>
    <cellStyle name="Normal 3 20 20" xfId="1342"/>
    <cellStyle name="Normal 3 20 21" xfId="1343"/>
    <cellStyle name="Normal 3 20 22" xfId="1344"/>
    <cellStyle name="Normal 3 20 23" xfId="1345"/>
    <cellStyle name="Normal 3 20 3" xfId="1346"/>
    <cellStyle name="Normal 3 20 4" xfId="1347"/>
    <cellStyle name="Normal 3 20 5" xfId="1348"/>
    <cellStyle name="Normal 3 20 6" xfId="1349"/>
    <cellStyle name="Normal 3 20 7" xfId="1350"/>
    <cellStyle name="Normal 3 20 8" xfId="1351"/>
    <cellStyle name="Normal 3 20 9" xfId="1352"/>
    <cellStyle name="Normal 3 21" xfId="1353"/>
    <cellStyle name="Normal 3 21 10" xfId="1354"/>
    <cellStyle name="Normal 3 21 11" xfId="1355"/>
    <cellStyle name="Normal 3 21 12" xfId="1356"/>
    <cellStyle name="Normal 3 21 13" xfId="1357"/>
    <cellStyle name="Normal 3 21 14" xfId="1358"/>
    <cellStyle name="Normal 3 21 15" xfId="1359"/>
    <cellStyle name="Normal 3 21 16" xfId="1360"/>
    <cellStyle name="Normal 3 21 17" xfId="1361"/>
    <cellStyle name="Normal 3 21 18" xfId="1362"/>
    <cellStyle name="Normal 3 21 19" xfId="1363"/>
    <cellStyle name="Normal 3 21 2" xfId="1364"/>
    <cellStyle name="Normal 3 21 20" xfId="1365"/>
    <cellStyle name="Normal 3 21 21" xfId="1366"/>
    <cellStyle name="Normal 3 21 22" xfId="1367"/>
    <cellStyle name="Normal 3 21 23" xfId="1368"/>
    <cellStyle name="Normal 3 21 3" xfId="1369"/>
    <cellStyle name="Normal 3 21 4" xfId="1370"/>
    <cellStyle name="Normal 3 21 5" xfId="1371"/>
    <cellStyle name="Normal 3 21 6" xfId="1372"/>
    <cellStyle name="Normal 3 21 7" xfId="1373"/>
    <cellStyle name="Normal 3 21 8" xfId="1374"/>
    <cellStyle name="Normal 3 21 9" xfId="1375"/>
    <cellStyle name="Normal 3 22" xfId="1376"/>
    <cellStyle name="Normal 3 22 10" xfId="1377"/>
    <cellStyle name="Normal 3 22 11" xfId="1378"/>
    <cellStyle name="Normal 3 22 12" xfId="1379"/>
    <cellStyle name="Normal 3 22 13" xfId="1380"/>
    <cellStyle name="Normal 3 22 14" xfId="1381"/>
    <cellStyle name="Normal 3 22 15" xfId="1382"/>
    <cellStyle name="Normal 3 22 16" xfId="1383"/>
    <cellStyle name="Normal 3 22 17" xfId="1384"/>
    <cellStyle name="Normal 3 22 18" xfId="1385"/>
    <cellStyle name="Normal 3 22 19" xfId="1386"/>
    <cellStyle name="Normal 3 22 2" xfId="1387"/>
    <cellStyle name="Normal 3 22 20" xfId="1388"/>
    <cellStyle name="Normal 3 22 21" xfId="1389"/>
    <cellStyle name="Normal 3 22 22" xfId="1390"/>
    <cellStyle name="Normal 3 22 23" xfId="1391"/>
    <cellStyle name="Normal 3 22 3" xfId="1392"/>
    <cellStyle name="Normal 3 22 4" xfId="1393"/>
    <cellStyle name="Normal 3 22 5" xfId="1394"/>
    <cellStyle name="Normal 3 22 6" xfId="1395"/>
    <cellStyle name="Normal 3 22 7" xfId="1396"/>
    <cellStyle name="Normal 3 22 8" xfId="1397"/>
    <cellStyle name="Normal 3 22 9" xfId="1398"/>
    <cellStyle name="Normal 3 23" xfId="1399"/>
    <cellStyle name="Normal 3 23 10" xfId="1400"/>
    <cellStyle name="Normal 3 23 11" xfId="1401"/>
    <cellStyle name="Normal 3 23 12" xfId="1402"/>
    <cellStyle name="Normal 3 23 13" xfId="1403"/>
    <cellStyle name="Normal 3 23 14" xfId="1404"/>
    <cellStyle name="Normal 3 23 15" xfId="1405"/>
    <cellStyle name="Normal 3 23 16" xfId="1406"/>
    <cellStyle name="Normal 3 23 17" xfId="1407"/>
    <cellStyle name="Normal 3 23 18" xfId="1408"/>
    <cellStyle name="Normal 3 23 19" xfId="1409"/>
    <cellStyle name="Normal 3 23 2" xfId="1410"/>
    <cellStyle name="Normal 3 23 20" xfId="1411"/>
    <cellStyle name="Normal 3 23 21" xfId="1412"/>
    <cellStyle name="Normal 3 23 22" xfId="1413"/>
    <cellStyle name="Normal 3 23 23" xfId="1414"/>
    <cellStyle name="Normal 3 23 3" xfId="1415"/>
    <cellStyle name="Normal 3 23 4" xfId="1416"/>
    <cellStyle name="Normal 3 23 5" xfId="1417"/>
    <cellStyle name="Normal 3 23 6" xfId="1418"/>
    <cellStyle name="Normal 3 23 7" xfId="1419"/>
    <cellStyle name="Normal 3 23 8" xfId="1420"/>
    <cellStyle name="Normal 3 23 9" xfId="1421"/>
    <cellStyle name="Normal 3 24" xfId="1422"/>
    <cellStyle name="Normal 3 24 10" xfId="1423"/>
    <cellStyle name="Normal 3 24 11" xfId="1424"/>
    <cellStyle name="Normal 3 24 12" xfId="1425"/>
    <cellStyle name="Normal 3 24 13" xfId="1426"/>
    <cellStyle name="Normal 3 24 14" xfId="1427"/>
    <cellStyle name="Normal 3 24 15" xfId="1428"/>
    <cellStyle name="Normal 3 24 16" xfId="1429"/>
    <cellStyle name="Normal 3 24 17" xfId="1430"/>
    <cellStyle name="Normal 3 24 18" xfId="1431"/>
    <cellStyle name="Normal 3 24 19" xfId="1432"/>
    <cellStyle name="Normal 3 24 2" xfId="1433"/>
    <cellStyle name="Normal 3 24 20" xfId="1434"/>
    <cellStyle name="Normal 3 24 21" xfId="1435"/>
    <cellStyle name="Normal 3 24 22" xfId="1436"/>
    <cellStyle name="Normal 3 24 23" xfId="1437"/>
    <cellStyle name="Normal 3 24 3" xfId="1438"/>
    <cellStyle name="Normal 3 24 4" xfId="1439"/>
    <cellStyle name="Normal 3 24 5" xfId="1440"/>
    <cellStyle name="Normal 3 24 6" xfId="1441"/>
    <cellStyle name="Normal 3 24 7" xfId="1442"/>
    <cellStyle name="Normal 3 24 8" xfId="1443"/>
    <cellStyle name="Normal 3 24 9" xfId="1444"/>
    <cellStyle name="Normal 3 25" xfId="1445"/>
    <cellStyle name="Normal 3 25 10" xfId="1446"/>
    <cellStyle name="Normal 3 25 11" xfId="1447"/>
    <cellStyle name="Normal 3 25 12" xfId="1448"/>
    <cellStyle name="Normal 3 25 13" xfId="1449"/>
    <cellStyle name="Normal 3 25 14" xfId="1450"/>
    <cellStyle name="Normal 3 25 15" xfId="1451"/>
    <cellStyle name="Normal 3 25 16" xfId="1452"/>
    <cellStyle name="Normal 3 25 17" xfId="1453"/>
    <cellStyle name="Normal 3 25 18" xfId="1454"/>
    <cellStyle name="Normal 3 25 19" xfId="1455"/>
    <cellStyle name="Normal 3 25 2" xfId="1456"/>
    <cellStyle name="Normal 3 25 20" xfId="1457"/>
    <cellStyle name="Normal 3 25 21" xfId="1458"/>
    <cellStyle name="Normal 3 25 22" xfId="1459"/>
    <cellStyle name="Normal 3 25 23" xfId="1460"/>
    <cellStyle name="Normal 3 25 3" xfId="1461"/>
    <cellStyle name="Normal 3 25 4" xfId="1462"/>
    <cellStyle name="Normal 3 25 5" xfId="1463"/>
    <cellStyle name="Normal 3 25 6" xfId="1464"/>
    <cellStyle name="Normal 3 25 7" xfId="1465"/>
    <cellStyle name="Normal 3 25 8" xfId="1466"/>
    <cellStyle name="Normal 3 25 9" xfId="1467"/>
    <cellStyle name="Normal 3 26" xfId="1468"/>
    <cellStyle name="Normal 3 26 10" xfId="1469"/>
    <cellStyle name="Normal 3 26 11" xfId="1470"/>
    <cellStyle name="Normal 3 26 12" xfId="1471"/>
    <cellStyle name="Normal 3 26 13" xfId="1472"/>
    <cellStyle name="Normal 3 26 14" xfId="1473"/>
    <cellStyle name="Normal 3 26 15" xfId="1474"/>
    <cellStyle name="Normal 3 26 16" xfId="1475"/>
    <cellStyle name="Normal 3 26 17" xfId="1476"/>
    <cellStyle name="Normal 3 26 18" xfId="1477"/>
    <cellStyle name="Normal 3 26 19" xfId="1478"/>
    <cellStyle name="Normal 3 26 2" xfId="1479"/>
    <cellStyle name="Normal 3 26 20" xfId="1480"/>
    <cellStyle name="Normal 3 26 21" xfId="1481"/>
    <cellStyle name="Normal 3 26 22" xfId="1482"/>
    <cellStyle name="Normal 3 26 23" xfId="1483"/>
    <cellStyle name="Normal 3 26 3" xfId="1484"/>
    <cellStyle name="Normal 3 26 4" xfId="1485"/>
    <cellStyle name="Normal 3 26 5" xfId="1486"/>
    <cellStyle name="Normal 3 26 6" xfId="1487"/>
    <cellStyle name="Normal 3 26 7" xfId="1488"/>
    <cellStyle name="Normal 3 26 8" xfId="1489"/>
    <cellStyle name="Normal 3 26 9" xfId="1490"/>
    <cellStyle name="Normal 3 27" xfId="1491"/>
    <cellStyle name="Normal 3 27 10" xfId="1492"/>
    <cellStyle name="Normal 3 27 11" xfId="1493"/>
    <cellStyle name="Normal 3 27 12" xfId="1494"/>
    <cellStyle name="Normal 3 27 13" xfId="1495"/>
    <cellStyle name="Normal 3 27 14" xfId="1496"/>
    <cellStyle name="Normal 3 27 15" xfId="1497"/>
    <cellStyle name="Normal 3 27 16" xfId="1498"/>
    <cellStyle name="Normal 3 27 17" xfId="1499"/>
    <cellStyle name="Normal 3 27 18" xfId="1500"/>
    <cellStyle name="Normal 3 27 19" xfId="1501"/>
    <cellStyle name="Normal 3 27 2" xfId="1502"/>
    <cellStyle name="Normal 3 27 20" xfId="1503"/>
    <cellStyle name="Normal 3 27 21" xfId="1504"/>
    <cellStyle name="Normal 3 27 22" xfId="1505"/>
    <cellStyle name="Normal 3 27 23" xfId="1506"/>
    <cellStyle name="Normal 3 27 3" xfId="1507"/>
    <cellStyle name="Normal 3 27 4" xfId="1508"/>
    <cellStyle name="Normal 3 27 5" xfId="1509"/>
    <cellStyle name="Normal 3 27 6" xfId="1510"/>
    <cellStyle name="Normal 3 27 7" xfId="1511"/>
    <cellStyle name="Normal 3 27 8" xfId="1512"/>
    <cellStyle name="Normal 3 27 9" xfId="1513"/>
    <cellStyle name="Normal 3 28" xfId="1514"/>
    <cellStyle name="Normal 3 28 10" xfId="1515"/>
    <cellStyle name="Normal 3 28 11" xfId="1516"/>
    <cellStyle name="Normal 3 28 12" xfId="1517"/>
    <cellStyle name="Normal 3 28 13" xfId="1518"/>
    <cellStyle name="Normal 3 28 14" xfId="1519"/>
    <cellStyle name="Normal 3 28 15" xfId="1520"/>
    <cellStyle name="Normal 3 28 16" xfId="1521"/>
    <cellStyle name="Normal 3 28 17" xfId="1522"/>
    <cellStyle name="Normal 3 28 18" xfId="1523"/>
    <cellStyle name="Normal 3 28 19" xfId="1524"/>
    <cellStyle name="Normal 3 28 2" xfId="1525"/>
    <cellStyle name="Normal 3 28 20" xfId="1526"/>
    <cellStyle name="Normal 3 28 21" xfId="1527"/>
    <cellStyle name="Normal 3 28 22" xfId="1528"/>
    <cellStyle name="Normal 3 28 23" xfId="1529"/>
    <cellStyle name="Normal 3 28 3" xfId="1530"/>
    <cellStyle name="Normal 3 28 4" xfId="1531"/>
    <cellStyle name="Normal 3 28 5" xfId="1532"/>
    <cellStyle name="Normal 3 28 6" xfId="1533"/>
    <cellStyle name="Normal 3 28 7" xfId="1534"/>
    <cellStyle name="Normal 3 28 8" xfId="1535"/>
    <cellStyle name="Normal 3 28 9" xfId="1536"/>
    <cellStyle name="Normal 3 29" xfId="1537"/>
    <cellStyle name="Normal 3 29 10" xfId="1538"/>
    <cellStyle name="Normal 3 29 11" xfId="1539"/>
    <cellStyle name="Normal 3 29 12" xfId="1540"/>
    <cellStyle name="Normal 3 29 13" xfId="1541"/>
    <cellStyle name="Normal 3 29 14" xfId="1542"/>
    <cellStyle name="Normal 3 29 15" xfId="1543"/>
    <cellStyle name="Normal 3 29 16" xfId="1544"/>
    <cellStyle name="Normal 3 29 17" xfId="1545"/>
    <cellStyle name="Normal 3 29 18" xfId="1546"/>
    <cellStyle name="Normal 3 29 19" xfId="1547"/>
    <cellStyle name="Normal 3 29 2" xfId="1548"/>
    <cellStyle name="Normal 3 29 20" xfId="1549"/>
    <cellStyle name="Normal 3 29 21" xfId="1550"/>
    <cellStyle name="Normal 3 29 22" xfId="1551"/>
    <cellStyle name="Normal 3 29 23" xfId="1552"/>
    <cellStyle name="Normal 3 29 3" xfId="1553"/>
    <cellStyle name="Normal 3 29 4" xfId="1554"/>
    <cellStyle name="Normal 3 29 5" xfId="1555"/>
    <cellStyle name="Normal 3 29 6" xfId="1556"/>
    <cellStyle name="Normal 3 29 7" xfId="1557"/>
    <cellStyle name="Normal 3 29 8" xfId="1558"/>
    <cellStyle name="Normal 3 29 9" xfId="1559"/>
    <cellStyle name="Normal 3 3" xfId="1560"/>
    <cellStyle name="Normal 3 3 10" xfId="1561"/>
    <cellStyle name="Normal 3 3 11" xfId="1562"/>
    <cellStyle name="Normal 3 3 12" xfId="1563"/>
    <cellStyle name="Normal 3 3 13" xfId="1564"/>
    <cellStyle name="Normal 3 3 14" xfId="1565"/>
    <cellStyle name="Normal 3 3 15" xfId="1566"/>
    <cellStyle name="Normal 3 3 16" xfId="1567"/>
    <cellStyle name="Normal 3 3 17" xfId="1568"/>
    <cellStyle name="Normal 3 3 18" xfId="1569"/>
    <cellStyle name="Normal 3 3 19" xfId="1570"/>
    <cellStyle name="Normal 3 3 2" xfId="1571"/>
    <cellStyle name="Normal 3 3 20" xfId="1572"/>
    <cellStyle name="Normal 3 3 21" xfId="1573"/>
    <cellStyle name="Normal 3 3 22" xfId="1574"/>
    <cellStyle name="Normal 3 3 23" xfId="1575"/>
    <cellStyle name="Normal 3 3 3" xfId="1576"/>
    <cellStyle name="Normal 3 3 4" xfId="1577"/>
    <cellStyle name="Normal 3 3 5" xfId="1578"/>
    <cellStyle name="Normal 3 3 6" xfId="1579"/>
    <cellStyle name="Normal 3 3 7" xfId="1580"/>
    <cellStyle name="Normal 3 3 8" xfId="1581"/>
    <cellStyle name="Normal 3 3 9" xfId="1582"/>
    <cellStyle name="Normal 3 30" xfId="1583"/>
    <cellStyle name="Normal 3 30 10" xfId="1584"/>
    <cellStyle name="Normal 3 30 11" xfId="1585"/>
    <cellStyle name="Normal 3 30 12" xfId="1586"/>
    <cellStyle name="Normal 3 30 13" xfId="1587"/>
    <cellStyle name="Normal 3 30 14" xfId="1588"/>
    <cellStyle name="Normal 3 30 15" xfId="1589"/>
    <cellStyle name="Normal 3 30 16" xfId="1590"/>
    <cellStyle name="Normal 3 30 17" xfId="1591"/>
    <cellStyle name="Normal 3 30 18" xfId="1592"/>
    <cellStyle name="Normal 3 30 19" xfId="1593"/>
    <cellStyle name="Normal 3 30 2" xfId="1594"/>
    <cellStyle name="Normal 3 30 20" xfId="1595"/>
    <cellStyle name="Normal 3 30 21" xfId="1596"/>
    <cellStyle name="Normal 3 30 22" xfId="1597"/>
    <cellStyle name="Normal 3 30 23" xfId="1598"/>
    <cellStyle name="Normal 3 30 3" xfId="1599"/>
    <cellStyle name="Normal 3 30 4" xfId="1600"/>
    <cellStyle name="Normal 3 30 5" xfId="1601"/>
    <cellStyle name="Normal 3 30 6" xfId="1602"/>
    <cellStyle name="Normal 3 30 7" xfId="1603"/>
    <cellStyle name="Normal 3 30 8" xfId="1604"/>
    <cellStyle name="Normal 3 30 9" xfId="1605"/>
    <cellStyle name="Normal 3 31" xfId="1606"/>
    <cellStyle name="Normal 3 31 10" xfId="1607"/>
    <cellStyle name="Normal 3 31 11" xfId="1608"/>
    <cellStyle name="Normal 3 31 12" xfId="1609"/>
    <cellStyle name="Normal 3 31 13" xfId="1610"/>
    <cellStyle name="Normal 3 31 14" xfId="1611"/>
    <cellStyle name="Normal 3 31 15" xfId="1612"/>
    <cellStyle name="Normal 3 31 16" xfId="1613"/>
    <cellStyle name="Normal 3 31 17" xfId="1614"/>
    <cellStyle name="Normal 3 31 18" xfId="1615"/>
    <cellStyle name="Normal 3 31 19" xfId="1616"/>
    <cellStyle name="Normal 3 31 2" xfId="1617"/>
    <cellStyle name="Normal 3 31 20" xfId="1618"/>
    <cellStyle name="Normal 3 31 21" xfId="1619"/>
    <cellStyle name="Normal 3 31 22" xfId="1620"/>
    <cellStyle name="Normal 3 31 23" xfId="1621"/>
    <cellStyle name="Normal 3 31 3" xfId="1622"/>
    <cellStyle name="Normal 3 31 4" xfId="1623"/>
    <cellStyle name="Normal 3 31 5" xfId="1624"/>
    <cellStyle name="Normal 3 31 6" xfId="1625"/>
    <cellStyle name="Normal 3 31 7" xfId="1626"/>
    <cellStyle name="Normal 3 31 8" xfId="1627"/>
    <cellStyle name="Normal 3 31 9" xfId="1628"/>
    <cellStyle name="Normal 3 32" xfId="1629"/>
    <cellStyle name="Normal 3 32 10" xfId="1630"/>
    <cellStyle name="Normal 3 32 11" xfId="1631"/>
    <cellStyle name="Normal 3 32 12" xfId="1632"/>
    <cellStyle name="Normal 3 32 13" xfId="1633"/>
    <cellStyle name="Normal 3 32 14" xfId="1634"/>
    <cellStyle name="Normal 3 32 15" xfId="1635"/>
    <cellStyle name="Normal 3 32 16" xfId="1636"/>
    <cellStyle name="Normal 3 32 17" xfId="1637"/>
    <cellStyle name="Normal 3 32 18" xfId="1638"/>
    <cellStyle name="Normal 3 32 19" xfId="1639"/>
    <cellStyle name="Normal 3 32 2" xfId="1640"/>
    <cellStyle name="Normal 3 32 20" xfId="1641"/>
    <cellStyle name="Normal 3 32 21" xfId="1642"/>
    <cellStyle name="Normal 3 32 22" xfId="1643"/>
    <cellStyle name="Normal 3 32 23" xfId="1644"/>
    <cellStyle name="Normal 3 32 3" xfId="1645"/>
    <cellStyle name="Normal 3 32 4" xfId="1646"/>
    <cellStyle name="Normal 3 32 5" xfId="1647"/>
    <cellStyle name="Normal 3 32 6" xfId="1648"/>
    <cellStyle name="Normal 3 32 7" xfId="1649"/>
    <cellStyle name="Normal 3 32 8" xfId="1650"/>
    <cellStyle name="Normal 3 32 9" xfId="1651"/>
    <cellStyle name="Normal 3 33" xfId="1652"/>
    <cellStyle name="Normal 3 33 10" xfId="1653"/>
    <cellStyle name="Normal 3 33 11" xfId="1654"/>
    <cellStyle name="Normal 3 33 12" xfId="1655"/>
    <cellStyle name="Normal 3 33 13" xfId="1656"/>
    <cellStyle name="Normal 3 33 14" xfId="1657"/>
    <cellStyle name="Normal 3 33 15" xfId="1658"/>
    <cellStyle name="Normal 3 33 16" xfId="1659"/>
    <cellStyle name="Normal 3 33 17" xfId="1660"/>
    <cellStyle name="Normal 3 33 18" xfId="1661"/>
    <cellStyle name="Normal 3 33 19" xfId="1662"/>
    <cellStyle name="Normal 3 33 2" xfId="1663"/>
    <cellStyle name="Normal 3 33 20" xfId="1664"/>
    <cellStyle name="Normal 3 33 21" xfId="1665"/>
    <cellStyle name="Normal 3 33 22" xfId="1666"/>
    <cellStyle name="Normal 3 33 23" xfId="1667"/>
    <cellStyle name="Normal 3 33 3" xfId="1668"/>
    <cellStyle name="Normal 3 33 4" xfId="1669"/>
    <cellStyle name="Normal 3 33 5" xfId="1670"/>
    <cellStyle name="Normal 3 33 6" xfId="1671"/>
    <cellStyle name="Normal 3 33 7" xfId="1672"/>
    <cellStyle name="Normal 3 33 8" xfId="1673"/>
    <cellStyle name="Normal 3 33 9" xfId="1674"/>
    <cellStyle name="Normal 3 34" xfId="1675"/>
    <cellStyle name="Normal 3 35" xfId="1676"/>
    <cellStyle name="Normal 3 36" xfId="1677"/>
    <cellStyle name="Normal 3 37" xfId="1678"/>
    <cellStyle name="Normal 3 38" xfId="1679"/>
    <cellStyle name="Normal 3 39" xfId="1680"/>
    <cellStyle name="Normal 3 4" xfId="1681"/>
    <cellStyle name="Normal 3 4 10" xfId="1682"/>
    <cellStyle name="Normal 3 4 11" xfId="1683"/>
    <cellStyle name="Normal 3 4 12" xfId="1684"/>
    <cellStyle name="Normal 3 4 13" xfId="1685"/>
    <cellStyle name="Normal 3 4 14" xfId="1686"/>
    <cellStyle name="Normal 3 4 15" xfId="1687"/>
    <cellStyle name="Normal 3 4 16" xfId="1688"/>
    <cellStyle name="Normal 3 4 17" xfId="1689"/>
    <cellStyle name="Normal 3 4 18" xfId="1690"/>
    <cellStyle name="Normal 3 4 19" xfId="1691"/>
    <cellStyle name="Normal 3 4 2" xfId="1692"/>
    <cellStyle name="Normal 3 4 20" xfId="1693"/>
    <cellStyle name="Normal 3 4 21" xfId="1694"/>
    <cellStyle name="Normal 3 4 22" xfId="1695"/>
    <cellStyle name="Normal 3 4 23" xfId="1696"/>
    <cellStyle name="Normal 3 4 3" xfId="1697"/>
    <cellStyle name="Normal 3 4 4" xfId="1698"/>
    <cellStyle name="Normal 3 4 5" xfId="1699"/>
    <cellStyle name="Normal 3 4 6" xfId="1700"/>
    <cellStyle name="Normal 3 4 7" xfId="1701"/>
    <cellStyle name="Normal 3 4 8" xfId="1702"/>
    <cellStyle name="Normal 3 4 9" xfId="1703"/>
    <cellStyle name="Normal 3 40" xfId="1704"/>
    <cellStyle name="Normal 3 41" xfId="1705"/>
    <cellStyle name="Normal 3 42" xfId="1706"/>
    <cellStyle name="Normal 3 43" xfId="1707"/>
    <cellStyle name="Normal 3 44" xfId="1708"/>
    <cellStyle name="Normal 3 45" xfId="1709"/>
    <cellStyle name="Normal 3 46" xfId="1710"/>
    <cellStyle name="Normal 3 47" xfId="1711"/>
    <cellStyle name="Normal 3 48" xfId="1712"/>
    <cellStyle name="Normal 3 49" xfId="1713"/>
    <cellStyle name="Normal 3 5" xfId="1714"/>
    <cellStyle name="Normal 3 5 10" xfId="1715"/>
    <cellStyle name="Normal 3 5 11" xfId="1716"/>
    <cellStyle name="Normal 3 5 12" xfId="1717"/>
    <cellStyle name="Normal 3 5 13" xfId="1718"/>
    <cellStyle name="Normal 3 5 14" xfId="1719"/>
    <cellStyle name="Normal 3 5 15" xfId="1720"/>
    <cellStyle name="Normal 3 5 16" xfId="1721"/>
    <cellStyle name="Normal 3 5 17" xfId="1722"/>
    <cellStyle name="Normal 3 5 18" xfId="1723"/>
    <cellStyle name="Normal 3 5 19" xfId="1724"/>
    <cellStyle name="Normal 3 5 2" xfId="1725"/>
    <cellStyle name="Normal 3 5 20" xfId="1726"/>
    <cellStyle name="Normal 3 5 21" xfId="1727"/>
    <cellStyle name="Normal 3 5 22" xfId="1728"/>
    <cellStyle name="Normal 3 5 23" xfId="1729"/>
    <cellStyle name="Normal 3 5 3" xfId="1730"/>
    <cellStyle name="Normal 3 5 4" xfId="1731"/>
    <cellStyle name="Normal 3 5 5" xfId="1732"/>
    <cellStyle name="Normal 3 5 6" xfId="1733"/>
    <cellStyle name="Normal 3 5 7" xfId="1734"/>
    <cellStyle name="Normal 3 5 8" xfId="1735"/>
    <cellStyle name="Normal 3 5 9" xfId="1736"/>
    <cellStyle name="Normal 3 50" xfId="1737"/>
    <cellStyle name="Normal 3 51" xfId="1738"/>
    <cellStyle name="Normal 3 52" xfId="1739"/>
    <cellStyle name="Normal 3 53" xfId="1740"/>
    <cellStyle name="Normal 3 54" xfId="1741"/>
    <cellStyle name="Normal 3 55" xfId="1742"/>
    <cellStyle name="Normal 3 56" xfId="1743"/>
    <cellStyle name="Normal 3 57" xfId="1744"/>
    <cellStyle name="Normal 3 58" xfId="1745"/>
    <cellStyle name="Normal 3 59" xfId="1746"/>
    <cellStyle name="Normal 3 6" xfId="1747"/>
    <cellStyle name="Normal 3 6 10" xfId="1748"/>
    <cellStyle name="Normal 3 6 11" xfId="1749"/>
    <cellStyle name="Normal 3 6 12" xfId="1750"/>
    <cellStyle name="Normal 3 6 13" xfId="1751"/>
    <cellStyle name="Normal 3 6 14" xfId="1752"/>
    <cellStyle name="Normal 3 6 15" xfId="1753"/>
    <cellStyle name="Normal 3 6 16" xfId="1754"/>
    <cellStyle name="Normal 3 6 17" xfId="1755"/>
    <cellStyle name="Normal 3 6 18" xfId="1756"/>
    <cellStyle name="Normal 3 6 19" xfId="1757"/>
    <cellStyle name="Normal 3 6 2" xfId="1758"/>
    <cellStyle name="Normal 3 6 20" xfId="1759"/>
    <cellStyle name="Normal 3 6 21" xfId="1760"/>
    <cellStyle name="Normal 3 6 22" xfId="1761"/>
    <cellStyle name="Normal 3 6 23" xfId="1762"/>
    <cellStyle name="Normal 3 6 3" xfId="1763"/>
    <cellStyle name="Normal 3 6 4" xfId="1764"/>
    <cellStyle name="Normal 3 6 5" xfId="1765"/>
    <cellStyle name="Normal 3 6 6" xfId="1766"/>
    <cellStyle name="Normal 3 6 7" xfId="1767"/>
    <cellStyle name="Normal 3 6 8" xfId="1768"/>
    <cellStyle name="Normal 3 6 9" xfId="1769"/>
    <cellStyle name="Normal 3 60" xfId="1770"/>
    <cellStyle name="Normal 3 61" xfId="1771"/>
    <cellStyle name="Normal 3 62" xfId="1772"/>
    <cellStyle name="Normal 3 63" xfId="1773"/>
    <cellStyle name="Normal 3 64" xfId="1774"/>
    <cellStyle name="Normal 3 65" xfId="1775"/>
    <cellStyle name="Normal 3 66" xfId="1958"/>
    <cellStyle name="Normal 3 66 2" xfId="2007"/>
    <cellStyle name="Normal 3 7" xfId="1776"/>
    <cellStyle name="Normal 3 7 10" xfId="1777"/>
    <cellStyle name="Normal 3 7 11" xfId="1778"/>
    <cellStyle name="Normal 3 7 12" xfId="1779"/>
    <cellStyle name="Normal 3 7 13" xfId="1780"/>
    <cellStyle name="Normal 3 7 14" xfId="1781"/>
    <cellStyle name="Normal 3 7 15" xfId="1782"/>
    <cellStyle name="Normal 3 7 16" xfId="1783"/>
    <cellStyle name="Normal 3 7 17" xfId="1784"/>
    <cellStyle name="Normal 3 7 18" xfId="1785"/>
    <cellStyle name="Normal 3 7 19" xfId="1786"/>
    <cellStyle name="Normal 3 7 2" xfId="1787"/>
    <cellStyle name="Normal 3 7 20" xfId="1788"/>
    <cellStyle name="Normal 3 7 21" xfId="1789"/>
    <cellStyle name="Normal 3 7 22" xfId="1790"/>
    <cellStyle name="Normal 3 7 23" xfId="1791"/>
    <cellStyle name="Normal 3 7 3" xfId="1792"/>
    <cellStyle name="Normal 3 7 4" xfId="1793"/>
    <cellStyle name="Normal 3 7 5" xfId="1794"/>
    <cellStyle name="Normal 3 7 6" xfId="1795"/>
    <cellStyle name="Normal 3 7 7" xfId="1796"/>
    <cellStyle name="Normal 3 7 8" xfId="1797"/>
    <cellStyle name="Normal 3 7 9" xfId="1798"/>
    <cellStyle name="Normal 3 8" xfId="1799"/>
    <cellStyle name="Normal 3 8 10" xfId="1800"/>
    <cellStyle name="Normal 3 8 11" xfId="1801"/>
    <cellStyle name="Normal 3 8 12" xfId="1802"/>
    <cellStyle name="Normal 3 8 13" xfId="1803"/>
    <cellStyle name="Normal 3 8 14" xfId="1804"/>
    <cellStyle name="Normal 3 8 15" xfId="1805"/>
    <cellStyle name="Normal 3 8 16" xfId="1806"/>
    <cellStyle name="Normal 3 8 17" xfId="1807"/>
    <cellStyle name="Normal 3 8 18" xfId="1808"/>
    <cellStyle name="Normal 3 8 19" xfId="1809"/>
    <cellStyle name="Normal 3 8 2" xfId="1810"/>
    <cellStyle name="Normal 3 8 20" xfId="1811"/>
    <cellStyle name="Normal 3 8 21" xfId="1812"/>
    <cellStyle name="Normal 3 8 22" xfId="1813"/>
    <cellStyle name="Normal 3 8 23" xfId="1814"/>
    <cellStyle name="Normal 3 8 3" xfId="1815"/>
    <cellStyle name="Normal 3 8 4" xfId="1816"/>
    <cellStyle name="Normal 3 8 5" xfId="1817"/>
    <cellStyle name="Normal 3 8 6" xfId="1818"/>
    <cellStyle name="Normal 3 8 7" xfId="1819"/>
    <cellStyle name="Normal 3 8 8" xfId="1820"/>
    <cellStyle name="Normal 3 8 9" xfId="1821"/>
    <cellStyle name="Normal 3 9" xfId="1822"/>
    <cellStyle name="Normal 3 9 10" xfId="1823"/>
    <cellStyle name="Normal 3 9 11" xfId="1824"/>
    <cellStyle name="Normal 3 9 12" xfId="1825"/>
    <cellStyle name="Normal 3 9 13" xfId="1826"/>
    <cellStyle name="Normal 3 9 14" xfId="1827"/>
    <cellStyle name="Normal 3 9 15" xfId="1828"/>
    <cellStyle name="Normal 3 9 16" xfId="1829"/>
    <cellStyle name="Normal 3 9 17" xfId="1830"/>
    <cellStyle name="Normal 3 9 18" xfId="1831"/>
    <cellStyle name="Normal 3 9 19" xfId="1832"/>
    <cellStyle name="Normal 3 9 2" xfId="1833"/>
    <cellStyle name="Normal 3 9 20" xfId="1834"/>
    <cellStyle name="Normal 3 9 21" xfId="1835"/>
    <cellStyle name="Normal 3 9 22" xfId="1836"/>
    <cellStyle name="Normal 3 9 23" xfId="1837"/>
    <cellStyle name="Normal 3 9 3" xfId="1838"/>
    <cellStyle name="Normal 3 9 4" xfId="1839"/>
    <cellStyle name="Normal 3 9 5" xfId="1840"/>
    <cellStyle name="Normal 3 9 6" xfId="1841"/>
    <cellStyle name="Normal 3 9 7" xfId="1842"/>
    <cellStyle name="Normal 3 9 8" xfId="1843"/>
    <cellStyle name="Normal 3 9 9" xfId="1844"/>
    <cellStyle name="Normal 4" xfId="1845"/>
    <cellStyle name="Normal 4 2" xfId="1846"/>
    <cellStyle name="Normal 4 3" xfId="1959"/>
    <cellStyle name="Normal 4 4" xfId="1960"/>
    <cellStyle name="Normal 5" xfId="1847"/>
    <cellStyle name="Normal 5 10" xfId="1848"/>
    <cellStyle name="Normal 5 11" xfId="1849"/>
    <cellStyle name="Normal 5 12" xfId="1850"/>
    <cellStyle name="Normal 5 13" xfId="1851"/>
    <cellStyle name="Normal 5 14" xfId="1852"/>
    <cellStyle name="Normal 5 15" xfId="1853"/>
    <cellStyle name="Normal 5 16" xfId="1854"/>
    <cellStyle name="Normal 5 17" xfId="1855"/>
    <cellStyle name="Normal 5 18" xfId="1856"/>
    <cellStyle name="Normal 5 19" xfId="1857"/>
    <cellStyle name="Normal 5 2" xfId="1858"/>
    <cellStyle name="Normal 5 2 10" xfId="1859"/>
    <cellStyle name="Normal 5 2 11" xfId="1860"/>
    <cellStyle name="Normal 5 2 12" xfId="1861"/>
    <cellStyle name="Normal 5 2 13" xfId="1862"/>
    <cellStyle name="Normal 5 2 14" xfId="1863"/>
    <cellStyle name="Normal 5 2 15" xfId="1864"/>
    <cellStyle name="Normal 5 2 16" xfId="1865"/>
    <cellStyle name="Normal 5 2 17" xfId="1866"/>
    <cellStyle name="Normal 5 2 18" xfId="1867"/>
    <cellStyle name="Normal 5 2 19" xfId="1868"/>
    <cellStyle name="Normal 5 2 2" xfId="1869"/>
    <cellStyle name="Normal 5 2 20" xfId="1870"/>
    <cellStyle name="Normal 5 2 21" xfId="1871"/>
    <cellStyle name="Normal 5 2 22" xfId="1872"/>
    <cellStyle name="Normal 5 2 23" xfId="1873"/>
    <cellStyle name="Normal 5 2 3" xfId="1874"/>
    <cellStyle name="Normal 5 2 4" xfId="1875"/>
    <cellStyle name="Normal 5 2 5" xfId="1876"/>
    <cellStyle name="Normal 5 2 6" xfId="1877"/>
    <cellStyle name="Normal 5 2 7" xfId="1878"/>
    <cellStyle name="Normal 5 2 8" xfId="1879"/>
    <cellStyle name="Normal 5 2 9" xfId="1880"/>
    <cellStyle name="Normal 5 20" xfId="1881"/>
    <cellStyle name="Normal 5 21" xfId="1882"/>
    <cellStyle name="Normal 5 22" xfId="1883"/>
    <cellStyle name="Normal 5 23" xfId="1884"/>
    <cellStyle name="Normal 5 24" xfId="1885"/>
    <cellStyle name="Normal 5 3" xfId="1886"/>
    <cellStyle name="Normal 5 4" xfId="1887"/>
    <cellStyle name="Normal 5 5" xfId="1888"/>
    <cellStyle name="Normal 5 6" xfId="1889"/>
    <cellStyle name="Normal 5 7" xfId="1890"/>
    <cellStyle name="Normal 5 8" xfId="1891"/>
    <cellStyle name="Normal 5 9" xfId="1892"/>
    <cellStyle name="Normal 6" xfId="3"/>
    <cellStyle name="Normal 7" xfId="1893"/>
    <cellStyle name="Normal 7 10" xfId="1894"/>
    <cellStyle name="Normal 7 11" xfId="1895"/>
    <cellStyle name="Normal 7 12" xfId="1896"/>
    <cellStyle name="Normal 7 13" xfId="1897"/>
    <cellStyle name="Normal 7 14" xfId="1898"/>
    <cellStyle name="Normal 7 15" xfId="1899"/>
    <cellStyle name="Normal 7 16" xfId="1900"/>
    <cellStyle name="Normal 7 17" xfId="1901"/>
    <cellStyle name="Normal 7 18" xfId="1902"/>
    <cellStyle name="Normal 7 19" xfId="1903"/>
    <cellStyle name="Normal 7 2" xfId="1904"/>
    <cellStyle name="Normal 7 2 10" xfId="1905"/>
    <cellStyle name="Normal 7 2 11" xfId="1906"/>
    <cellStyle name="Normal 7 2 12" xfId="1907"/>
    <cellStyle name="Normal 7 2 13" xfId="1908"/>
    <cellStyle name="Normal 7 2 14" xfId="1909"/>
    <cellStyle name="Normal 7 2 15" xfId="1910"/>
    <cellStyle name="Normal 7 2 16" xfId="1911"/>
    <cellStyle name="Normal 7 2 17" xfId="1912"/>
    <cellStyle name="Normal 7 2 18" xfId="1913"/>
    <cellStyle name="Normal 7 2 19" xfId="1914"/>
    <cellStyle name="Normal 7 2 2" xfId="1915"/>
    <cellStyle name="Normal 7 2 20" xfId="1916"/>
    <cellStyle name="Normal 7 2 21" xfId="1917"/>
    <cellStyle name="Normal 7 2 22" xfId="1918"/>
    <cellStyle name="Normal 7 2 23" xfId="1919"/>
    <cellStyle name="Normal 7 2 3" xfId="1920"/>
    <cellStyle name="Normal 7 2 4" xfId="1921"/>
    <cellStyle name="Normal 7 2 5" xfId="1922"/>
    <cellStyle name="Normal 7 2 6" xfId="1923"/>
    <cellStyle name="Normal 7 2 7" xfId="1924"/>
    <cellStyle name="Normal 7 2 8" xfId="1925"/>
    <cellStyle name="Normal 7 2 9" xfId="1926"/>
    <cellStyle name="Normal 7 20" xfId="1927"/>
    <cellStyle name="Normal 7 21" xfId="1928"/>
    <cellStyle name="Normal 7 22" xfId="1929"/>
    <cellStyle name="Normal 7 23" xfId="1930"/>
    <cellStyle name="Normal 7 24" xfId="1931"/>
    <cellStyle name="Normal 7 3" xfId="1932"/>
    <cellStyle name="Normal 7 4" xfId="1933"/>
    <cellStyle name="Normal 7 5" xfId="1934"/>
    <cellStyle name="Normal 7 6" xfId="1935"/>
    <cellStyle name="Normal 7 7" xfId="1936"/>
    <cellStyle name="Normal 7 8" xfId="1937"/>
    <cellStyle name="Normal 7 9" xfId="1938"/>
    <cellStyle name="Normal 8" xfId="1939"/>
    <cellStyle name="Normal 9" xfId="1953"/>
    <cellStyle name="Note" xfId="1975" builtinId="10" customBuiltin="1"/>
    <cellStyle name="Note 2" xfId="1940"/>
    <cellStyle name="Output" xfId="1970" builtinId="21" customBuiltin="1"/>
    <cellStyle name="Output 2" xfId="1941"/>
    <cellStyle name="Percent" xfId="2011" builtinId="5"/>
    <cellStyle name="Percent 2" xfId="6"/>
    <cellStyle name="Percent 3" xfId="1956"/>
    <cellStyle name="Percent 4" xfId="1942"/>
    <cellStyle name="Title" xfId="1961" builtinId="15" customBuiltin="1"/>
    <cellStyle name="Title 2" xfId="1943"/>
    <cellStyle name="Total" xfId="1977" builtinId="25" customBuiltin="1"/>
    <cellStyle name="Total 2" xfId="1944"/>
    <cellStyle name="Warning Text" xfId="1974" builtinId="11" customBuiltin="1"/>
    <cellStyle name="Warning Text 2" xfId="19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Data Points per Decile</a:t>
            </a:r>
          </a:p>
        </c:rich>
      </c:tx>
      <c:layout>
        <c:manualLayout>
          <c:xMode val="edge"/>
          <c:yMode val="edge"/>
          <c:x val="0.27907562400971087"/>
          <c:y val="2.3637552564085066E-2"/>
        </c:manualLayout>
      </c:layout>
      <c:overlay val="0"/>
    </c:title>
    <c:autoTitleDeleted val="0"/>
    <c:plotArea>
      <c:layout/>
      <c:barChart>
        <c:barDir val="col"/>
        <c:grouping val="clustered"/>
        <c:varyColors val="0"/>
        <c:ser>
          <c:idx val="0"/>
          <c:order val="0"/>
          <c:tx>
            <c:strRef>
              <c:f>'Data Analysis'!$AG$36</c:f>
              <c:strCache>
                <c:ptCount val="1"/>
                <c:pt idx="0">
                  <c:v>data points</c:v>
                </c:pt>
              </c:strCache>
            </c:strRef>
          </c:tx>
          <c:invertIfNegative val="0"/>
          <c:cat>
            <c:strRef>
              <c:f>'Data Analysis'!$AF$37:$AF$46</c:f>
              <c:strCache>
                <c:ptCount val="10"/>
                <c:pt idx="0">
                  <c:v>1st</c:v>
                </c:pt>
                <c:pt idx="1">
                  <c:v>2nd</c:v>
                </c:pt>
                <c:pt idx="2">
                  <c:v>3rd</c:v>
                </c:pt>
                <c:pt idx="3">
                  <c:v>4th</c:v>
                </c:pt>
                <c:pt idx="4">
                  <c:v>5th</c:v>
                </c:pt>
                <c:pt idx="5">
                  <c:v>6th</c:v>
                </c:pt>
                <c:pt idx="6">
                  <c:v>7th</c:v>
                </c:pt>
                <c:pt idx="7">
                  <c:v>8th</c:v>
                </c:pt>
                <c:pt idx="8">
                  <c:v>9th</c:v>
                </c:pt>
                <c:pt idx="9">
                  <c:v>10th</c:v>
                </c:pt>
              </c:strCache>
            </c:strRef>
          </c:cat>
          <c:val>
            <c:numRef>
              <c:f>'Data Analysis'!$AG$37:$AG$46</c:f>
              <c:numCache>
                <c:formatCode>General</c:formatCode>
                <c:ptCount val="10"/>
                <c:pt idx="0">
                  <c:v>5</c:v>
                </c:pt>
                <c:pt idx="1">
                  <c:v>0</c:v>
                </c:pt>
                <c:pt idx="2">
                  <c:v>1</c:v>
                </c:pt>
                <c:pt idx="3">
                  <c:v>2</c:v>
                </c:pt>
                <c:pt idx="4">
                  <c:v>2</c:v>
                </c:pt>
                <c:pt idx="5">
                  <c:v>2</c:v>
                </c:pt>
                <c:pt idx="6">
                  <c:v>2</c:v>
                </c:pt>
                <c:pt idx="7">
                  <c:v>2</c:v>
                </c:pt>
                <c:pt idx="8">
                  <c:v>2</c:v>
                </c:pt>
                <c:pt idx="9">
                  <c:v>2</c:v>
                </c:pt>
              </c:numCache>
            </c:numRef>
          </c:val>
        </c:ser>
        <c:dLbls>
          <c:showLegendKey val="0"/>
          <c:showVal val="0"/>
          <c:showCatName val="0"/>
          <c:showSerName val="0"/>
          <c:showPercent val="0"/>
          <c:showBubbleSize val="0"/>
        </c:dLbls>
        <c:gapWidth val="150"/>
        <c:axId val="478999056"/>
        <c:axId val="478998272"/>
      </c:barChart>
      <c:catAx>
        <c:axId val="478999056"/>
        <c:scaling>
          <c:orientation val="minMax"/>
        </c:scaling>
        <c:delete val="0"/>
        <c:axPos val="b"/>
        <c:numFmt formatCode="General" sourceLinked="0"/>
        <c:majorTickMark val="out"/>
        <c:minorTickMark val="none"/>
        <c:tickLblPos val="nextTo"/>
        <c:crossAx val="478998272"/>
        <c:crosses val="autoZero"/>
        <c:auto val="1"/>
        <c:lblAlgn val="ctr"/>
        <c:lblOffset val="100"/>
        <c:noMultiLvlLbl val="0"/>
      </c:catAx>
      <c:valAx>
        <c:axId val="478998272"/>
        <c:scaling>
          <c:orientation val="minMax"/>
        </c:scaling>
        <c:delete val="0"/>
        <c:axPos val="l"/>
        <c:majorGridlines/>
        <c:numFmt formatCode="General" sourceLinked="1"/>
        <c:majorTickMark val="out"/>
        <c:minorTickMark val="none"/>
        <c:tickLblPos val="nextTo"/>
        <c:crossAx val="4789990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137833</xdr:colOff>
      <xdr:row>2</xdr:row>
      <xdr:rowOff>29694</xdr:rowOff>
    </xdr:from>
    <xdr:to>
      <xdr:col>14</xdr:col>
      <xdr:colOff>13727</xdr:colOff>
      <xdr:row>104</xdr:row>
      <xdr:rowOff>133349</xdr:rowOff>
    </xdr:to>
    <xdr:sp macro="" textlink="">
      <xdr:nvSpPr>
        <xdr:cNvPr id="2" name="TextBox 1"/>
        <xdr:cNvSpPr txBox="1"/>
      </xdr:nvSpPr>
      <xdr:spPr>
        <a:xfrm>
          <a:off x="137833" y="458319"/>
          <a:ext cx="8410294" cy="2618310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latin typeface="Palatino Linotype" panose="02040502050505030304" pitchFamily="18" charset="0"/>
              <a:ea typeface="+mn-ea"/>
              <a:cs typeface="+mn-cs"/>
            </a:rPr>
            <a:t>Incremental Cost Methodology</a:t>
          </a:r>
        </a:p>
        <a:p>
          <a:r>
            <a:rPr lang="en-US" sz="1100">
              <a:solidFill>
                <a:schemeClr val="dk1"/>
              </a:solidFill>
              <a:latin typeface="+mn-lt"/>
              <a:ea typeface="+mn-ea"/>
              <a:cs typeface="+mn-cs"/>
            </a:rPr>
            <a:t>Incremental measure costs are used when an energy-efficient appliance or measure promoted through the program is installed in lieu of the standard (less efficient) appliance/measure. The equation for calculating incremental measure costs is simply:</a:t>
          </a:r>
        </a:p>
        <a:p>
          <a:endParaRPr lang="en-US" sz="1100">
            <a:solidFill>
              <a:schemeClr val="dk1"/>
            </a:solidFill>
            <a:latin typeface="+mn-lt"/>
            <a:ea typeface="+mn-ea"/>
            <a:cs typeface="+mn-cs"/>
          </a:endParaRPr>
        </a:p>
        <a:p>
          <a:r>
            <a:rPr lang="en-US" sz="1100">
              <a:solidFill>
                <a:schemeClr val="dk1"/>
              </a:solidFill>
              <a:latin typeface="+mn-lt"/>
              <a:ea typeface="+mn-ea"/>
              <a:cs typeface="+mn-cs"/>
            </a:rPr>
            <a:t>	</a:t>
          </a:r>
          <a:r>
            <a:rPr lang="en-US" sz="1100">
              <a:solidFill>
                <a:schemeClr val="dk1"/>
              </a:solidFill>
              <a:effectLst/>
              <a:latin typeface="+mn-lt"/>
              <a:ea typeface="+mn-ea"/>
              <a:cs typeface="+mn-cs"/>
            </a:rPr>
            <a:t>Incremental measure cost = ( efficient measure material cost + efficient measure installation cost ) -</a:t>
          </a:r>
          <a:endParaRPr lang="en-US">
            <a:effectLst/>
            <a:latin typeface="+mn-lt"/>
          </a:endParaRPr>
        </a:p>
        <a:p>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baseline material cost + baseline installation cost )</a:t>
          </a:r>
          <a:endParaRPr lang="en-US">
            <a:effectLst/>
            <a:latin typeface="+mn-lt"/>
          </a:endParaRPr>
        </a:p>
        <a:p>
          <a:endParaRPr lang="en-US"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In the case of the Evaporator</a:t>
          </a:r>
          <a:r>
            <a:rPr lang="en-US" sz="1100" baseline="0">
              <a:solidFill>
                <a:sysClr val="windowText" lastClr="000000"/>
              </a:solidFill>
              <a:latin typeface="+mn-lt"/>
              <a:ea typeface="+mn-ea"/>
              <a:cs typeface="+mn-cs"/>
            </a:rPr>
            <a:t> Fan Controls measure, the baseline is no control, so the base case material and labor cost is zero, and the formula becomes:  </a:t>
          </a:r>
          <a:endParaRPr lang="en-US"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	</a:t>
          </a:r>
          <a:r>
            <a:rPr lang="en-US" sz="1100">
              <a:solidFill>
                <a:sysClr val="windowText" lastClr="000000"/>
              </a:solidFill>
              <a:effectLst/>
              <a:latin typeface="+mn-lt"/>
              <a:ea typeface="+mn-ea"/>
              <a:cs typeface="+mn-cs"/>
            </a:rPr>
            <a:t>Incremental measure cost = efficient measure material cost + efficient measure installation cost</a:t>
          </a:r>
        </a:p>
        <a:p>
          <a:endParaRPr lang="en-US" sz="1100">
            <a:solidFill>
              <a:sysClr val="windowText" lastClr="000000"/>
            </a:solidFill>
            <a:latin typeface="+mn-lt"/>
            <a:ea typeface="+mn-ea"/>
            <a:cs typeface="+mn-cs"/>
          </a:endParaRPr>
        </a:p>
        <a:p>
          <a:r>
            <a:rPr lang="en-US" sz="1100" u="sng">
              <a:solidFill>
                <a:schemeClr val="dk1"/>
              </a:solidFill>
              <a:effectLst/>
              <a:latin typeface="+mn-lt"/>
              <a:ea typeface="+mn-ea"/>
              <a:cs typeface="+mn-cs"/>
            </a:rPr>
            <a:t>Qualifying Measure</a:t>
          </a:r>
          <a:r>
            <a:rPr lang="en-US" sz="1100">
              <a:solidFill>
                <a:schemeClr val="dk1"/>
              </a:solidFill>
              <a:effectLst/>
              <a:latin typeface="+mn-lt"/>
              <a:ea typeface="+mn-ea"/>
              <a:cs typeface="+mn-cs"/>
            </a:rPr>
            <a:t>: A qualifying measure </a:t>
          </a:r>
          <a:r>
            <a:rPr lang="en-US" sz="1100">
              <a:solidFill>
                <a:sysClr val="windowText" lastClr="000000"/>
              </a:solidFill>
              <a:latin typeface="+mn-lt"/>
              <a:ea typeface="+mn-ea"/>
              <a:cs typeface="+mn-cs"/>
            </a:rPr>
            <a:t>is defined as the efficient alternative to the baseline option of installation. In this case, it is defined as</a:t>
          </a:r>
          <a:r>
            <a:rPr lang="en-US" sz="1100" baseline="0">
              <a:solidFill>
                <a:sysClr val="windowText" lastClr="000000"/>
              </a:solidFill>
              <a:latin typeface="+mn-lt"/>
              <a:ea typeface="+mn-ea"/>
              <a:cs typeface="+mn-cs"/>
            </a:rPr>
            <a:t> a </a:t>
          </a:r>
          <a:r>
            <a:rPr lang="en-US" sz="1100">
              <a:solidFill>
                <a:sysClr val="windowText" lastClr="000000"/>
              </a:solidFill>
              <a:latin typeface="+mn-lt"/>
              <a:ea typeface="+mn-ea"/>
              <a:cs typeface="+mn-cs"/>
            </a:rPr>
            <a:t>retrofitted Evaporator fan control installed in walk-in coolers or freezers </a:t>
          </a:r>
          <a:r>
            <a:rPr lang="en-US" sz="1100">
              <a:solidFill>
                <a:sysClr val="windowText" lastClr="000000"/>
              </a:solidFill>
              <a:effectLst/>
              <a:latin typeface="+mn-lt"/>
              <a:ea typeface="+mn-ea"/>
              <a:cs typeface="+mn-cs"/>
            </a:rPr>
            <a:t>that </a:t>
          </a:r>
          <a:r>
            <a:rPr lang="en-US" sz="1100">
              <a:solidFill>
                <a:sysClr val="windowText" lastClr="000000"/>
              </a:solidFill>
              <a:latin typeface="+mn-lt"/>
              <a:ea typeface="+mn-ea"/>
              <a:cs typeface="+mn-cs"/>
            </a:rPr>
            <a:t>turns off or reduces the speed of evaporator fans when the compressor is not running. </a:t>
          </a:r>
        </a:p>
        <a:p>
          <a:endParaRPr lang="en-US" sz="1100">
            <a:solidFill>
              <a:sysClr val="windowText" lastClr="000000"/>
            </a:solidFill>
            <a:latin typeface="+mn-lt"/>
            <a:ea typeface="+mn-ea"/>
            <a:cs typeface="+mn-cs"/>
          </a:endParaRPr>
        </a:p>
        <a:p>
          <a:r>
            <a:rPr lang="en-US" sz="1100" u="sng">
              <a:solidFill>
                <a:sysClr val="windowText" lastClr="000000"/>
              </a:solidFill>
              <a:latin typeface="+mn-lt"/>
              <a:ea typeface="+mn-ea"/>
              <a:cs typeface="+mn-cs"/>
            </a:rPr>
            <a:t>Baseline</a:t>
          </a:r>
          <a:r>
            <a:rPr lang="en-US" sz="1100">
              <a:solidFill>
                <a:sysClr val="windowText" lastClr="000000"/>
              </a:solidFill>
              <a:latin typeface="+mn-lt"/>
              <a:ea typeface="+mn-ea"/>
              <a:cs typeface="+mn-cs"/>
            </a:rPr>
            <a:t>: The </a:t>
          </a:r>
          <a:r>
            <a:rPr lang="en-US" sz="1100" u="none">
              <a:solidFill>
                <a:sysClr val="windowText" lastClr="000000"/>
              </a:solidFill>
              <a:latin typeface="+mn-lt"/>
              <a:ea typeface="+mn-ea"/>
              <a:cs typeface="+mn-cs"/>
            </a:rPr>
            <a:t>baseline</a:t>
          </a:r>
          <a:r>
            <a:rPr lang="en-US" sz="1100">
              <a:solidFill>
                <a:sysClr val="windowText" lastClr="000000"/>
              </a:solidFill>
              <a:latin typeface="+mn-lt"/>
              <a:ea typeface="+mn-ea"/>
              <a:cs typeface="+mn-cs"/>
            </a:rPr>
            <a:t> condition is defined as the standard equipment that would have been installed without the utility EE activity. The baseline in this instance is a </a:t>
          </a:r>
          <a:r>
            <a:rPr lang="en-US" sz="1100">
              <a:solidFill>
                <a:sysClr val="windowText" lastClr="000000"/>
              </a:solidFill>
              <a:effectLst/>
              <a:latin typeface="+mn-lt"/>
              <a:ea typeface="+mn-ea"/>
              <a:cs typeface="+mn-cs"/>
            </a:rPr>
            <a:t>walk-in cooler or freezer</a:t>
          </a:r>
          <a:r>
            <a:rPr lang="en-US" sz="1100" baseline="0">
              <a:solidFill>
                <a:sysClr val="windowText" lastClr="000000"/>
              </a:solidFill>
              <a:effectLst/>
              <a:latin typeface="+mn-lt"/>
              <a:ea typeface="+mn-ea"/>
              <a:cs typeface="+mn-cs"/>
            </a:rPr>
            <a:t> where there is no fan control, i.e. the evaporator fans run continuously</a:t>
          </a:r>
          <a:r>
            <a:rPr lang="en-US" sz="1100">
              <a:solidFill>
                <a:sysClr val="windowText" lastClr="000000"/>
              </a:solidFill>
              <a:latin typeface="+mn-lt"/>
              <a:ea typeface="+mn-ea"/>
              <a:cs typeface="+mn-cs"/>
            </a:rPr>
            <a:t>. </a:t>
          </a:r>
        </a:p>
        <a:p>
          <a:endParaRPr lang="en-US" sz="1100">
            <a:solidFill>
              <a:sysClr val="windowText" lastClr="000000"/>
            </a:solidFill>
            <a:latin typeface="+mn-lt"/>
            <a:ea typeface="+mn-ea"/>
            <a:cs typeface="+mn-cs"/>
          </a:endParaRPr>
        </a:p>
        <a:p>
          <a:r>
            <a:rPr lang="en-US" sz="1100" b="1" baseline="0">
              <a:solidFill>
                <a:schemeClr val="dk1"/>
              </a:solidFill>
              <a:effectLst/>
              <a:latin typeface="+mn-lt"/>
              <a:ea typeface="+mn-ea"/>
              <a:cs typeface="+mn-cs"/>
            </a:rPr>
            <a:t>Types of Evaporator Fan Controls</a:t>
          </a:r>
          <a:r>
            <a:rPr lang="en-US" sz="1100" baseline="0">
              <a:solidFill>
                <a:schemeClr val="dk1"/>
              </a:solidFill>
              <a:effectLst/>
              <a:latin typeface="+mn-lt"/>
              <a:ea typeface="+mn-ea"/>
              <a:cs typeface="+mn-cs"/>
            </a:rPr>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There are two types of Evaporator Fan Controls, </a:t>
          </a:r>
          <a:r>
            <a:rPr lang="en-US" sz="1100" i="1" baseline="0">
              <a:solidFill>
                <a:schemeClr val="dk1"/>
              </a:solidFill>
              <a:effectLst/>
              <a:latin typeface="+mn-lt"/>
              <a:ea typeface="+mn-ea"/>
              <a:cs typeface="+mn-cs"/>
            </a:rPr>
            <a:t>On/Off</a:t>
          </a:r>
          <a:r>
            <a:rPr lang="en-US" sz="1100" i="0" baseline="0">
              <a:solidFill>
                <a:schemeClr val="dk1"/>
              </a:solidFill>
              <a:effectLst/>
              <a:latin typeface="+mn-lt"/>
              <a:ea typeface="+mn-ea"/>
              <a:cs typeface="+mn-cs"/>
            </a:rPr>
            <a:t> and </a:t>
          </a:r>
          <a:r>
            <a:rPr lang="en-US" sz="1100" i="1" baseline="0">
              <a:solidFill>
                <a:schemeClr val="dk1"/>
              </a:solidFill>
              <a:effectLst/>
              <a:latin typeface="+mn-lt"/>
              <a:ea typeface="+mn-ea"/>
              <a:cs typeface="+mn-cs"/>
            </a:rPr>
            <a:t>Two-speed </a:t>
          </a:r>
          <a:r>
            <a:rPr lang="en-US" sz="1100" baseline="0">
              <a:solidFill>
                <a:schemeClr val="dk1"/>
              </a:solidFill>
              <a:effectLst/>
              <a:latin typeface="+mn-lt"/>
              <a:ea typeface="+mn-ea"/>
              <a:cs typeface="+mn-cs"/>
            </a:rPr>
            <a:t>Controls. Both types can use either a pair of sensors to detect a temperature difference across the evaporator coil, or an amperage sensor to detect the compressor cycling.</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On/off control will</a:t>
          </a:r>
          <a:r>
            <a:rPr lang="en-US" sz="1100" baseline="0">
              <a:solidFill>
                <a:schemeClr val="tx1"/>
              </a:solidFill>
              <a:effectLst/>
              <a:latin typeface="+mn-lt"/>
              <a:ea typeface="+mn-ea"/>
              <a:cs typeface="+mn-cs"/>
            </a:rPr>
            <a:t> turn all but one or two evaporator fans off when the compressor cycles off. These controls can </a:t>
          </a:r>
          <a:r>
            <a:rPr lang="en-US" sz="1100">
              <a:solidFill>
                <a:schemeClr val="tx1"/>
              </a:solidFill>
              <a:effectLst/>
              <a:latin typeface="+mn-lt"/>
              <a:ea typeface="+mn-ea"/>
              <a:cs typeface="+mn-cs"/>
            </a:rPr>
            <a:t>sometimes be coupled with a small PSC or ECM circulator fan that goes on when the </a:t>
          </a:r>
          <a:r>
            <a:rPr lang="en-US" sz="1100" baseline="0">
              <a:solidFill>
                <a:schemeClr val="dk1"/>
              </a:solidFill>
              <a:effectLst/>
              <a:latin typeface="+mn-lt"/>
              <a:ea typeface="+mn-ea"/>
              <a:cs typeface="+mn-cs"/>
            </a:rPr>
            <a:t>compressor cycles off, and in this case, the </a:t>
          </a:r>
          <a:r>
            <a:rPr lang="en-US" sz="1100">
              <a:solidFill>
                <a:schemeClr val="tx1"/>
              </a:solidFill>
              <a:effectLst/>
              <a:latin typeface="+mn-lt"/>
              <a:ea typeface="+mn-ea"/>
              <a:cs typeface="+mn-cs"/>
            </a:rPr>
            <a:t>control can turn</a:t>
          </a:r>
          <a:r>
            <a:rPr lang="en-US" sz="1100" baseline="0">
              <a:solidFill>
                <a:schemeClr val="tx1"/>
              </a:solidFill>
              <a:effectLst/>
              <a:latin typeface="+mn-lt"/>
              <a:ea typeface="+mn-ea"/>
              <a:cs typeface="+mn-cs"/>
            </a:rPr>
            <a:t> all the </a:t>
          </a:r>
          <a:r>
            <a:rPr lang="en-US" sz="1100">
              <a:solidFill>
                <a:schemeClr val="tx1"/>
              </a:solidFill>
              <a:effectLst/>
              <a:latin typeface="+mn-lt"/>
              <a:ea typeface="+mn-ea"/>
              <a:cs typeface="+mn-cs"/>
            </a:rPr>
            <a:t>evaporator fans off.</a:t>
          </a:r>
        </a:p>
        <a:p>
          <a:r>
            <a:rPr lang="en-US" sz="1100">
              <a:solidFill>
                <a:schemeClr val="tx1"/>
              </a:solidFill>
              <a:effectLst/>
              <a:latin typeface="+mn-lt"/>
              <a:ea typeface="+mn-ea"/>
              <a:cs typeface="+mn-cs"/>
            </a:rPr>
            <a:t>(2) Two-speed controls will run the evaporator fans at low speed when the compressor is off. This approach does not require a circulator fan.</a:t>
          </a:r>
        </a:p>
        <a:p>
          <a:endParaRPr lang="en-US" sz="1100">
            <a:solidFill>
              <a:schemeClr val="tx1"/>
            </a:solidFill>
            <a:effectLst/>
            <a:latin typeface="+mn-lt"/>
            <a:ea typeface="+mn-ea"/>
            <a:cs typeface="+mn-cs"/>
          </a:endParaRPr>
        </a:p>
        <a:p>
          <a:r>
            <a:rPr lang="en-US" sz="1100" i="1">
              <a:solidFill>
                <a:schemeClr val="tx1"/>
              </a:solidFill>
              <a:effectLst/>
              <a:latin typeface="+mn-lt"/>
              <a:ea typeface="+mn-ea"/>
              <a:cs typeface="+mn-cs"/>
            </a:rPr>
            <a:t>Note:</a:t>
          </a:r>
          <a:r>
            <a:rPr lang="en-US" sz="1100" i="1" baseline="0">
              <a:solidFill>
                <a:schemeClr val="tx1"/>
              </a:solidFill>
              <a:effectLst/>
              <a:latin typeface="+mn-lt"/>
              <a:ea typeface="+mn-ea"/>
              <a:cs typeface="+mn-cs"/>
            </a:rPr>
            <a:t> </a:t>
          </a:r>
          <a:r>
            <a:rPr lang="en-US" sz="1100" i="1">
              <a:solidFill>
                <a:schemeClr val="tx1"/>
              </a:solidFill>
              <a:effectLst/>
              <a:latin typeface="+mn-lt"/>
              <a:ea typeface="+mn-ea"/>
              <a:cs typeface="+mn-cs"/>
            </a:rPr>
            <a:t>Navigant's research revealed that the only controls using the On/Off control method were complex control modules</a:t>
          </a:r>
          <a:r>
            <a:rPr lang="en-US" sz="1100" i="1" baseline="0">
              <a:solidFill>
                <a:schemeClr val="tx1"/>
              </a:solidFill>
              <a:effectLst/>
              <a:latin typeface="+mn-lt"/>
              <a:ea typeface="+mn-ea"/>
              <a:cs typeface="+mn-cs"/>
            </a:rPr>
            <a:t> - </a:t>
          </a:r>
          <a:r>
            <a:rPr lang="en-US" sz="1100" i="1">
              <a:solidFill>
                <a:schemeClr val="tx1"/>
              </a:solidFill>
              <a:effectLst/>
              <a:latin typeface="+mn-lt"/>
              <a:ea typeface="+mn-ea"/>
              <a:cs typeface="+mn-cs"/>
            </a:rPr>
            <a:t>or more accurately, refrigeration management systems</a:t>
          </a:r>
          <a:r>
            <a:rPr lang="en-US" sz="1100" i="1" baseline="0">
              <a:solidFill>
                <a:schemeClr val="tx1"/>
              </a:solidFill>
              <a:effectLst/>
              <a:latin typeface="+mn-lt"/>
              <a:ea typeface="+mn-ea"/>
              <a:cs typeface="+mn-cs"/>
            </a:rPr>
            <a:t> - </a:t>
          </a:r>
          <a:r>
            <a:rPr lang="en-US" sz="1100" i="1">
              <a:solidFill>
                <a:schemeClr val="tx1"/>
              </a:solidFill>
              <a:effectLst/>
              <a:latin typeface="+mn-lt"/>
              <a:ea typeface="+mn-ea"/>
              <a:cs typeface="+mn-cs"/>
            </a:rPr>
            <a:t>that have numerous additional capabilities including control of the compressor cycle, the defrost cycle, the door heaters, the evaporator fans, outdoor air economizer and more. These controls use complex control algorithms using many more inputs than just a compressor cycle sensor (either delta-T or amp sensor), and they can control higher amperage than the stand alone EFCs. These controls can also log the various control parameters over time like an Energy Management System.  </a:t>
          </a:r>
        </a:p>
        <a:p>
          <a:endParaRPr lang="en-US" sz="1100" b="1" i="1">
            <a:solidFill>
              <a:schemeClr val="tx1"/>
            </a:solidFill>
            <a:effectLst/>
            <a:latin typeface="+mn-lt"/>
            <a:ea typeface="+mn-ea"/>
            <a:cs typeface="+mn-cs"/>
          </a:endParaRPr>
        </a:p>
        <a:p>
          <a:r>
            <a:rPr lang="en-US" sz="1100" i="1">
              <a:solidFill>
                <a:schemeClr val="tx1"/>
              </a:solidFill>
              <a:effectLst/>
              <a:latin typeface="+mn-lt"/>
              <a:ea typeface="+mn-ea"/>
              <a:cs typeface="+mn-cs"/>
            </a:rPr>
            <a:t>Since these units are not directly comparable to the conventional stand-alone Evaporator Fan Controls as characterized, they were not included in the overall cost analysis.  It would be difficult if not impossible to disaggregate the cost of the EFC capabilities from the total installed cost for these complex units. However, we have presented a cost range on the "Summary</a:t>
          </a:r>
          <a:r>
            <a:rPr lang="en-US" sz="1100" i="1" baseline="0">
              <a:solidFill>
                <a:schemeClr val="tx1"/>
              </a:solidFill>
              <a:effectLst/>
              <a:latin typeface="+mn-lt"/>
              <a:ea typeface="+mn-ea"/>
              <a:cs typeface="+mn-cs"/>
            </a:rPr>
            <a:t> of Results" tab</a:t>
          </a:r>
          <a:r>
            <a:rPr lang="en-US" sz="1100" i="1">
              <a:solidFill>
                <a:schemeClr val="tx1"/>
              </a:solidFill>
              <a:effectLst/>
              <a:latin typeface="+mn-lt"/>
              <a:ea typeface="+mn-ea"/>
              <a:cs typeface="+mn-cs"/>
            </a:rPr>
            <a:t> that is our best estimate of the range</a:t>
          </a:r>
          <a:r>
            <a:rPr lang="en-US" sz="1100" i="1" baseline="0">
              <a:solidFill>
                <a:schemeClr val="tx1"/>
              </a:solidFill>
              <a:effectLst/>
              <a:latin typeface="+mn-lt"/>
              <a:ea typeface="+mn-ea"/>
              <a:cs typeface="+mn-cs"/>
            </a:rPr>
            <a:t> of </a:t>
          </a:r>
          <a:r>
            <a:rPr lang="en-US" sz="1100" i="1">
              <a:solidFill>
                <a:schemeClr val="tx1"/>
              </a:solidFill>
              <a:effectLst/>
              <a:latin typeface="+mn-lt"/>
              <a:ea typeface="+mn-ea"/>
              <a:cs typeface="+mn-cs"/>
            </a:rPr>
            <a:t>equipment and installation costs for these types of controls</a:t>
          </a:r>
          <a:r>
            <a:rPr lang="en-US" sz="1100" i="1" baseline="0">
              <a:solidFill>
                <a:schemeClr val="tx1"/>
              </a:solidFill>
              <a:effectLst/>
              <a:latin typeface="+mn-lt"/>
              <a:ea typeface="+mn-ea"/>
              <a:cs typeface="+mn-cs"/>
            </a:rPr>
            <a:t> which are highly variable in their complexity and capabilities. </a:t>
          </a:r>
          <a:r>
            <a:rPr lang="en-US" sz="1100" i="1">
              <a:solidFill>
                <a:schemeClr val="tx1"/>
              </a:solidFill>
              <a:effectLst/>
              <a:latin typeface="+mn-lt"/>
              <a:ea typeface="+mn-ea"/>
              <a:cs typeface="+mn-cs"/>
            </a:rPr>
            <a:t> </a:t>
          </a:r>
        </a:p>
        <a:p>
          <a:endParaRPr lang="en-US" sz="1100" b="1">
            <a:solidFill>
              <a:sysClr val="windowText" lastClr="000000"/>
            </a:solidFill>
            <a:latin typeface="+mn-lt"/>
            <a:ea typeface="+mn-ea"/>
            <a:cs typeface="+mn-cs"/>
          </a:endParaRPr>
        </a:p>
        <a:p>
          <a:r>
            <a:rPr lang="en-US" sz="1100" b="1">
              <a:solidFill>
                <a:sysClr val="windowText" lastClr="000000"/>
              </a:solidFill>
              <a:latin typeface="+mn-lt"/>
              <a:ea typeface="+mn-ea"/>
              <a:cs typeface="+mn-cs"/>
            </a:rPr>
            <a:t>Scrubbing of data: </a:t>
          </a:r>
          <a:r>
            <a:rPr lang="en-US" sz="1100" b="0">
              <a:solidFill>
                <a:sysClr val="windowText" lastClr="000000"/>
              </a:solidFill>
              <a:latin typeface="+mn-lt"/>
              <a:ea typeface="+mn-ea"/>
              <a:cs typeface="+mn-cs"/>
            </a:rPr>
            <a:t>Data points were</a:t>
          </a:r>
          <a:r>
            <a:rPr lang="en-US" sz="1100" b="0" baseline="0">
              <a:solidFill>
                <a:sysClr val="windowText" lastClr="000000"/>
              </a:solidFill>
              <a:latin typeface="+mn-lt"/>
              <a:ea typeface="+mn-ea"/>
              <a:cs typeface="+mn-cs"/>
            </a:rPr>
            <a:t> removed from the raw data set for any of the following reasons (also see Alternative Data Integration, below):</a:t>
          </a:r>
        </a:p>
        <a:p>
          <a:r>
            <a:rPr lang="en-US" sz="1100" b="0" baseline="0">
              <a:solidFill>
                <a:sysClr val="windowText" lastClr="000000"/>
              </a:solidFill>
              <a:latin typeface="+mn-lt"/>
              <a:ea typeface="+mn-ea"/>
              <a:cs typeface="+mn-cs"/>
            </a:rPr>
            <a:t>- cost data </a:t>
          </a:r>
          <a:r>
            <a:rPr lang="en-US" sz="1100" b="0" baseline="0">
              <a:solidFill>
                <a:schemeClr val="dk1"/>
              </a:solidFill>
              <a:effectLst/>
              <a:latin typeface="+mn-lt"/>
              <a:ea typeface="+mn-ea"/>
              <a:cs typeface="+mn-cs"/>
            </a:rPr>
            <a:t>couldn't be disaggregated </a:t>
          </a:r>
          <a:r>
            <a:rPr lang="en-US" sz="1100" b="0" baseline="0">
              <a:solidFill>
                <a:sysClr val="windowText" lastClr="000000"/>
              </a:solidFill>
              <a:latin typeface="+mn-lt"/>
              <a:ea typeface="+mn-ea"/>
              <a:cs typeface="+mn-cs"/>
            </a:rPr>
            <a:t> from overall invoice cost</a:t>
          </a:r>
        </a:p>
        <a:p>
          <a:r>
            <a:rPr lang="en-US" sz="1100" b="0" baseline="0">
              <a:solidFill>
                <a:sysClr val="windowText" lastClr="000000"/>
              </a:solidFill>
              <a:latin typeface="+mn-lt"/>
              <a:ea typeface="+mn-ea"/>
              <a:cs typeface="+mn-cs"/>
            </a:rPr>
            <a:t>- no clear cost data available</a:t>
          </a:r>
        </a:p>
        <a:p>
          <a:r>
            <a:rPr lang="en-US" sz="1100" b="0" baseline="0">
              <a:solidFill>
                <a:sysClr val="windowText" lastClr="000000"/>
              </a:solidFill>
              <a:latin typeface="+mn-lt"/>
              <a:ea typeface="+mn-ea"/>
              <a:cs typeface="+mn-cs"/>
            </a:rPr>
            <a:t>- CPUC/Itron cost study data [This data used only for comparison]</a:t>
          </a:r>
        </a:p>
        <a:p>
          <a:r>
            <a:rPr lang="en-US" sz="1100" b="0" baseline="0">
              <a:solidFill>
                <a:sysClr val="windowText" lastClr="000000"/>
              </a:solidFill>
              <a:latin typeface="+mn-lt"/>
              <a:ea typeface="+mn-ea"/>
              <a:cs typeface="+mn-cs"/>
            </a:rPr>
            <a:t>- equipment was designed for use with three phase power [costs were generally 2 to 3 times higher for these units]</a:t>
          </a:r>
        </a:p>
        <a:p>
          <a:r>
            <a:rPr lang="en-US" sz="1100" b="0" baseline="0">
              <a:solidFill>
                <a:sysClr val="windowText" lastClr="000000"/>
              </a:solidFill>
              <a:latin typeface="+mn-lt"/>
              <a:ea typeface="+mn-ea"/>
              <a:cs typeface="+mn-cs"/>
            </a:rPr>
            <a:t>- cost data for multifunctional controls that include EFC (see note above)</a:t>
          </a:r>
        </a:p>
        <a:p>
          <a:endParaRPr lang="en-US" sz="1100" b="1">
            <a:solidFill>
              <a:sysClr val="windowText" lastClr="000000"/>
            </a:solidFill>
            <a:latin typeface="+mn-lt"/>
            <a:ea typeface="+mn-ea"/>
            <a:cs typeface="+mn-cs"/>
          </a:endParaRPr>
        </a:p>
        <a:p>
          <a:r>
            <a:rPr lang="en-US" sz="1100" b="1">
              <a:solidFill>
                <a:sysClr val="windowText" lastClr="000000"/>
              </a:solidFill>
              <a:latin typeface="+mn-lt"/>
              <a:ea typeface="+mn-ea"/>
              <a:cs typeface="+mn-cs"/>
            </a:rPr>
            <a:t>Removal of outliers</a:t>
          </a:r>
          <a:r>
            <a:rPr lang="en-US" sz="1100">
              <a:solidFill>
                <a:sysClr val="windowText" lastClr="000000"/>
              </a:solidFill>
              <a:latin typeface="+mn-lt"/>
              <a:ea typeface="+mn-ea"/>
              <a:cs typeface="+mn-cs"/>
            </a:rPr>
            <a:t>: Two different methodologies</a:t>
          </a:r>
          <a:r>
            <a:rPr lang="en-US" sz="1100" baseline="0">
              <a:solidFill>
                <a:sysClr val="windowText" lastClr="000000"/>
              </a:solidFill>
              <a:latin typeface="+mn-lt"/>
              <a:ea typeface="+mn-ea"/>
              <a:cs typeface="+mn-cs"/>
            </a:rPr>
            <a:t> for determining outliers are presented in the Material and Labor Cost Analysis section of the Data Analysis tab.   Those two methodologies are:</a:t>
          </a:r>
        </a:p>
        <a:p>
          <a:r>
            <a:rPr lang="en-US" sz="1100" baseline="0">
              <a:solidFill>
                <a:sysClr val="windowText" lastClr="000000"/>
              </a:solidFill>
              <a:latin typeface="+mn-lt"/>
              <a:ea typeface="+mn-ea"/>
              <a:cs typeface="+mn-cs"/>
            </a:rPr>
            <a:t>- removing data points </a:t>
          </a:r>
          <a:r>
            <a:rPr lang="en-US" sz="1100">
              <a:solidFill>
                <a:schemeClr val="dk1"/>
              </a:solidFill>
              <a:effectLst/>
              <a:latin typeface="+mn-lt"/>
              <a:ea typeface="+mn-ea"/>
              <a:cs typeface="+mn-cs"/>
            </a:rPr>
            <a:t>a certain number of standard deviations either side of the arithmetic mean.</a:t>
          </a:r>
          <a:r>
            <a:rPr lang="en-US" sz="1100" baseline="0">
              <a:solidFill>
                <a:schemeClr val="dk1"/>
              </a:solidFill>
              <a:effectLst/>
              <a:latin typeface="+mn-lt"/>
              <a:ea typeface="+mn-ea"/>
              <a:cs typeface="+mn-cs"/>
            </a:rPr>
            <a:t> I</a:t>
          </a:r>
          <a:r>
            <a:rPr lang="en-US" sz="1100">
              <a:solidFill>
                <a:schemeClr val="dk1"/>
              </a:solidFill>
              <a:effectLst/>
              <a:latin typeface="+mn-lt"/>
              <a:ea typeface="+mn-ea"/>
              <a:cs typeface="+mn-cs"/>
            </a:rPr>
            <a:t>n this case 1.5 standard deviations was chosen rather</a:t>
          </a:r>
          <a:r>
            <a:rPr lang="en-US" sz="1100" baseline="0">
              <a:solidFill>
                <a:schemeClr val="dk1"/>
              </a:solidFill>
              <a:effectLst/>
              <a:latin typeface="+mn-lt"/>
              <a:ea typeface="+mn-ea"/>
              <a:cs typeface="+mn-cs"/>
            </a:rPr>
            <a:t> than the standard two standard deviations since the latter would not have identified any outliers.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removing the data in the top and bottom deciles (10 percentiles) of the data distribution.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of these methods has a significant effect on the results.  The standard deviation method decreases</a:t>
          </a:r>
          <a:r>
            <a:rPr lang="en-US" sz="1100" baseline="0">
              <a:solidFill>
                <a:schemeClr val="dk1"/>
              </a:solidFill>
              <a:effectLst/>
              <a:latin typeface="+mn-lt"/>
              <a:ea typeface="+mn-ea"/>
              <a:cs typeface="+mn-cs"/>
            </a:rPr>
            <a:t> the average total cost by 10%, and the decile method increases the result by 17%. </a:t>
          </a:r>
          <a:r>
            <a:rPr lang="en-US" sz="1100" b="1" baseline="0">
              <a:solidFill>
                <a:schemeClr val="dk1"/>
              </a:solidFill>
              <a:effectLst/>
              <a:latin typeface="+mn-lt"/>
              <a:ea typeface="+mn-ea"/>
              <a:cs typeface="+mn-cs"/>
            </a:rPr>
            <a:t>The results reported on the Summary of Results tab use </a:t>
          </a:r>
          <a:r>
            <a:rPr lang="en-US" sz="1100" b="1" baseline="0">
              <a:solidFill>
                <a:sysClr val="windowText" lastClr="000000"/>
              </a:solidFill>
              <a:effectLst/>
              <a:latin typeface="+mn-lt"/>
              <a:ea typeface="+mn-ea"/>
              <a:cs typeface="+mn-cs"/>
            </a:rPr>
            <a:t>both the decile method and the standard deviation method to remove outliers. </a:t>
          </a:r>
          <a:r>
            <a:rPr lang="en-US" sz="1100" b="0" baseline="0">
              <a:solidFill>
                <a:schemeClr val="dk1"/>
              </a:solidFill>
              <a:effectLst/>
              <a:latin typeface="+mn-lt"/>
              <a:ea typeface="+mn-ea"/>
              <a:cs typeface="+mn-cs"/>
            </a:rPr>
            <a:t>After removing outliers </a:t>
          </a:r>
          <a:r>
            <a:rPr lang="en-US" sz="1100">
              <a:solidFill>
                <a:schemeClr val="dk1"/>
              </a:solidFill>
              <a:effectLst/>
              <a:latin typeface="+mn-lt"/>
              <a:ea typeface="+mn-ea"/>
              <a:cs typeface="+mn-cs"/>
            </a:rPr>
            <a:t>identified </a:t>
          </a:r>
          <a:r>
            <a:rPr lang="en-US" sz="1100" b="0" baseline="0">
              <a:solidFill>
                <a:schemeClr val="dk1"/>
              </a:solidFill>
              <a:effectLst/>
              <a:latin typeface="+mn-lt"/>
              <a:ea typeface="+mn-ea"/>
              <a:cs typeface="+mn-cs"/>
            </a:rPr>
            <a:t>using both methods, the resulting average cost increased by 4%. </a:t>
          </a:r>
          <a:r>
            <a:rPr lang="en-US" sz="1100" baseline="0">
              <a:solidFill>
                <a:schemeClr val="dk1"/>
              </a:solidFill>
              <a:effectLst/>
              <a:latin typeface="+mn-lt"/>
              <a:ea typeface="+mn-ea"/>
              <a:cs typeface="+mn-cs"/>
            </a:rPr>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endParaRPr lang="en-US">
            <a:effectLst/>
            <a:latin typeface="+mn-lt"/>
          </a:endParaRPr>
        </a:p>
        <a:p>
          <a:r>
            <a:rPr lang="en-US" sz="1100" baseline="0">
              <a:solidFill>
                <a:schemeClr val="dk1"/>
              </a:solidFill>
              <a:effectLst/>
              <a:latin typeface="+mn-lt"/>
              <a:ea typeface="+mn-ea"/>
              <a:cs typeface="+mn-cs"/>
            </a:rPr>
            <a:t>Our data did not include enough usable data points for On/off type controls to yield a representative result, so only cost data for two-speed type controls are included in the analysis. (See Note, above).</a:t>
          </a:r>
          <a:endParaRPr lang="en-US">
            <a:effectLst/>
            <a:latin typeface="+mn-lt"/>
          </a:endParaRPr>
        </a:p>
        <a:p>
          <a:endParaRPr lang="en-US" sz="1100">
            <a:solidFill>
              <a:schemeClr val="dk1"/>
            </a:solidFill>
            <a:latin typeface="Palatino Linotype" panose="02040502050505030304" pitchFamily="18" charset="0"/>
            <a:ea typeface="+mn-ea"/>
            <a:cs typeface="+mn-cs"/>
          </a:endParaRPr>
        </a:p>
        <a:p>
          <a:r>
            <a:rPr lang="en-US" sz="1100" b="1" u="sng">
              <a:solidFill>
                <a:schemeClr val="dk1"/>
              </a:solidFill>
              <a:latin typeface="Palatino Linotype" panose="02040502050505030304" pitchFamily="18" charset="0"/>
              <a:ea typeface="+mn-ea"/>
              <a:cs typeface="+mn-cs"/>
            </a:rPr>
            <a:t>Alternative Data Integration </a:t>
          </a:r>
        </a:p>
        <a:p>
          <a:r>
            <a:rPr lang="en-US" sz="1100" b="0" u="none">
              <a:solidFill>
                <a:schemeClr val="dk1"/>
              </a:solidFill>
              <a:latin typeface="+mn-lt"/>
              <a:ea typeface="+mn-ea"/>
              <a:cs typeface="+mn-cs"/>
            </a:rPr>
            <a:t>The following alternative data sources were used to</a:t>
          </a:r>
          <a:r>
            <a:rPr lang="en-US" sz="1100" b="0" u="none" baseline="0">
              <a:solidFill>
                <a:schemeClr val="dk1"/>
              </a:solidFill>
              <a:latin typeface="+mn-lt"/>
              <a:ea typeface="+mn-ea"/>
              <a:cs typeface="+mn-cs"/>
            </a:rPr>
            <a:t> inform the final result of this study:</a:t>
          </a:r>
        </a:p>
        <a:p>
          <a:endParaRPr lang="en-US" sz="1100" b="0" u="none" baseline="0">
            <a:solidFill>
              <a:schemeClr val="dk1"/>
            </a:solidFill>
            <a:latin typeface="+mn-lt"/>
            <a:ea typeface="+mn-ea"/>
            <a:cs typeface="+mn-cs"/>
          </a:endParaRPr>
        </a:p>
        <a:p>
          <a:r>
            <a:rPr lang="en-US" sz="1100" b="0" u="none" baseline="0">
              <a:solidFill>
                <a:schemeClr val="dk1"/>
              </a:solidFill>
              <a:latin typeface="+mn-lt"/>
              <a:ea typeface="+mn-ea"/>
              <a:cs typeface="+mn-cs"/>
            </a:rPr>
            <a:t>- </a:t>
          </a:r>
          <a:r>
            <a:rPr lang="en-US" sz="1100" b="1">
              <a:solidFill>
                <a:schemeClr val="dk1"/>
              </a:solidFill>
              <a:effectLst/>
              <a:latin typeface="+mn-lt"/>
              <a:ea typeface="+mn-ea"/>
              <a:cs typeface="+mn-cs"/>
            </a:rPr>
            <a:t>Internet-derived equipment costs</a:t>
          </a:r>
          <a:r>
            <a:rPr lang="en-US" sz="1100" b="0" u="none" baseline="0">
              <a:solidFill>
                <a:schemeClr val="dk1"/>
              </a:solidFill>
              <a:latin typeface="+mn-lt"/>
              <a:ea typeface="+mn-ea"/>
              <a:cs typeface="+mn-cs"/>
            </a:rPr>
            <a:t>:  Costs for rebate-eligible Evaporator Fan Controllers gathered through internet searches were marked up by 34% </a:t>
          </a:r>
          <a:r>
            <a:rPr lang="en-US" sz="1100">
              <a:solidFill>
                <a:schemeClr val="dk1"/>
              </a:solidFill>
              <a:effectLst/>
              <a:latin typeface="+mn-lt"/>
              <a:ea typeface="+mn-ea"/>
              <a:cs typeface="+mn-cs"/>
            </a:rPr>
            <a:t>and average labor costs added </a:t>
          </a:r>
          <a:r>
            <a:rPr lang="en-US" sz="1100" b="0" u="none" baseline="0">
              <a:solidFill>
                <a:schemeClr val="dk1"/>
              </a:solidFill>
              <a:latin typeface="+mn-lt"/>
              <a:ea typeface="+mn-ea"/>
              <a:cs typeface="+mn-cs"/>
            </a:rPr>
            <a:t>under the assumption that no end-user would install such equipment themselves. Rather, it is assumed that a contractor / installer would purchase and install the equipment and apply a standard markup before invoicing the customer.  The 34% markup was a rough average of estimates from interviews, the CPUC/Itron study, and other sources. Each price for each model of equipment was given the weight of one data point.  </a:t>
          </a:r>
        </a:p>
        <a:p>
          <a:endParaRPr lang="en-US" sz="1100" b="0" u="none" baseline="0">
            <a:solidFill>
              <a:schemeClr val="dk1"/>
            </a:solidFill>
            <a:latin typeface="+mn-lt"/>
            <a:ea typeface="+mn-ea"/>
            <a:cs typeface="+mn-cs"/>
          </a:endParaRPr>
        </a:p>
        <a:p>
          <a:r>
            <a:rPr lang="en-US" sz="1100" b="0" u="none" baseline="0">
              <a:solidFill>
                <a:schemeClr val="dk1"/>
              </a:solidFill>
              <a:latin typeface="+mn-lt"/>
              <a:ea typeface="+mn-ea"/>
              <a:cs typeface="+mn-cs"/>
            </a:rPr>
            <a:t>- </a:t>
          </a:r>
          <a:r>
            <a:rPr lang="en-US" sz="1100" b="1" u="none" baseline="0">
              <a:solidFill>
                <a:schemeClr val="dk1"/>
              </a:solidFill>
              <a:latin typeface="+mn-lt"/>
              <a:ea typeface="+mn-ea"/>
              <a:cs typeface="+mn-cs"/>
            </a:rPr>
            <a:t>CPUC/Itron Measure Cost Study: </a:t>
          </a:r>
          <a:r>
            <a:rPr lang="en-US" sz="1100" b="0" u="none" baseline="0">
              <a:solidFill>
                <a:schemeClr val="dk1"/>
              </a:solidFill>
              <a:latin typeface="+mn-lt"/>
              <a:ea typeface="+mn-ea"/>
              <a:cs typeface="+mn-cs"/>
            </a:rPr>
            <a:t> The Itron study, done on behalf of the California Public Utility Commission, produced a cost for Evaporator Fan Controls </a:t>
          </a:r>
          <a:r>
            <a:rPr lang="en-US" sz="1100" b="0" i="1" u="none" baseline="0">
              <a:solidFill>
                <a:schemeClr val="dk1"/>
              </a:solidFill>
              <a:latin typeface="+mn-lt"/>
              <a:ea typeface="+mn-ea"/>
              <a:cs typeface="+mn-cs"/>
            </a:rPr>
            <a:t>including Evaporator Fan Motor replacements </a:t>
          </a:r>
          <a:r>
            <a:rPr lang="en-US" sz="1100" b="0" u="none" baseline="0">
              <a:solidFill>
                <a:schemeClr val="dk1"/>
              </a:solidFill>
              <a:latin typeface="+mn-lt"/>
              <a:ea typeface="+mn-ea"/>
              <a:cs typeface="+mn-cs"/>
            </a:rPr>
            <a:t>as one measure and reported as a cost </a:t>
          </a:r>
          <a:r>
            <a:rPr lang="en-US" sz="1100" b="0" i="1" u="none" baseline="0">
              <a:solidFill>
                <a:schemeClr val="dk1"/>
              </a:solidFill>
              <a:latin typeface="+mn-lt"/>
              <a:ea typeface="+mn-ea"/>
              <a:cs typeface="+mn-cs"/>
            </a:rPr>
            <a:t>per evaporator fan</a:t>
          </a:r>
          <a:r>
            <a:rPr lang="en-US" sz="1100" b="0" u="none" baseline="0">
              <a:solidFill>
                <a:schemeClr val="dk1"/>
              </a:solidFill>
              <a:latin typeface="+mn-lt"/>
              <a:ea typeface="+mn-ea"/>
              <a:cs typeface="+mn-cs"/>
            </a:rPr>
            <a:t>. The cost of the motor replacements and an estimate of the labor required to replace them was deducted from the Itron measure cost to calculate a comparable measure cost to the Navigant study. This derived cost was used only for comparison to the Navigant results, not as a data point to be included in the cost calculation itself. See the 'CPUC Itron data' tab for details</a:t>
          </a:r>
        </a:p>
        <a:p>
          <a:endParaRPr lang="en-US" sz="1100" b="0" u="none" baseline="0">
            <a:solidFill>
              <a:schemeClr val="dk1"/>
            </a:solidFill>
            <a:latin typeface="+mn-lt"/>
            <a:ea typeface="+mn-ea"/>
            <a:cs typeface="+mn-cs"/>
          </a:endParaRPr>
        </a:p>
        <a:p>
          <a:r>
            <a:rPr lang="en-US" sz="1100" b="0" u="none" baseline="0">
              <a:solidFill>
                <a:schemeClr val="dk1"/>
              </a:solidFill>
              <a:latin typeface="+mn-lt"/>
              <a:ea typeface="+mn-ea"/>
              <a:cs typeface="+mn-cs"/>
            </a:rPr>
            <a:t>- </a:t>
          </a:r>
          <a:r>
            <a:rPr lang="en-US" sz="1100" b="1" u="none" baseline="0">
              <a:solidFill>
                <a:schemeClr val="dk1"/>
              </a:solidFill>
              <a:latin typeface="+mn-lt"/>
              <a:ea typeface="+mn-ea"/>
              <a:cs typeface="+mn-cs"/>
            </a:rPr>
            <a:t>Installer Interviews: </a:t>
          </a:r>
          <a:r>
            <a:rPr lang="en-US" sz="1100" b="0" u="none" baseline="0">
              <a:solidFill>
                <a:schemeClr val="dk1"/>
              </a:solidFill>
              <a:latin typeface="+mn-lt"/>
              <a:ea typeface="+mn-ea"/>
              <a:cs typeface="+mn-cs"/>
            </a:rPr>
            <a:t> Navigant conducted three interviews with knowledgeable installers for the study. Each of the interviews represented one data point, including accurate estimates of equipment cost and labor hours. Where necessary those labor hours were combined with prevailing labor rates from RS Means to generate labor cost estimates for other data points that were not broken out into labor and materials and to derive a total installed cost for Internet-derived equipment costs (see above). </a:t>
          </a:r>
        </a:p>
        <a:p>
          <a:endParaRPr lang="en-US" sz="1100" b="0" u="none" baseline="0">
            <a:solidFill>
              <a:schemeClr val="dk1"/>
            </a:solidFill>
            <a:latin typeface="+mn-lt"/>
            <a:ea typeface="+mn-ea"/>
            <a:cs typeface="+mn-cs"/>
          </a:endParaRPr>
        </a:p>
        <a:p>
          <a:r>
            <a:rPr lang="en-US" sz="1100" b="0" u="none" baseline="0">
              <a:solidFill>
                <a:schemeClr val="dk1"/>
              </a:solidFill>
              <a:latin typeface="+mn-lt"/>
              <a:ea typeface="+mn-ea"/>
              <a:cs typeface="+mn-cs"/>
            </a:rPr>
            <a:t>- </a:t>
          </a:r>
          <a:r>
            <a:rPr lang="en-US" sz="1100" b="1" u="none" baseline="0">
              <a:solidFill>
                <a:schemeClr val="dk1"/>
              </a:solidFill>
              <a:latin typeface="+mn-lt"/>
              <a:ea typeface="+mn-ea"/>
              <a:cs typeface="+mn-cs"/>
            </a:rPr>
            <a:t>Contract pricing: </a:t>
          </a:r>
          <a:r>
            <a:rPr lang="en-US" sz="1100" b="0" u="none" baseline="0">
              <a:solidFill>
                <a:schemeClr val="dk1"/>
              </a:solidFill>
              <a:latin typeface="+mn-lt"/>
              <a:ea typeface="+mn-ea"/>
              <a:cs typeface="+mn-cs"/>
            </a:rPr>
            <a:t>For three of the PA territories where we were able to obtain data, the pricing of EFC installations was extremely regular, indicating a </a:t>
          </a:r>
          <a:r>
            <a:rPr lang="en-US" sz="1100">
              <a:solidFill>
                <a:schemeClr val="dk1"/>
              </a:solidFill>
              <a:effectLst/>
              <a:latin typeface="+mn-lt"/>
              <a:ea typeface="+mn-ea"/>
              <a:cs typeface="+mn-cs"/>
            </a:rPr>
            <a:t>negotiated contract</a:t>
          </a:r>
          <a:r>
            <a:rPr lang="en-US" sz="1100" b="0" u="none" baseline="0">
              <a:solidFill>
                <a:schemeClr val="dk1"/>
              </a:solidFill>
              <a:latin typeface="+mn-lt"/>
              <a:ea typeface="+mn-ea"/>
              <a:cs typeface="+mn-cs"/>
            </a:rPr>
            <a:t> price for an approved installer. This finding was confirmed with the </a:t>
          </a:r>
          <a:r>
            <a:rPr lang="en-US" sz="1100">
              <a:solidFill>
                <a:schemeClr val="dk1"/>
              </a:solidFill>
              <a:effectLst/>
              <a:latin typeface="+mn-lt"/>
              <a:ea typeface="+mn-ea"/>
              <a:cs typeface="+mn-cs"/>
            </a:rPr>
            <a:t>respective </a:t>
          </a:r>
          <a:r>
            <a:rPr lang="en-US" sz="1100" b="0" u="none" baseline="0">
              <a:solidFill>
                <a:schemeClr val="dk1"/>
              </a:solidFill>
              <a:latin typeface="+mn-lt"/>
              <a:ea typeface="+mn-ea"/>
              <a:cs typeface="+mn-cs"/>
            </a:rPr>
            <a:t>PAs. These data sets were distilled down to one data point for each contract territory using the average material and labor costs for that data set.  The cost was also discounted by 20% as an estimate of the contract administration, marketing and outreach budget included in those contract prices. </a:t>
          </a:r>
          <a:endParaRPr lang="en-US" sz="1100" b="0" u="none">
            <a:solidFill>
              <a:schemeClr val="dk1"/>
            </a:solidFill>
            <a:latin typeface="+mn-lt"/>
            <a:ea typeface="+mn-ea"/>
            <a:cs typeface="+mn-cs"/>
          </a:endParaRPr>
        </a:p>
        <a:p>
          <a:endParaRPr lang="en-US" sz="1100" b="1" u="sng">
            <a:solidFill>
              <a:schemeClr val="dk1"/>
            </a:solidFill>
            <a:latin typeface="Palatino Linotype" panose="02040502050505030304" pitchFamily="18" charset="0"/>
            <a:ea typeface="+mn-ea"/>
            <a:cs typeface="+mn-cs"/>
          </a:endParaRPr>
        </a:p>
        <a:p>
          <a:r>
            <a:rPr lang="en-US" sz="1100" b="1" u="sng">
              <a:solidFill>
                <a:schemeClr val="dk1"/>
              </a:solidFill>
              <a:latin typeface="Palatino Linotype" panose="02040502050505030304" pitchFamily="18" charset="0"/>
              <a:ea typeface="+mn-ea"/>
              <a:cs typeface="+mn-cs"/>
            </a:rPr>
            <a:t>Summary of Results Tab</a:t>
          </a:r>
        </a:p>
        <a:p>
          <a:endParaRPr lang="en-US" sz="1100">
            <a:solidFill>
              <a:schemeClr val="dk1"/>
            </a:solidFill>
            <a:latin typeface="Palatino Linotype" panose="02040502050505030304" pitchFamily="18" charset="0"/>
            <a:ea typeface="+mn-ea"/>
            <a:cs typeface="+mn-cs"/>
          </a:endParaRPr>
        </a:p>
        <a:p>
          <a:r>
            <a:rPr lang="en-US" sz="1100">
              <a:solidFill>
                <a:schemeClr val="dk1"/>
              </a:solidFill>
              <a:latin typeface="+mn-lt"/>
              <a:ea typeface="+mn-ea"/>
              <a:cs typeface="+mn-cs"/>
            </a:rPr>
            <a:t>The summary of results tab presents the incremental cost for the </a:t>
          </a:r>
          <a:r>
            <a:rPr lang="en-US" sz="1100" b="0" baseline="0">
              <a:solidFill>
                <a:schemeClr val="dk1"/>
              </a:solidFill>
              <a:effectLst/>
              <a:latin typeface="+mn-lt"/>
              <a:ea typeface="+mn-ea"/>
              <a:cs typeface="+mn-cs"/>
            </a:rPr>
            <a:t>Evaporator Fan Controls measure after outliers were removed as described in the Removal of Outliers section, above</a:t>
          </a:r>
          <a:r>
            <a:rPr lang="en-US" sz="1100">
              <a:solidFill>
                <a:schemeClr val="dk1"/>
              </a:solidFill>
              <a:latin typeface="+mn-lt"/>
              <a:ea typeface="+mn-ea"/>
              <a:cs typeface="+mn-cs"/>
            </a:rPr>
            <a:t>. In this case, the incremental cost is simply the full installed</a:t>
          </a:r>
          <a:r>
            <a:rPr lang="en-US" sz="1100" baseline="0">
              <a:solidFill>
                <a:schemeClr val="dk1"/>
              </a:solidFill>
              <a:latin typeface="+mn-lt"/>
              <a:ea typeface="+mn-ea"/>
              <a:cs typeface="+mn-cs"/>
            </a:rPr>
            <a:t> cost of an Evaporator Fan control. There are no size or</a:t>
          </a:r>
          <a:r>
            <a:rPr lang="en-US" sz="1100">
              <a:solidFill>
                <a:schemeClr val="dk1"/>
              </a:solidFill>
              <a:latin typeface="+mn-lt"/>
              <a:ea typeface="+mn-ea"/>
              <a:cs typeface="+mn-cs"/>
            </a:rPr>
            <a:t> capacity</a:t>
          </a:r>
          <a:r>
            <a:rPr lang="en-US" sz="1100" baseline="0">
              <a:solidFill>
                <a:schemeClr val="dk1"/>
              </a:solidFill>
              <a:latin typeface="+mn-lt"/>
              <a:ea typeface="+mn-ea"/>
              <a:cs typeface="+mn-cs"/>
            </a:rPr>
            <a:t> </a:t>
          </a:r>
          <a:r>
            <a:rPr lang="en-US" sz="1100">
              <a:solidFill>
                <a:schemeClr val="dk1"/>
              </a:solidFill>
              <a:latin typeface="+mn-lt"/>
              <a:ea typeface="+mn-ea"/>
              <a:cs typeface="+mn-cs"/>
            </a:rPr>
            <a:t>categories for this measure.</a:t>
          </a:r>
          <a:r>
            <a:rPr lang="en-US" sz="1100" baseline="0">
              <a:solidFill>
                <a:schemeClr val="dk1"/>
              </a:solidFill>
              <a:latin typeface="+mn-lt"/>
              <a:ea typeface="+mn-ea"/>
              <a:cs typeface="+mn-cs"/>
            </a:rPr>
            <a:t> </a:t>
          </a:r>
        </a:p>
        <a:p>
          <a:endParaRPr lang="en-US" sz="1100">
            <a:solidFill>
              <a:schemeClr val="dk1"/>
            </a:solidFill>
            <a:latin typeface="+mn-lt"/>
            <a:ea typeface="+mn-ea"/>
            <a:cs typeface="+mn-cs"/>
          </a:endParaRPr>
        </a:p>
        <a:p>
          <a:r>
            <a:rPr lang="en-US" sz="1100">
              <a:solidFill>
                <a:schemeClr val="dk1"/>
              </a:solidFill>
              <a:latin typeface="+mn-lt"/>
              <a:ea typeface="+mn-ea"/>
              <a:cs typeface="+mn-cs"/>
            </a:rPr>
            <a:t>The regions presented represent the results of analyzing RSMeans City Cost Index (CCI).  Navigant's analysis of the CCI determined that NEEP's overall service territories could be categorized into six unique regions</a:t>
          </a:r>
          <a:r>
            <a:rPr lang="en-US" sz="1100" baseline="0">
              <a:solidFill>
                <a:schemeClr val="dk1"/>
              </a:solidFill>
              <a:latin typeface="+mn-lt"/>
              <a:ea typeface="+mn-ea"/>
              <a:cs typeface="+mn-cs"/>
            </a:rPr>
            <a:t> </a:t>
          </a:r>
          <a:r>
            <a:rPr lang="en-US" sz="1100">
              <a:solidFill>
                <a:schemeClr val="dk1"/>
              </a:solidFill>
              <a:effectLst/>
              <a:latin typeface="+mn-lt"/>
              <a:ea typeface="+mn-ea"/>
              <a:cs typeface="+mn-cs"/>
            </a:rPr>
            <a:t>(seven, including a Non-Regional Specific category).</a:t>
          </a:r>
          <a:endParaRPr lang="en-US" sz="1100">
            <a:solidFill>
              <a:schemeClr val="dk1"/>
            </a:solidFill>
            <a:latin typeface="+mn-lt"/>
            <a:ea typeface="+mn-ea"/>
            <a:cs typeface="+mn-cs"/>
          </a:endParaRPr>
        </a:p>
        <a:p>
          <a:endParaRPr lang="en-US" sz="1100">
            <a:solidFill>
              <a:schemeClr val="dk1"/>
            </a:solidFill>
            <a:latin typeface="Palatino Linotype" panose="02040502050505030304" pitchFamily="18" charset="0"/>
            <a:ea typeface="+mn-ea"/>
            <a:cs typeface="+mn-cs"/>
          </a:endParaRPr>
        </a:p>
        <a:p>
          <a:r>
            <a:rPr lang="en-US" sz="1100" b="1" u="sng">
              <a:solidFill>
                <a:schemeClr val="dk1"/>
              </a:solidFill>
              <a:latin typeface="Palatino Linotype" panose="02040502050505030304" pitchFamily="18" charset="0"/>
              <a:ea typeface="+mn-ea"/>
              <a:cs typeface="+mn-cs"/>
            </a:rPr>
            <a:t>Data Analysis Tab</a:t>
          </a:r>
        </a:p>
        <a:p>
          <a:endParaRPr lang="en-US" sz="1100">
            <a:solidFill>
              <a:schemeClr val="dk1"/>
            </a:solidFill>
            <a:latin typeface="Palatino Linotype" panose="02040502050505030304" pitchFamily="18" charset="0"/>
            <a:ea typeface="+mn-ea"/>
            <a:cs typeface="+mn-cs"/>
          </a:endParaRPr>
        </a:p>
        <a:p>
          <a:r>
            <a:rPr lang="en-US" sz="1100" b="1">
              <a:solidFill>
                <a:schemeClr val="dk1"/>
              </a:solidFill>
              <a:latin typeface="+mn-lt"/>
              <a:ea typeface="+mn-ea"/>
              <a:cs typeface="+mn-cs"/>
            </a:rPr>
            <a:t>Raw Data</a:t>
          </a:r>
          <a:endParaRPr lang="en-US" sz="1100">
            <a:solidFill>
              <a:schemeClr val="dk1"/>
            </a:solidFill>
            <a:latin typeface="+mn-lt"/>
            <a:ea typeface="+mn-ea"/>
            <a:cs typeface="+mn-cs"/>
          </a:endParaRPr>
        </a:p>
        <a:p>
          <a:r>
            <a:rPr lang="en-US" sz="1100" b="0">
              <a:solidFill>
                <a:schemeClr val="dk1"/>
              </a:solidFill>
              <a:effectLst/>
              <a:latin typeface="+mn-lt"/>
              <a:ea typeface="+mn-ea"/>
              <a:cs typeface="+mn-cs"/>
            </a:rPr>
            <a:t>Navigant completed three</a:t>
          </a:r>
          <a:r>
            <a:rPr lang="en-US" sz="1100" b="0" baseline="0">
              <a:solidFill>
                <a:schemeClr val="dk1"/>
              </a:solidFill>
              <a:effectLst/>
              <a:latin typeface="+mn-lt"/>
              <a:ea typeface="+mn-ea"/>
              <a:cs typeface="+mn-cs"/>
            </a:rPr>
            <a:t> in-depth interviews with installers and contractors to understand the typical installation practices and associated costs for the Evaporator Fan Controls measure. </a:t>
          </a:r>
          <a:r>
            <a:rPr lang="en-US" sz="1100">
              <a:solidFill>
                <a:schemeClr val="dk1"/>
              </a:solidFill>
              <a:latin typeface="+mn-lt"/>
              <a:ea typeface="+mn-ea"/>
              <a:cs typeface="+mn-cs"/>
            </a:rPr>
            <a:t>A total of </a:t>
          </a:r>
          <a:r>
            <a:rPr lang="en-US" sz="1100">
              <a:solidFill>
                <a:sysClr val="windowText" lastClr="000000"/>
              </a:solidFill>
              <a:latin typeface="+mn-lt"/>
              <a:ea typeface="+mn-ea"/>
              <a:cs typeface="+mn-cs"/>
            </a:rPr>
            <a:t>1,868</a:t>
          </a:r>
          <a:r>
            <a:rPr lang="en-US" sz="1100">
              <a:solidFill>
                <a:srgbClr val="FF0000"/>
              </a:solidFill>
              <a:latin typeface="+mn-lt"/>
              <a:ea typeface="+mn-ea"/>
              <a:cs typeface="+mn-cs"/>
            </a:rPr>
            <a:t> </a:t>
          </a:r>
          <a:r>
            <a:rPr lang="en-US" sz="1100">
              <a:solidFill>
                <a:schemeClr val="dk1"/>
              </a:solidFill>
              <a:latin typeface="+mn-lt"/>
              <a:ea typeface="+mn-ea"/>
              <a:cs typeface="+mn-cs"/>
            </a:rPr>
            <a:t>cost point</a:t>
          </a:r>
          <a:r>
            <a:rPr lang="en-US" sz="1100" baseline="0">
              <a:solidFill>
                <a:schemeClr val="dk1"/>
              </a:solidFill>
              <a:latin typeface="+mn-lt"/>
              <a:ea typeface="+mn-ea"/>
              <a:cs typeface="+mn-cs"/>
            </a:rPr>
            <a:t>s were collected through web searches, contractor interviews and data extracts with invoices</a:t>
          </a:r>
          <a:r>
            <a:rPr lang="en-US" sz="1100">
              <a:solidFill>
                <a:schemeClr val="dk1"/>
              </a:solidFill>
              <a:latin typeface="+mn-lt"/>
              <a:ea typeface="+mn-ea"/>
              <a:cs typeface="+mn-cs"/>
            </a:rPr>
            <a:t> provided by NEEP PAs. Note that most</a:t>
          </a:r>
          <a:r>
            <a:rPr lang="en-US" sz="1100" baseline="0">
              <a:solidFill>
                <a:schemeClr val="dk1"/>
              </a:solidFill>
              <a:latin typeface="+mn-lt"/>
              <a:ea typeface="+mn-ea"/>
              <a:cs typeface="+mn-cs"/>
            </a:rPr>
            <a:t> of the </a:t>
          </a:r>
          <a:r>
            <a:rPr lang="en-US" sz="1100" baseline="0">
              <a:solidFill>
                <a:schemeClr val="dk1"/>
              </a:solidFill>
              <a:effectLst/>
              <a:latin typeface="+mn-lt"/>
              <a:ea typeface="+mn-ea"/>
              <a:cs typeface="+mn-cs"/>
            </a:rPr>
            <a:t>cost</a:t>
          </a:r>
          <a:r>
            <a:rPr lang="en-US" sz="1100" baseline="0">
              <a:solidFill>
                <a:schemeClr val="dk1"/>
              </a:solidFill>
              <a:latin typeface="+mn-lt"/>
              <a:ea typeface="+mn-ea"/>
              <a:cs typeface="+mn-cs"/>
            </a:rPr>
            <a:t> data was supplied </a:t>
          </a:r>
          <a:r>
            <a:rPr lang="en-US" sz="1100" i="1" baseline="0">
              <a:solidFill>
                <a:schemeClr val="dk1"/>
              </a:solidFill>
              <a:latin typeface="+mn-lt"/>
              <a:ea typeface="+mn-ea"/>
              <a:cs typeface="+mn-cs"/>
            </a:rPr>
            <a:t>per controller</a:t>
          </a:r>
          <a:r>
            <a:rPr lang="en-US" sz="1100" i="0" baseline="0">
              <a:solidFill>
                <a:schemeClr val="dk1"/>
              </a:solidFill>
              <a:latin typeface="+mn-lt"/>
              <a:ea typeface="+mn-ea"/>
              <a:cs typeface="+mn-cs"/>
            </a:rPr>
            <a:t> without regard to the number of fans controlled. This informed the finding that the overall cost of the installation is negligibly affected by the number of fans that are controlled. Many installations include the replacement of the existing fan motors with ECM or two-speed fan motors. The typical cost of these fan motor replacements was deducted from the cost in cases where fan motor replacement was included. </a:t>
          </a:r>
          <a:r>
            <a:rPr lang="en-US" sz="1100" baseline="0">
              <a:solidFill>
                <a:schemeClr val="dk1"/>
              </a:solidFill>
              <a:latin typeface="+mn-lt"/>
              <a:ea typeface="+mn-ea"/>
              <a:cs typeface="+mn-cs"/>
            </a:rPr>
            <a:t>Cost points that were supplied per fan were converted to a per controller price.  </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analysis identified and removed any potential non</a:t>
          </a:r>
          <a:r>
            <a:rPr lang="en-US" sz="1100" baseline="0">
              <a:solidFill>
                <a:schemeClr val="dk1"/>
              </a:solidFill>
              <a:effectLst/>
              <a:latin typeface="+mn-lt"/>
              <a:ea typeface="+mn-ea"/>
              <a:cs typeface="+mn-cs"/>
            </a:rPr>
            <a:t>-representative</a:t>
          </a:r>
          <a:r>
            <a:rPr lang="en-US" sz="1100">
              <a:solidFill>
                <a:schemeClr val="dk1"/>
              </a:solidFill>
              <a:effectLst/>
              <a:latin typeface="+mn-lt"/>
              <a:ea typeface="+mn-ea"/>
              <a:cs typeface="+mn-cs"/>
            </a:rPr>
            <a:t> data points through a review of the data. Examples of removed data included controllers designed</a:t>
          </a:r>
          <a:r>
            <a:rPr lang="en-US" sz="1100" baseline="0">
              <a:solidFill>
                <a:schemeClr val="dk1"/>
              </a:solidFill>
              <a:effectLst/>
              <a:latin typeface="+mn-lt"/>
              <a:ea typeface="+mn-ea"/>
              <a:cs typeface="+mn-cs"/>
            </a:rPr>
            <a:t> for 3-phase power, and duplicate or contract priced data points. </a:t>
          </a:r>
          <a:r>
            <a:rPr lang="en-US" sz="1100">
              <a:solidFill>
                <a:schemeClr val="dk1"/>
              </a:solidFill>
              <a:effectLst/>
              <a:latin typeface="+mn-lt"/>
              <a:ea typeface="+mn-ea"/>
              <a:cs typeface="+mn-cs"/>
            </a:rPr>
            <a:t>Controllers</a:t>
          </a:r>
          <a:r>
            <a:rPr lang="en-US" sz="1100" baseline="0">
              <a:solidFill>
                <a:schemeClr val="dk1"/>
              </a:solidFill>
              <a:effectLst/>
              <a:latin typeface="+mn-lt"/>
              <a:ea typeface="+mn-ea"/>
              <a:cs typeface="+mn-cs"/>
            </a:rPr>
            <a:t> for higher amperages and horsepower were removed from the data set based on the significantly higher cost and scarcity of data. (See data points 25, 26, and 35 - 36)  </a:t>
          </a:r>
          <a:r>
            <a:rPr lang="en-US" sz="1100">
              <a:solidFill>
                <a:schemeClr val="dk1"/>
              </a:solidFill>
              <a:effectLst/>
              <a:latin typeface="+mn-lt"/>
              <a:ea typeface="+mn-ea"/>
              <a:cs typeface="+mn-cs"/>
            </a:rPr>
            <a:t>Removed</a:t>
          </a:r>
          <a:r>
            <a:rPr lang="en-US" sz="1100" baseline="0">
              <a:solidFill>
                <a:schemeClr val="dk1"/>
              </a:solidFill>
              <a:effectLst/>
              <a:latin typeface="+mn-lt"/>
              <a:ea typeface="+mn-ea"/>
              <a:cs typeface="+mn-cs"/>
            </a:rPr>
            <a:t> data points were relocated below line 42 and not included in the analysis.</a:t>
          </a:r>
          <a:r>
            <a:rPr lang="en-US" sz="1100">
              <a:solidFill>
                <a:schemeClr val="dk1"/>
              </a:solidFill>
              <a:effectLst/>
              <a:latin typeface="+mn-lt"/>
              <a:ea typeface="+mn-ea"/>
              <a:cs typeface="+mn-cs"/>
            </a:rPr>
            <a:t> The reason each point</a:t>
          </a:r>
          <a:r>
            <a:rPr lang="en-US" sz="1100" baseline="0">
              <a:solidFill>
                <a:schemeClr val="dk1"/>
              </a:solidFill>
              <a:effectLst/>
              <a:latin typeface="+mn-lt"/>
              <a:ea typeface="+mn-ea"/>
              <a:cs typeface="+mn-cs"/>
            </a:rPr>
            <a:t> was removed is listed in column W.   </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b="1">
              <a:solidFill>
                <a:schemeClr val="dk1"/>
              </a:solidFill>
              <a:latin typeface="+mn-lt"/>
              <a:ea typeface="+mn-ea"/>
              <a:cs typeface="+mn-cs"/>
            </a:rPr>
            <a:t>Formatted Data</a:t>
          </a:r>
          <a:endParaRPr lang="en-US" sz="1100">
            <a:solidFill>
              <a:schemeClr val="dk1"/>
            </a:solidFill>
            <a:latin typeface="+mn-lt"/>
            <a:ea typeface="+mn-ea"/>
            <a:cs typeface="+mn-cs"/>
          </a:endParaRPr>
        </a:p>
        <a:p>
          <a:r>
            <a:rPr lang="en-US" sz="1100">
              <a:solidFill>
                <a:schemeClr val="dk1"/>
              </a:solidFill>
              <a:latin typeface="+mn-lt"/>
              <a:ea typeface="+mn-ea"/>
              <a:cs typeface="+mn-cs"/>
            </a:rPr>
            <a:t>Primary cost data was collected from contractors,</a:t>
          </a:r>
          <a:r>
            <a:rPr lang="en-US" sz="1100">
              <a:solidFill>
                <a:srgbClr val="FF0000"/>
              </a:solidFill>
              <a:latin typeface="+mn-lt"/>
              <a:ea typeface="+mn-ea"/>
              <a:cs typeface="+mn-cs"/>
            </a:rPr>
            <a:t> </a:t>
          </a:r>
          <a:r>
            <a:rPr lang="en-US" sz="1100">
              <a:solidFill>
                <a:sysClr val="windowText" lastClr="000000"/>
              </a:solidFill>
              <a:latin typeface="+mn-lt"/>
              <a:ea typeface="+mn-ea"/>
              <a:cs typeface="+mn-cs"/>
            </a:rPr>
            <a:t>PAs internet</a:t>
          </a:r>
          <a:r>
            <a:rPr lang="en-US" sz="1100" baseline="0">
              <a:solidFill>
                <a:sysClr val="windowText" lastClr="000000"/>
              </a:solidFill>
              <a:latin typeface="+mn-lt"/>
              <a:ea typeface="+mn-ea"/>
              <a:cs typeface="+mn-cs"/>
            </a:rPr>
            <a:t> </a:t>
          </a:r>
          <a:r>
            <a:rPr lang="en-US" sz="1100">
              <a:solidFill>
                <a:sysClr val="windowText" lastClr="000000"/>
              </a:solidFill>
              <a:latin typeface="+mn-lt"/>
              <a:ea typeface="+mn-ea"/>
              <a:cs typeface="+mn-cs"/>
            </a:rPr>
            <a:t>searches, and other sources across five states (MD, MA,</a:t>
          </a:r>
          <a:r>
            <a:rPr lang="en-US" sz="1100" baseline="0">
              <a:solidFill>
                <a:sysClr val="windowText" lastClr="000000"/>
              </a:solidFill>
              <a:latin typeface="+mn-lt"/>
              <a:ea typeface="+mn-ea"/>
              <a:cs typeface="+mn-cs"/>
            </a:rPr>
            <a:t> CT, NY and VT</a:t>
          </a:r>
          <a:r>
            <a:rPr lang="en-US" sz="1100">
              <a:solidFill>
                <a:sysClr val="windowText" lastClr="000000"/>
              </a:solidFill>
              <a:latin typeface="+mn-lt"/>
              <a:ea typeface="+mn-ea"/>
              <a:cs typeface="+mn-cs"/>
            </a:rPr>
            <a:t>)</a:t>
          </a:r>
          <a:r>
            <a:rPr lang="en-US" sz="1100">
              <a:solidFill>
                <a:schemeClr val="dk1"/>
              </a:solidFill>
              <a:latin typeface="+mn-lt"/>
              <a:ea typeface="+mn-ea"/>
              <a:cs typeface="+mn-cs"/>
            </a:rPr>
            <a:t>.  Due to the inherent differences in cost from one region to another, Navigant adjusted all material and labor cost points to represent </a:t>
          </a:r>
          <a:r>
            <a:rPr lang="en-US" sz="1100">
              <a:solidFill>
                <a:schemeClr val="dk1"/>
              </a:solidFill>
              <a:effectLst/>
              <a:latin typeface="+mn-lt"/>
              <a:ea typeface="+mn-ea"/>
              <a:cs typeface="+mn-cs"/>
            </a:rPr>
            <a:t>base cost factor </a:t>
          </a:r>
          <a:r>
            <a:rPr lang="en-US" sz="1100">
              <a:solidFill>
                <a:schemeClr val="dk1"/>
              </a:solidFill>
              <a:latin typeface="+mn-lt"/>
              <a:ea typeface="+mn-ea"/>
              <a:cs typeface="+mn-cs"/>
            </a:rPr>
            <a:t>(BCF) data using RSMeans </a:t>
          </a:r>
          <a:r>
            <a:rPr lang="en-US" sz="1100">
              <a:solidFill>
                <a:schemeClr val="dk1"/>
              </a:solidFill>
              <a:effectLst/>
              <a:latin typeface="+mn-lt"/>
              <a:ea typeface="+mn-ea"/>
              <a:cs typeface="+mn-cs"/>
            </a:rPr>
            <a:t>City Cost Indexes (CCI)</a:t>
          </a:r>
          <a:r>
            <a:rPr lang="en-US" sz="1100">
              <a:solidFill>
                <a:schemeClr val="dk1"/>
              </a:solidFill>
              <a:latin typeface="+mn-lt"/>
              <a:ea typeface="+mn-ea"/>
              <a:cs typeface="+mn-cs"/>
            </a:rPr>
            <a:t>.  For example, if the cost provided from a contractor in Pennsylvania for a unitary</a:t>
          </a:r>
          <a:r>
            <a:rPr lang="en-US" sz="1100" baseline="0">
              <a:solidFill>
                <a:schemeClr val="dk1"/>
              </a:solidFill>
              <a:latin typeface="+mn-lt"/>
              <a:ea typeface="+mn-ea"/>
              <a:cs typeface="+mn-cs"/>
            </a:rPr>
            <a:t> AC </a:t>
          </a:r>
          <a:r>
            <a:rPr lang="en-US" sz="1100">
              <a:solidFill>
                <a:schemeClr val="dk1"/>
              </a:solidFill>
              <a:latin typeface="+mn-lt"/>
              <a:ea typeface="+mn-ea"/>
              <a:cs typeface="+mn-cs"/>
            </a:rPr>
            <a:t>was $5000, than the NRS cost would be:</a:t>
          </a:r>
        </a:p>
        <a:p>
          <a:endParaRPr lang="en-US" sz="1100">
            <a:solidFill>
              <a:schemeClr val="dk1"/>
            </a:solidFill>
            <a:latin typeface="+mn-lt"/>
            <a:ea typeface="+mn-ea"/>
            <a:cs typeface="+mn-cs"/>
          </a:endParaRPr>
        </a:p>
        <a:p>
          <a:r>
            <a:rPr lang="en-US" sz="1100">
              <a:solidFill>
                <a:schemeClr val="dk1"/>
              </a:solidFill>
              <a:latin typeface="+mn-lt"/>
              <a:ea typeface="+mn-ea"/>
              <a:cs typeface="+mn-cs"/>
            </a:rPr>
            <a:t>	BCF = Original State Cost ($) / Average Adjustment Factor for Original State</a:t>
          </a:r>
        </a:p>
        <a:p>
          <a:r>
            <a:rPr lang="en-US" sz="1100">
              <a:solidFill>
                <a:schemeClr val="dk1"/>
              </a:solidFill>
              <a:latin typeface="+mn-lt"/>
              <a:ea typeface="+mn-ea"/>
              <a:cs typeface="+mn-cs"/>
            </a:rPr>
            <a:t>	</a:t>
          </a:r>
          <a:r>
            <a:rPr lang="en-US" sz="1100">
              <a:solidFill>
                <a:schemeClr val="dk1"/>
              </a:solidFill>
              <a:effectLst/>
              <a:latin typeface="+mn-lt"/>
              <a:ea typeface="+mn-ea"/>
              <a:cs typeface="+mn-cs"/>
            </a:rPr>
            <a:t>BCF</a:t>
          </a:r>
          <a:r>
            <a:rPr lang="en-US" sz="1100">
              <a:solidFill>
                <a:schemeClr val="dk1"/>
              </a:solidFill>
              <a:latin typeface="+mn-lt"/>
              <a:ea typeface="+mn-ea"/>
              <a:cs typeface="+mn-cs"/>
            </a:rPr>
            <a:t> = $5000 / 0.99</a:t>
          </a:r>
        </a:p>
        <a:p>
          <a:r>
            <a:rPr lang="en-US" sz="1100">
              <a:solidFill>
                <a:schemeClr val="dk1"/>
              </a:solidFill>
              <a:latin typeface="+mn-lt"/>
              <a:ea typeface="+mn-ea"/>
              <a:cs typeface="+mn-cs"/>
            </a:rPr>
            <a:t>	</a:t>
          </a:r>
          <a:r>
            <a:rPr lang="en-US" sz="1100">
              <a:solidFill>
                <a:schemeClr val="dk1"/>
              </a:solidFill>
              <a:effectLst/>
              <a:latin typeface="+mn-lt"/>
              <a:ea typeface="+mn-ea"/>
              <a:cs typeface="+mn-cs"/>
            </a:rPr>
            <a:t>BCF</a:t>
          </a:r>
          <a:r>
            <a:rPr lang="en-US" sz="1100">
              <a:solidFill>
                <a:schemeClr val="dk1"/>
              </a:solidFill>
              <a:latin typeface="+mn-lt"/>
              <a:ea typeface="+mn-ea"/>
              <a:cs typeface="+mn-cs"/>
            </a:rPr>
            <a:t> = $5050 </a:t>
          </a:r>
        </a:p>
        <a:p>
          <a:endParaRPr lang="en-US" sz="1100">
            <a:solidFill>
              <a:schemeClr val="dk1"/>
            </a:solidFill>
            <a:latin typeface="+mn-lt"/>
            <a:ea typeface="+mn-ea"/>
            <a:cs typeface="+mn-cs"/>
          </a:endParaRPr>
        </a:p>
        <a:p>
          <a:r>
            <a:rPr lang="en-US" sz="1100">
              <a:solidFill>
                <a:schemeClr val="dk1"/>
              </a:solidFill>
              <a:latin typeface="+mn-lt"/>
              <a:ea typeface="+mn-ea"/>
              <a:cs typeface="+mn-cs"/>
            </a:rPr>
            <a:t>The same method was used to adjust all labor costs as well. </a:t>
          </a:r>
        </a:p>
        <a:p>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To</a:t>
          </a:r>
          <a:r>
            <a:rPr lang="en-US" sz="1100" baseline="0">
              <a:solidFill>
                <a:schemeClr val="dk1"/>
              </a:solidFill>
              <a:effectLst/>
              <a:latin typeface="+mn-lt"/>
              <a:ea typeface="+mn-ea"/>
              <a:cs typeface="+mn-cs"/>
            </a:rPr>
            <a:t> prevent contract prices and internet-derived data from having undue weight in the final result, data from each source group (i.e. each state/region and internet data) was averaged before deriving the final result. Outliers were removed from each source group before averaging. </a:t>
          </a:r>
          <a:r>
            <a:rPr lang="en-US" sz="1100">
              <a:solidFill>
                <a:schemeClr val="dk1"/>
              </a:solidFill>
              <a:effectLst/>
              <a:latin typeface="+mn-lt"/>
              <a:ea typeface="+mn-ea"/>
              <a:cs typeface="+mn-cs"/>
            </a:rPr>
            <a:t>Results are presented as</a:t>
          </a:r>
          <a:r>
            <a:rPr lang="en-US" sz="1100" baseline="0">
              <a:solidFill>
                <a:schemeClr val="dk1"/>
              </a:solidFill>
              <a:effectLst/>
              <a:latin typeface="+mn-lt"/>
              <a:ea typeface="+mn-ea"/>
              <a:cs typeface="+mn-cs"/>
            </a:rPr>
            <a:t> a Base Cost Factor from which</a:t>
          </a:r>
          <a:r>
            <a:rPr lang="en-US" sz="1100">
              <a:solidFill>
                <a:schemeClr val="dk1"/>
              </a:solidFill>
              <a:effectLst/>
              <a:latin typeface="+mn-lt"/>
              <a:ea typeface="+mn-ea"/>
              <a:cs typeface="+mn-cs"/>
            </a:rPr>
            <a:t> regional specific costs are derived</a:t>
          </a:r>
          <a:r>
            <a:rPr lang="en-US" sz="1100" baseline="0">
              <a:solidFill>
                <a:schemeClr val="dk1"/>
              </a:solidFill>
              <a:effectLst/>
              <a:latin typeface="+mn-lt"/>
              <a:ea typeface="+mn-ea"/>
              <a:cs typeface="+mn-cs"/>
            </a:rPr>
            <a:t> using RS Means cost index data. These average costs are presented on the Summary of Results tab. </a:t>
          </a:r>
          <a:endParaRPr lang="en-US" sz="1100">
            <a:solidFill>
              <a:schemeClr val="dk1"/>
            </a:solidFill>
            <a:latin typeface="+mn-lt"/>
            <a:ea typeface="+mn-ea"/>
            <a:cs typeface="+mn-cs"/>
          </a:endParaRPr>
        </a:p>
        <a:p>
          <a:endParaRPr lang="en-US" sz="1100" b="1">
            <a:solidFill>
              <a:schemeClr val="dk1"/>
            </a:solidFill>
            <a:latin typeface="+mn-lt"/>
            <a:ea typeface="+mn-ea"/>
            <a:cs typeface="+mn-cs"/>
          </a:endParaRPr>
        </a:p>
        <a:p>
          <a:r>
            <a:rPr lang="en-US" sz="1100" b="1">
              <a:solidFill>
                <a:schemeClr val="dk1"/>
              </a:solidFill>
              <a:latin typeface="+mn-lt"/>
              <a:ea typeface="+mn-ea"/>
              <a:cs typeface="+mn-cs"/>
            </a:rPr>
            <a:t>Labor Analysis</a:t>
          </a:r>
          <a:r>
            <a:rPr lang="en-US" sz="1100">
              <a:solidFill>
                <a:schemeClr val="dk1"/>
              </a:solidFill>
              <a:latin typeface="+mn-lt"/>
              <a:ea typeface="+mn-ea"/>
              <a:cs typeface="+mn-cs"/>
            </a:rPr>
            <a:t> </a:t>
          </a:r>
        </a:p>
        <a:p>
          <a:r>
            <a:rPr lang="en-US" sz="1100">
              <a:solidFill>
                <a:schemeClr val="dk1"/>
              </a:solidFill>
              <a:latin typeface="+mn-lt"/>
              <a:ea typeface="+mn-ea"/>
              <a:cs typeface="+mn-cs"/>
            </a:rPr>
            <a:t>Contractor interviews identified the </a:t>
          </a:r>
          <a:r>
            <a:rPr lang="en-US" sz="1100">
              <a:solidFill>
                <a:schemeClr val="dk1"/>
              </a:solidFill>
              <a:effectLst/>
              <a:latin typeface="+mn-lt"/>
              <a:ea typeface="+mn-ea"/>
              <a:cs typeface="+mn-cs"/>
            </a:rPr>
            <a:t>typical labor hours required </a:t>
          </a:r>
          <a:r>
            <a:rPr lang="en-US" sz="1100">
              <a:solidFill>
                <a:schemeClr val="dk1"/>
              </a:solidFill>
              <a:latin typeface="+mn-lt"/>
              <a:ea typeface="+mn-ea"/>
              <a:cs typeface="+mn-cs"/>
            </a:rPr>
            <a:t>to install the equipment.  These labor hours were</a:t>
          </a:r>
          <a:r>
            <a:rPr lang="en-US" sz="1100" baseline="0">
              <a:solidFill>
                <a:schemeClr val="dk1"/>
              </a:solidFill>
              <a:latin typeface="+mn-lt"/>
              <a:ea typeface="+mn-ea"/>
              <a:cs typeface="+mn-cs"/>
            </a:rPr>
            <a:t> used </a:t>
          </a:r>
          <a:r>
            <a:rPr lang="en-US" sz="1100">
              <a:solidFill>
                <a:schemeClr val="dk1"/>
              </a:solidFill>
              <a:latin typeface="+mn-lt"/>
              <a:ea typeface="+mn-ea"/>
              <a:cs typeface="+mn-cs"/>
            </a:rPr>
            <a:t>to estimate labor costs wherever labor</a:t>
          </a:r>
          <a:r>
            <a:rPr lang="en-US" sz="1100" baseline="0">
              <a:solidFill>
                <a:schemeClr val="dk1"/>
              </a:solidFill>
              <a:latin typeface="+mn-lt"/>
              <a:ea typeface="+mn-ea"/>
              <a:cs typeface="+mn-cs"/>
            </a:rPr>
            <a:t> was not broken out and for internet-derived equipment costs. These labor costs were also added to web search equipment cost data to </a:t>
          </a:r>
          <a:r>
            <a:rPr lang="en-US" sz="1100" baseline="0">
              <a:solidFill>
                <a:schemeClr val="dk1"/>
              </a:solidFill>
              <a:effectLst/>
              <a:latin typeface="+mn-lt"/>
              <a:ea typeface="+mn-ea"/>
              <a:cs typeface="+mn-cs"/>
            </a:rPr>
            <a:t>estimate an installed cost for that equipment</a:t>
          </a:r>
          <a:r>
            <a:rPr lang="en-US" sz="1100" baseline="0">
              <a:solidFill>
                <a:schemeClr val="dk1"/>
              </a:solidFill>
              <a:latin typeface="+mn-lt"/>
              <a:ea typeface="+mn-ea"/>
              <a:cs typeface="+mn-cs"/>
            </a:rPr>
            <a:t>.  </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b="1">
              <a:solidFill>
                <a:schemeClr val="dk1"/>
              </a:solidFill>
              <a:latin typeface="+mn-lt"/>
              <a:ea typeface="+mn-ea"/>
              <a:cs typeface="+mn-cs"/>
            </a:rPr>
            <a:t>Results and Findings</a:t>
          </a:r>
        </a:p>
        <a:p>
          <a:r>
            <a:rPr lang="en-US" sz="1100">
              <a:solidFill>
                <a:schemeClr val="dk1"/>
              </a:solidFill>
              <a:effectLst/>
              <a:latin typeface="+mn-lt"/>
              <a:ea typeface="+mn-ea"/>
              <a:cs typeface="+mn-cs"/>
            </a:rPr>
            <a:t>To the extent</a:t>
          </a:r>
          <a:r>
            <a:rPr lang="en-US" sz="1100" baseline="0">
              <a:solidFill>
                <a:schemeClr val="dk1"/>
              </a:solidFill>
              <a:effectLst/>
              <a:latin typeface="+mn-lt"/>
              <a:ea typeface="+mn-ea"/>
              <a:cs typeface="+mn-cs"/>
            </a:rPr>
            <a:t> that we were able to determine an average installed cost </a:t>
          </a:r>
          <a:r>
            <a:rPr lang="en-US" sz="1100" i="1" baseline="0">
              <a:solidFill>
                <a:schemeClr val="dk1"/>
              </a:solidFill>
              <a:effectLst/>
              <a:latin typeface="+mn-lt"/>
              <a:ea typeface="+mn-ea"/>
              <a:cs typeface="+mn-cs"/>
            </a:rPr>
            <a:t>per evaporator fan </a:t>
          </a:r>
          <a:r>
            <a:rPr lang="en-US" sz="1100" baseline="0">
              <a:solidFill>
                <a:schemeClr val="dk1"/>
              </a:solidFill>
              <a:effectLst/>
              <a:latin typeface="+mn-lt"/>
              <a:ea typeface="+mn-ea"/>
              <a:cs typeface="+mn-cs"/>
            </a:rPr>
            <a:t>from our data, it appears that the results of this study are similar to the results of the CPUC/Itron study. However, this study determined a per fan installed cost about 21% lower. This could be due to regional differences, the decline in prices for controls since the CPUC study was completed or other factors. As discussed below, the predominance of contract pricing in certain PA territories and the scarcity of data in other territories may also have influenced the results. </a:t>
          </a:r>
        </a:p>
        <a:p>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The study revealed that negotiated contract pricing dominates the market for at least three PA territories studied. In other NEEP territories, it appears that market penetration of this technology is minimal, based on the scarcity of Program Data collected. This</a:t>
          </a:r>
          <a:r>
            <a:rPr lang="en-US" sz="1100" baseline="0">
              <a:solidFill>
                <a:schemeClr val="dk1"/>
              </a:solidFill>
              <a:effectLst/>
              <a:latin typeface="+mn-lt"/>
              <a:ea typeface="+mn-ea"/>
              <a:cs typeface="+mn-cs"/>
            </a:rPr>
            <a:t> may indicate that market uptake of this measure may require both financial incentives and active marketing and outreach to reach full potential.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Presumably due in part to the falling cost of microprocessors and sensor technology, an</a:t>
          </a:r>
          <a:r>
            <a:rPr lang="en-US" sz="1100" baseline="0">
              <a:solidFill>
                <a:schemeClr val="dk1"/>
              </a:solidFill>
              <a:effectLst/>
              <a:latin typeface="+mn-lt"/>
              <a:ea typeface="+mn-ea"/>
              <a:cs typeface="+mn-cs"/>
            </a:rPr>
            <a:t> emerging</a:t>
          </a:r>
          <a:r>
            <a:rPr lang="en-US" sz="1100">
              <a:solidFill>
                <a:schemeClr val="dk1"/>
              </a:solidFill>
              <a:effectLst/>
              <a:latin typeface="+mn-lt"/>
              <a:ea typeface="+mn-ea"/>
              <a:cs typeface="+mn-cs"/>
            </a:rPr>
            <a:t> trend in the Refrigeration Controls market seems to be toward microprocessor-based multifunctional control modules - or more accurately, refrigeration management systems - that have numerous additional capabilities beyond control of the evaporator fans, including control of the compressor cycle, the defrost cycle, the door heaters, outdoor air economizers and more. These multifunctional controls tend to use the On/Off control method for Evaporator Fans in order to optimize energy use particularly during defrost cycles. Since it is impractical to disaggregate the cost of the Evaporator Fan Control capabilities from the overall cost of these multifunctional units, the cost data for refrigeration management systems were not included in our analysis, but presented separately</a:t>
          </a:r>
          <a:r>
            <a:rPr lang="en-US" sz="1100" baseline="0">
              <a:solidFill>
                <a:schemeClr val="dk1"/>
              </a:solidFill>
              <a:effectLst/>
              <a:latin typeface="+mn-lt"/>
              <a:ea typeface="+mn-ea"/>
              <a:cs typeface="+mn-cs"/>
            </a:rPr>
            <a:t> on the Summary of Results tab.</a:t>
          </a:r>
          <a:endParaRPr lang="en-US" sz="1100">
            <a:solidFill>
              <a:schemeClr val="dk1"/>
            </a:solidFill>
            <a:effectLst/>
            <a:latin typeface="+mn-lt"/>
            <a:ea typeface="+mn-ea"/>
            <a:cs typeface="+mn-cs"/>
          </a:endParaRPr>
        </a:p>
        <a:p>
          <a:endParaRPr lang="en-US" sz="1100" b="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34396</xdr:colOff>
      <xdr:row>3</xdr:row>
      <xdr:rowOff>33073</xdr:rowOff>
    </xdr:from>
    <xdr:to>
      <xdr:col>3</xdr:col>
      <xdr:colOff>3259667</xdr:colOff>
      <xdr:row>5</xdr:row>
      <xdr:rowOff>179917</xdr:rowOff>
    </xdr:to>
    <xdr:sp macro="" textlink="">
      <xdr:nvSpPr>
        <xdr:cNvPr id="2" name="TextBox 1"/>
        <xdr:cNvSpPr txBox="1"/>
      </xdr:nvSpPr>
      <xdr:spPr>
        <a:xfrm>
          <a:off x="595313" y="636323"/>
          <a:ext cx="9173104" cy="68659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0" i="0" u="none" strike="noStrike">
              <a:solidFill>
                <a:schemeClr val="dk1"/>
              </a:solidFill>
              <a:latin typeface="+mn-lt"/>
              <a:ea typeface="+mn-ea"/>
              <a:cs typeface="+mn-cs"/>
            </a:rPr>
            <a:t>Summary of incremental cost data analysis for Evaporator Fan Controls</a:t>
          </a:r>
          <a:r>
            <a:rPr lang="en-US" sz="1200" b="0" i="0" u="none" strike="noStrike">
              <a:solidFill>
                <a:schemeClr val="accent2"/>
              </a:solidFill>
              <a:latin typeface="+mn-lt"/>
              <a:ea typeface="+mn-ea"/>
              <a:cs typeface="+mn-cs"/>
            </a:rPr>
            <a:t>. </a:t>
          </a:r>
          <a:r>
            <a:rPr lang="en-US" sz="1200" b="0" i="0" u="none" strike="noStrike">
              <a:solidFill>
                <a:sysClr val="windowText" lastClr="000000"/>
              </a:solidFill>
              <a:latin typeface="+mn-lt"/>
              <a:ea typeface="+mn-ea"/>
              <a:cs typeface="+mn-cs"/>
            </a:rPr>
            <a:t>*</a:t>
          </a:r>
          <a:r>
            <a:rPr lang="en-US" sz="1200" b="0" i="1" u="none" strike="noStrike">
              <a:solidFill>
                <a:sysClr val="windowText" lastClr="000000"/>
              </a:solidFill>
              <a:latin typeface="+mn-lt"/>
              <a:ea typeface="+mn-ea"/>
              <a:cs typeface="+mn-cs"/>
            </a:rPr>
            <a:t>Since the baseline cost for this measure is zero, these costs are</a:t>
          </a:r>
          <a:r>
            <a:rPr lang="en-US" sz="1200" b="0" i="1" u="none" strike="noStrike" baseline="0">
              <a:solidFill>
                <a:sysClr val="windowText" lastClr="000000"/>
              </a:solidFill>
              <a:latin typeface="+mn-lt"/>
              <a:ea typeface="+mn-ea"/>
              <a:cs typeface="+mn-cs"/>
            </a:rPr>
            <a:t> </a:t>
          </a:r>
          <a:r>
            <a:rPr lang="en-US" sz="1200" b="0" i="1" u="none" strike="noStrike">
              <a:solidFill>
                <a:sysClr val="windowText" lastClr="000000"/>
              </a:solidFill>
              <a:latin typeface="+mn-lt"/>
              <a:ea typeface="+mn-ea"/>
              <a:cs typeface="+mn-cs"/>
            </a:rPr>
            <a:t>the full installed cost including both materials and labor</a:t>
          </a:r>
          <a:r>
            <a:rPr lang="en-US" sz="1200" b="0" i="0" u="none" strike="noStrike">
              <a:solidFill>
                <a:sysClr val="windowText" lastClr="000000"/>
              </a:solidFill>
              <a:latin typeface="+mn-lt"/>
              <a:ea typeface="+mn-ea"/>
              <a:cs typeface="+mn-cs"/>
            </a:rPr>
            <a:t>.</a:t>
          </a:r>
          <a:r>
            <a:rPr lang="en-US" sz="1200" b="0" i="0" u="none" strike="noStrike">
              <a:solidFill>
                <a:schemeClr val="dk1"/>
              </a:solidFill>
              <a:latin typeface="+mn-lt"/>
              <a:ea typeface="+mn-ea"/>
              <a:cs typeface="+mn-cs"/>
            </a:rPr>
            <a:t>  Regional adjustment factors are applied to national average incremental costs.</a:t>
          </a:r>
          <a:r>
            <a:rPr lang="en-US" sz="1200"/>
            <a:t> </a:t>
          </a:r>
          <a:r>
            <a:rPr lang="en-US" sz="1200" b="0" i="0" u="none" strike="noStrike">
              <a:solidFill>
                <a:schemeClr val="dk1"/>
              </a:solidFill>
              <a:latin typeface="+mn-lt"/>
              <a:ea typeface="+mn-ea"/>
              <a:cs typeface="+mn-cs"/>
            </a:rPr>
            <a:t>Regional adjustment factors were developed using RSMeans Masterformat City Cost Indexes based on weighted average of division category</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1693333</xdr:colOff>
      <xdr:row>33</xdr:row>
      <xdr:rowOff>152400</xdr:rowOff>
    </xdr:from>
    <xdr:to>
      <xdr:col>33</xdr:col>
      <xdr:colOff>878417</xdr:colOff>
      <xdr:row>54</xdr:row>
      <xdr:rowOff>63501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47626</xdr:rowOff>
    </xdr:from>
    <xdr:to>
      <xdr:col>17</xdr:col>
      <xdr:colOff>57150</xdr:colOff>
      <xdr:row>22</xdr:row>
      <xdr:rowOff>57150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76251"/>
          <a:ext cx="11630025" cy="3838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cc_nwgf.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cc_cuac_tarif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iroaks1\all_proj\0501%20DEER%20Measure%20Cost%20Study\Data%20Collection\HVAC\CostRecordingForm-mt.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ommercial%20Unitary%20AC%2012_10_1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ulation Results"/>
      <sheetName val="Simulation Stat"/>
      <sheetName val="Summary"/>
      <sheetName val="Equipment Price"/>
      <sheetName val="Markups"/>
      <sheetName val="Energy Use"/>
      <sheetName val="Electricity Use"/>
      <sheetName val="Fan Curves"/>
      <sheetName val="AFUEexisting Lookup"/>
      <sheetName val="InputCapacity Lookup"/>
      <sheetName val="AirFlow Lookup"/>
      <sheetName val="Generic Model Lookup"/>
      <sheetName val="HDD Dist by Division"/>
      <sheetName val="RECS HH Data"/>
      <sheetName val="AFUEbaseline Lookup"/>
      <sheetName val="Installation Cost"/>
      <sheetName val="Maintenance and Repair Cost"/>
      <sheetName val="Energy Price Trends"/>
      <sheetName val="Discount Rate"/>
      <sheetName val="Lifetime"/>
      <sheetName val="Labels"/>
      <sheetName val="Forecast Cells"/>
    </sheetNames>
    <sheetDataSet>
      <sheetData sheetId="0"/>
      <sheetData sheetId="1"/>
      <sheetData sheetId="2">
        <row r="2">
          <cell r="B2" t="str">
            <v>GAS FURNACE  (NON-WEATHERIZED)</v>
          </cell>
        </row>
        <row r="8">
          <cell r="AC8">
            <v>2001</v>
          </cell>
        </row>
        <row r="15">
          <cell r="K15">
            <v>6</v>
          </cell>
        </row>
        <row r="17">
          <cell r="D17">
            <v>20</v>
          </cell>
        </row>
        <row r="18">
          <cell r="D18">
            <v>4.0142495589450385E-2</v>
          </cell>
        </row>
        <row r="21">
          <cell r="I21">
            <v>0</v>
          </cell>
          <cell r="N21" t="e">
            <v>#NAME?</v>
          </cell>
          <cell r="S21">
            <v>1963.8123428363901</v>
          </cell>
          <cell r="U21" t="e">
            <v>#NAME?</v>
          </cell>
        </row>
        <row r="22">
          <cell r="I22">
            <v>1</v>
          </cell>
          <cell r="S22">
            <v>1972.2503578776391</v>
          </cell>
          <cell r="U22" t="e">
            <v>#NAME?</v>
          </cell>
        </row>
        <row r="23">
          <cell r="I23">
            <v>2</v>
          </cell>
          <cell r="S23">
            <v>2261.223711153159</v>
          </cell>
          <cell r="U23" t="e">
            <v>#NAME?</v>
          </cell>
        </row>
        <row r="24">
          <cell r="I24">
            <v>3</v>
          </cell>
          <cell r="S24">
            <v>2044.6150305271826</v>
          </cell>
          <cell r="U24" t="e">
            <v>#NAME?</v>
          </cell>
        </row>
        <row r="25">
          <cell r="I25">
            <v>4</v>
          </cell>
          <cell r="S25">
            <v>2333.6098635738872</v>
          </cell>
          <cell r="U25" t="e">
            <v>#NAME?</v>
          </cell>
        </row>
        <row r="26">
          <cell r="I26">
            <v>5</v>
          </cell>
          <cell r="S26">
            <v>2645.7022463420462</v>
          </cell>
          <cell r="U26" t="e">
            <v>#NAME?</v>
          </cell>
        </row>
        <row r="27">
          <cell r="I27">
            <v>6</v>
          </cell>
          <cell r="S27">
            <v>2815.0463118852613</v>
          </cell>
          <cell r="U27" t="e">
            <v>#NAME?</v>
          </cell>
        </row>
        <row r="28">
          <cell r="I28">
            <v>7</v>
          </cell>
          <cell r="S28">
            <v>3064.7194497449264</v>
          </cell>
          <cell r="U28" t="e">
            <v>#NAME?</v>
          </cell>
        </row>
        <row r="29">
          <cell r="I29">
            <v>8</v>
          </cell>
          <cell r="S29">
            <v>3105.974754136354</v>
          </cell>
          <cell r="U29" t="e">
            <v>#NAME?</v>
          </cell>
        </row>
        <row r="30">
          <cell r="I30">
            <v>9</v>
          </cell>
          <cell r="S30">
            <v>3746.8072853435651</v>
          </cell>
          <cell r="U30" t="e">
            <v>#NAME?</v>
          </cell>
        </row>
      </sheetData>
      <sheetData sheetId="3">
        <row r="4">
          <cell r="L4">
            <v>380.374542381124</v>
          </cell>
        </row>
        <row r="5">
          <cell r="L5">
            <v>0</v>
          </cell>
        </row>
        <row r="8">
          <cell r="D8">
            <v>2.8871634173443961</v>
          </cell>
          <cell r="O8">
            <v>45</v>
          </cell>
          <cell r="P8">
            <v>0.93</v>
          </cell>
          <cell r="Q8">
            <v>0.91</v>
          </cell>
        </row>
        <row r="9">
          <cell r="D9">
            <v>1.9342071468282909</v>
          </cell>
          <cell r="O9">
            <v>50</v>
          </cell>
          <cell r="P9">
            <v>0.94</v>
          </cell>
          <cell r="Q9">
            <v>0.92500000000000004</v>
          </cell>
        </row>
        <row r="10">
          <cell r="O10">
            <v>60</v>
          </cell>
          <cell r="P10">
            <v>0.96499999999999997</v>
          </cell>
          <cell r="Q10">
            <v>0.95499999999999996</v>
          </cell>
        </row>
        <row r="11">
          <cell r="D11">
            <v>1</v>
          </cell>
          <cell r="K11">
            <v>1.0449999999999999</v>
          </cell>
          <cell r="O11">
            <v>70</v>
          </cell>
          <cell r="P11">
            <v>0.99</v>
          </cell>
          <cell r="Q11">
            <v>0.98499999999999999</v>
          </cell>
        </row>
        <row r="12">
          <cell r="K12">
            <v>1.0449999999999999</v>
          </cell>
          <cell r="O12">
            <v>75</v>
          </cell>
          <cell r="P12">
            <v>1</v>
          </cell>
          <cell r="Q12">
            <v>1</v>
          </cell>
        </row>
        <row r="13">
          <cell r="K13">
            <v>1.0449999999999999</v>
          </cell>
          <cell r="O13">
            <v>80</v>
          </cell>
          <cell r="P13">
            <v>1.0149999999999999</v>
          </cell>
          <cell r="Q13">
            <v>1.02</v>
          </cell>
        </row>
        <row r="14">
          <cell r="K14">
            <v>1.0449999999999999</v>
          </cell>
          <cell r="O14">
            <v>90</v>
          </cell>
          <cell r="P14">
            <v>1.0449999999999999</v>
          </cell>
          <cell r="Q14">
            <v>1.0549999999999999</v>
          </cell>
        </row>
        <row r="15">
          <cell r="K15">
            <v>1.0449999999999999</v>
          </cell>
          <cell r="O15">
            <v>100</v>
          </cell>
          <cell r="P15">
            <v>1.075</v>
          </cell>
          <cell r="Q15">
            <v>1.0900000000000001</v>
          </cell>
        </row>
        <row r="16">
          <cell r="B16">
            <v>0</v>
          </cell>
          <cell r="C16">
            <v>1147.6226195162319</v>
          </cell>
          <cell r="K16">
            <v>1.0549999999999999</v>
          </cell>
          <cell r="O16">
            <v>115</v>
          </cell>
          <cell r="P16">
            <v>1.1200000000000001</v>
          </cell>
          <cell r="Q16">
            <v>1.1499999999999999</v>
          </cell>
        </row>
        <row r="17">
          <cell r="B17">
            <v>1</v>
          </cell>
          <cell r="C17">
            <v>1156.0606345574811</v>
          </cell>
          <cell r="K17">
            <v>1.0549999999999999</v>
          </cell>
          <cell r="O17">
            <v>120</v>
          </cell>
          <cell r="P17">
            <v>1.135</v>
          </cell>
          <cell r="Q17">
            <v>1.17</v>
          </cell>
        </row>
        <row r="18">
          <cell r="B18">
            <v>2</v>
          </cell>
          <cell r="C18">
            <v>1445.033987833001</v>
          </cell>
          <cell r="K18">
            <v>1.0549999999999999</v>
          </cell>
          <cell r="O18">
            <v>125</v>
          </cell>
          <cell r="P18">
            <v>1.1499999999999999</v>
          </cell>
          <cell r="Q18">
            <v>1.19</v>
          </cell>
        </row>
        <row r="19">
          <cell r="B19">
            <v>3</v>
          </cell>
          <cell r="C19">
            <v>1187.4450700528744</v>
          </cell>
          <cell r="K19">
            <v>1.0549999999999999</v>
          </cell>
          <cell r="O19">
            <v>140</v>
          </cell>
          <cell r="P19">
            <v>1.1950000000000001</v>
          </cell>
          <cell r="Q19">
            <v>1.24</v>
          </cell>
        </row>
        <row r="20">
          <cell r="B20">
            <v>4</v>
          </cell>
          <cell r="C20">
            <v>1476.4399030995787</v>
          </cell>
          <cell r="K20">
            <v>1.0549999999999999</v>
          </cell>
        </row>
        <row r="21">
          <cell r="B21">
            <v>5</v>
          </cell>
          <cell r="C21">
            <v>1536.9591633380937</v>
          </cell>
        </row>
        <row r="22">
          <cell r="B22">
            <v>6</v>
          </cell>
          <cell r="C22">
            <v>1706.3032288813083</v>
          </cell>
        </row>
        <row r="23">
          <cell r="B23">
            <v>7</v>
          </cell>
          <cell r="C23">
            <v>1955.9763667409734</v>
          </cell>
        </row>
        <row r="24">
          <cell r="B24">
            <v>8</v>
          </cell>
          <cell r="C24">
            <v>1997.2316711324015</v>
          </cell>
        </row>
        <row r="25">
          <cell r="B25">
            <v>9</v>
          </cell>
          <cell r="C25">
            <v>2638.0642023396122</v>
          </cell>
          <cell r="J25">
            <v>380.374542381124</v>
          </cell>
          <cell r="K25">
            <v>392.2565728543135</v>
          </cell>
          <cell r="L25">
            <v>357.60065064084409</v>
          </cell>
        </row>
        <row r="26">
          <cell r="J26">
            <v>384.54920151993753</v>
          </cell>
          <cell r="K26">
            <v>397.0086721181483</v>
          </cell>
          <cell r="L26">
            <v>360.66854954003361</v>
          </cell>
        </row>
        <row r="27">
          <cell r="J27">
            <v>527.51709672134962</v>
          </cell>
          <cell r="K27">
            <v>539.97656731956044</v>
          </cell>
          <cell r="L27">
            <v>503.63644474144559</v>
          </cell>
          <cell r="O27">
            <v>800</v>
          </cell>
          <cell r="P27">
            <v>-11.144347826086957</v>
          </cell>
        </row>
        <row r="28">
          <cell r="J28">
            <v>400.07646946350735</v>
          </cell>
          <cell r="K28">
            <v>413.5084513959398</v>
          </cell>
          <cell r="L28">
            <v>374.3318374263452</v>
          </cell>
          <cell r="O28">
            <v>1200</v>
          </cell>
          <cell r="P28">
            <v>0</v>
          </cell>
        </row>
        <row r="29">
          <cell r="J29">
            <v>543.05499165748074</v>
          </cell>
          <cell r="K29">
            <v>556.48697358991319</v>
          </cell>
          <cell r="L29">
            <v>517.31035962031865</v>
          </cell>
          <cell r="O29">
            <v>1600</v>
          </cell>
          <cell r="P29">
            <v>6.590988142292491</v>
          </cell>
        </row>
        <row r="30">
          <cell r="J30">
            <v>567.56529875791409</v>
          </cell>
          <cell r="K30">
            <v>605.97357415470378</v>
          </cell>
          <cell r="L30">
            <v>500.73851293078656</v>
          </cell>
          <cell r="O30">
            <v>2000</v>
          </cell>
          <cell r="P30">
            <v>16.870197628458499</v>
          </cell>
        </row>
        <row r="31">
          <cell r="J31">
            <v>650.55315360061263</v>
          </cell>
          <cell r="K31">
            <v>683.90088696469138</v>
          </cell>
          <cell r="L31">
            <v>597.17148500423207</v>
          </cell>
        </row>
        <row r="32">
          <cell r="J32">
            <v>772.90664769179762</v>
          </cell>
          <cell r="K32">
            <v>807.0715668031894</v>
          </cell>
          <cell r="L32">
            <v>719.82261604640144</v>
          </cell>
        </row>
        <row r="33">
          <cell r="J33">
            <v>793.12400341279556</v>
          </cell>
          <cell r="K33">
            <v>827.28892252418723</v>
          </cell>
          <cell r="L33">
            <v>740.03997176739938</v>
          </cell>
        </row>
        <row r="34">
          <cell r="J34">
            <v>1107.1669957533322</v>
          </cell>
          <cell r="K34">
            <v>1219.9825791597539</v>
          </cell>
          <cell r="L34">
            <v>904.17996667830164</v>
          </cell>
        </row>
      </sheetData>
      <sheetData sheetId="4">
        <row r="5">
          <cell r="D5">
            <v>1</v>
          </cell>
        </row>
        <row r="9">
          <cell r="D9">
            <v>2.8871634173443961</v>
          </cell>
        </row>
        <row r="10">
          <cell r="D10">
            <v>1.9342071468282909</v>
          </cell>
        </row>
        <row r="12">
          <cell r="I12">
            <v>1.226112829478214</v>
          </cell>
        </row>
        <row r="21">
          <cell r="I21">
            <v>1.36</v>
          </cell>
          <cell r="J21">
            <v>1.1100000000000001</v>
          </cell>
        </row>
        <row r="31">
          <cell r="I31">
            <v>1.6228497241155471</v>
          </cell>
          <cell r="J31">
            <v>1.3320663362723117</v>
          </cell>
          <cell r="K31">
            <v>1.4112334180073385</v>
          </cell>
          <cell r="L31">
            <v>1.219245139209701</v>
          </cell>
        </row>
        <row r="40">
          <cell r="I40">
            <v>1.43</v>
          </cell>
          <cell r="J40">
            <v>1.33</v>
          </cell>
        </row>
        <row r="51">
          <cell r="I51">
            <v>6.6900000000000001E-2</v>
          </cell>
        </row>
      </sheetData>
      <sheetData sheetId="5">
        <row r="2">
          <cell r="Z2" t="e">
            <v>#NAME?</v>
          </cell>
          <cell r="AE2">
            <v>1095.4777777777779</v>
          </cell>
        </row>
        <row r="3">
          <cell r="Z3">
            <v>5</v>
          </cell>
        </row>
        <row r="8">
          <cell r="D8">
            <v>98.593000000000004</v>
          </cell>
        </row>
        <row r="9">
          <cell r="D9">
            <v>2378.1428571428573</v>
          </cell>
          <cell r="H9" t="e">
            <v>#NAME?</v>
          </cell>
          <cell r="I9" t="str">
            <v>NA</v>
          </cell>
          <cell r="J9" t="e">
            <v>#NAME?</v>
          </cell>
          <cell r="M9" t="e">
            <v>#NAME?</v>
          </cell>
          <cell r="P9" t="e">
            <v>#NAME?</v>
          </cell>
          <cell r="S9" t="str">
            <v>78%AFUE - Baseline</v>
          </cell>
          <cell r="T9">
            <v>0.78</v>
          </cell>
          <cell r="U9" t="str">
            <v>PSC</v>
          </cell>
          <cell r="V9">
            <v>1</v>
          </cell>
          <cell r="W9" t="e">
            <v>#NAME?</v>
          </cell>
          <cell r="X9" t="str">
            <v>NA</v>
          </cell>
          <cell r="Y9">
            <v>1.3875968992248062</v>
          </cell>
          <cell r="Z9" t="str">
            <v>NA</v>
          </cell>
          <cell r="AA9">
            <v>1</v>
          </cell>
          <cell r="AB9" t="str">
            <v>NA</v>
          </cell>
          <cell r="AC9">
            <v>0.15934539190353145</v>
          </cell>
          <cell r="AD9" t="str">
            <v>NA</v>
          </cell>
          <cell r="AE9" t="str">
            <v>NA</v>
          </cell>
          <cell r="AF9" t="str">
            <v>NA</v>
          </cell>
          <cell r="AG9">
            <v>70.985340000000008</v>
          </cell>
          <cell r="AH9" t="str">
            <v>NA</v>
          </cell>
          <cell r="AI9" t="str">
            <v>NA</v>
          </cell>
          <cell r="AJ9">
            <v>0.78</v>
          </cell>
          <cell r="AK9">
            <v>0.78</v>
          </cell>
          <cell r="AL9" t="str">
            <v>NA</v>
          </cell>
          <cell r="AM9" t="str">
            <v>NA</v>
          </cell>
          <cell r="AN9">
            <v>0.80572600000000005</v>
          </cell>
          <cell r="AO9" t="str">
            <v>NA</v>
          </cell>
          <cell r="AP9" t="str">
            <v>NA</v>
          </cell>
          <cell r="AQ9" t="e">
            <v>#NAME?</v>
          </cell>
          <cell r="AR9" t="str">
            <v>NA</v>
          </cell>
          <cell r="AS9" t="str">
            <v>NA</v>
          </cell>
          <cell r="AT9" t="str">
            <v>NA</v>
          </cell>
          <cell r="AU9" t="str">
            <v>NA</v>
          </cell>
          <cell r="AX9">
            <v>3.87</v>
          </cell>
          <cell r="AY9" t="str">
            <v>NA</v>
          </cell>
          <cell r="AZ9" t="str">
            <v>NA</v>
          </cell>
          <cell r="BA9" t="str">
            <v>NA</v>
          </cell>
          <cell r="BB9">
            <v>75</v>
          </cell>
          <cell r="BC9" t="e">
            <v>#NAME?</v>
          </cell>
          <cell r="BD9" t="str">
            <v>NA</v>
          </cell>
          <cell r="BE9" t="str">
            <v>NA</v>
          </cell>
        </row>
        <row r="10">
          <cell r="H10" t="e">
            <v>#NAME?</v>
          </cell>
          <cell r="I10" t="str">
            <v>NA</v>
          </cell>
          <cell r="J10" t="e">
            <v>#NAME?</v>
          </cell>
          <cell r="M10" t="e">
            <v>#NAME?</v>
          </cell>
          <cell r="P10" t="e">
            <v>#NAME?</v>
          </cell>
          <cell r="S10" t="str">
            <v>80%AFUE - Increased HXArea</v>
          </cell>
          <cell r="T10">
            <v>0.8</v>
          </cell>
          <cell r="U10" t="str">
            <v>PSC</v>
          </cell>
          <cell r="V10">
            <v>1</v>
          </cell>
          <cell r="W10" t="e">
            <v>#NAME?</v>
          </cell>
          <cell r="X10" t="str">
            <v>NA</v>
          </cell>
          <cell r="Y10">
            <v>1.3875968992248062</v>
          </cell>
          <cell r="Z10" t="str">
            <v>NA</v>
          </cell>
          <cell r="AA10">
            <v>1</v>
          </cell>
          <cell r="AB10" t="str">
            <v>NA</v>
          </cell>
          <cell r="AC10">
            <v>0.15934539190353145</v>
          </cell>
          <cell r="AD10" t="str">
            <v>NA</v>
          </cell>
          <cell r="AE10" t="str">
            <v>NA</v>
          </cell>
          <cell r="AF10" t="str">
            <v>NA</v>
          </cell>
          <cell r="AG10">
            <v>72.2898</v>
          </cell>
          <cell r="AH10" t="str">
            <v>NA</v>
          </cell>
          <cell r="AI10" t="str">
            <v>NA</v>
          </cell>
          <cell r="AJ10">
            <v>0.8</v>
          </cell>
          <cell r="AK10">
            <v>0.8</v>
          </cell>
          <cell r="AL10" t="str">
            <v>NA</v>
          </cell>
          <cell r="AM10" t="str">
            <v>NA</v>
          </cell>
          <cell r="AN10">
            <v>0.82022000000000006</v>
          </cell>
          <cell r="AO10" t="str">
            <v>NA</v>
          </cell>
          <cell r="AP10" t="str">
            <v>NA</v>
          </cell>
          <cell r="AQ10" t="e">
            <v>#NAME?</v>
          </cell>
          <cell r="AR10" t="str">
            <v>NA</v>
          </cell>
          <cell r="AS10" t="str">
            <v>NA</v>
          </cell>
          <cell r="AT10" t="str">
            <v>NA</v>
          </cell>
          <cell r="AU10" t="str">
            <v>NA</v>
          </cell>
          <cell r="AX10">
            <v>3.87</v>
          </cell>
          <cell r="AY10" t="str">
            <v>NA</v>
          </cell>
          <cell r="AZ10" t="str">
            <v>NA</v>
          </cell>
          <cell r="BA10" t="str">
            <v>NA</v>
          </cell>
          <cell r="BB10">
            <v>75</v>
          </cell>
          <cell r="BC10" t="e">
            <v>#NAME?</v>
          </cell>
          <cell r="BD10" t="str">
            <v>NA</v>
          </cell>
          <cell r="BE10" t="str">
            <v>NA</v>
          </cell>
        </row>
        <row r="11">
          <cell r="H11" t="e">
            <v>#NAME?</v>
          </cell>
          <cell r="I11" t="e">
            <v>#NAME?</v>
          </cell>
          <cell r="J11" t="e">
            <v>#NAME?</v>
          </cell>
          <cell r="M11" t="e">
            <v>#NAME?</v>
          </cell>
          <cell r="P11" t="e">
            <v>#NAME?</v>
          </cell>
          <cell r="S11" t="str">
            <v>80%AFUE - Modulation (Two-stage)</v>
          </cell>
          <cell r="T11">
            <v>0.8</v>
          </cell>
          <cell r="U11" t="str">
            <v>ECM</v>
          </cell>
          <cell r="V11">
            <v>2</v>
          </cell>
          <cell r="W11" t="e">
            <v>#NAME?</v>
          </cell>
          <cell r="X11" t="e">
            <v>#NAME?</v>
          </cell>
          <cell r="Y11" t="e">
            <v>#NAME?</v>
          </cell>
          <cell r="Z11" t="e">
            <v>#NAME?</v>
          </cell>
          <cell r="AA11">
            <v>1</v>
          </cell>
          <cell r="AB11">
            <v>1</v>
          </cell>
          <cell r="AC11" t="e">
            <v>#NAME?</v>
          </cell>
          <cell r="AD11" t="e">
            <v>#NAME?</v>
          </cell>
          <cell r="AE11">
            <v>62.099999999999994</v>
          </cell>
          <cell r="AF11" t="str">
            <v>NA</v>
          </cell>
          <cell r="AG11">
            <v>72.2898</v>
          </cell>
          <cell r="AH11">
            <v>49.879961999999999</v>
          </cell>
          <cell r="AI11" t="str">
            <v>NA</v>
          </cell>
          <cell r="AJ11">
            <v>0.8</v>
          </cell>
          <cell r="AK11">
            <v>0.8</v>
          </cell>
          <cell r="AL11" t="e">
            <v>#NAME?</v>
          </cell>
          <cell r="AM11" t="str">
            <v>NA</v>
          </cell>
          <cell r="AN11">
            <v>0.82022000000000006</v>
          </cell>
          <cell r="AO11">
            <v>0.82022000000000006</v>
          </cell>
          <cell r="AP11" t="str">
            <v>NA</v>
          </cell>
          <cell r="AQ11" t="e">
            <v>#NAME?</v>
          </cell>
          <cell r="AR11" t="e">
            <v>#NAME?</v>
          </cell>
          <cell r="AS11" t="e">
            <v>#NAME?</v>
          </cell>
          <cell r="AT11" t="e">
            <v>#NAME?</v>
          </cell>
          <cell r="AU11" t="e">
            <v>#NAME?</v>
          </cell>
          <cell r="AX11" t="e">
            <v>#NAME?</v>
          </cell>
          <cell r="AY11" t="e">
            <v>#NAME?</v>
          </cell>
          <cell r="AZ11" t="e">
            <v>#NAME?</v>
          </cell>
          <cell r="BA11" t="e">
            <v>#NAME?</v>
          </cell>
          <cell r="BB11">
            <v>75</v>
          </cell>
          <cell r="BC11" t="str">
            <v>NA</v>
          </cell>
          <cell r="BD11" t="e">
            <v>#NAME?</v>
          </cell>
          <cell r="BE11" t="e">
            <v>#NAME?</v>
          </cell>
        </row>
        <row r="12">
          <cell r="D12">
            <v>0.8</v>
          </cell>
          <cell r="H12" t="e">
            <v>#NAME?</v>
          </cell>
          <cell r="I12" t="str">
            <v>NA</v>
          </cell>
          <cell r="J12" t="e">
            <v>#NAME?</v>
          </cell>
          <cell r="M12" t="e">
            <v>#NAME?</v>
          </cell>
          <cell r="P12" t="e">
            <v>#NAME?</v>
          </cell>
          <cell r="S12" t="str">
            <v>81%AFUE - Increased HX Area</v>
          </cell>
          <cell r="T12">
            <v>0.81</v>
          </cell>
          <cell r="U12" t="str">
            <v>PSC</v>
          </cell>
          <cell r="V12">
            <v>1</v>
          </cell>
          <cell r="W12" t="e">
            <v>#NAME?</v>
          </cell>
          <cell r="X12" t="str">
            <v>NA</v>
          </cell>
          <cell r="Y12">
            <v>1.3875968992248062</v>
          </cell>
          <cell r="Z12" t="str">
            <v>NA</v>
          </cell>
          <cell r="AA12">
            <v>1</v>
          </cell>
          <cell r="AB12" t="str">
            <v>NA</v>
          </cell>
          <cell r="AC12">
            <v>0.15934539190353145</v>
          </cell>
          <cell r="AD12" t="str">
            <v>NA</v>
          </cell>
          <cell r="AE12" t="str">
            <v>NA</v>
          </cell>
          <cell r="AF12" t="str">
            <v>NA</v>
          </cell>
          <cell r="AG12">
            <v>72.942030000000003</v>
          </cell>
          <cell r="AH12" t="str">
            <v>NA</v>
          </cell>
          <cell r="AI12" t="str">
            <v>NA</v>
          </cell>
          <cell r="AJ12">
            <v>0.81</v>
          </cell>
          <cell r="AK12">
            <v>0.81</v>
          </cell>
          <cell r="AL12" t="str">
            <v>NA</v>
          </cell>
          <cell r="AM12" t="str">
            <v>NA</v>
          </cell>
          <cell r="AN12">
            <v>0.82746700000000006</v>
          </cell>
          <cell r="AO12" t="str">
            <v>NA</v>
          </cell>
          <cell r="AP12" t="str">
            <v>NA</v>
          </cell>
          <cell r="AQ12" t="e">
            <v>#NAME?</v>
          </cell>
          <cell r="AR12" t="str">
            <v>NA</v>
          </cell>
          <cell r="AS12" t="str">
            <v>NA</v>
          </cell>
          <cell r="AT12" t="str">
            <v>NA</v>
          </cell>
          <cell r="AU12" t="str">
            <v>NA</v>
          </cell>
          <cell r="AX12">
            <v>3.87</v>
          </cell>
          <cell r="AY12" t="str">
            <v>NA</v>
          </cell>
          <cell r="AZ12" t="str">
            <v>NA</v>
          </cell>
          <cell r="BA12" t="str">
            <v>NA</v>
          </cell>
          <cell r="BB12">
            <v>75</v>
          </cell>
          <cell r="BC12" t="e">
            <v>#NAME?</v>
          </cell>
          <cell r="BD12" t="str">
            <v>NA</v>
          </cell>
          <cell r="BE12" t="str">
            <v>NA</v>
          </cell>
        </row>
        <row r="13">
          <cell r="H13" t="e">
            <v>#NAME?</v>
          </cell>
          <cell r="I13" t="e">
            <v>#NAME?</v>
          </cell>
          <cell r="J13" t="e">
            <v>#NAME?</v>
          </cell>
          <cell r="M13" t="e">
            <v>#NAME?</v>
          </cell>
          <cell r="P13" t="e">
            <v>#NAME?</v>
          </cell>
          <cell r="S13" t="str">
            <v>81%AFUE - Modulation (Two-stage)</v>
          </cell>
          <cell r="T13">
            <v>0.81</v>
          </cell>
          <cell r="U13" t="str">
            <v>ECM</v>
          </cell>
          <cell r="V13">
            <v>2</v>
          </cell>
          <cell r="W13" t="e">
            <v>#NAME?</v>
          </cell>
          <cell r="X13" t="e">
            <v>#NAME?</v>
          </cell>
          <cell r="Y13" t="e">
            <v>#NAME?</v>
          </cell>
          <cell r="Z13" t="e">
            <v>#NAME?</v>
          </cell>
          <cell r="AA13">
            <v>1</v>
          </cell>
          <cell r="AB13">
            <v>1</v>
          </cell>
          <cell r="AC13" t="e">
            <v>#NAME?</v>
          </cell>
          <cell r="AD13" t="e">
            <v>#NAME?</v>
          </cell>
          <cell r="AE13">
            <v>62.099999999999994</v>
          </cell>
          <cell r="AF13" t="str">
            <v>NA</v>
          </cell>
          <cell r="AG13">
            <v>72.942030000000003</v>
          </cell>
          <cell r="AH13">
            <v>50.330000699999992</v>
          </cell>
          <cell r="AI13" t="str">
            <v>NA</v>
          </cell>
          <cell r="AJ13">
            <v>0.81</v>
          </cell>
          <cell r="AK13">
            <v>0.81</v>
          </cell>
          <cell r="AL13" t="e">
            <v>#NAME?</v>
          </cell>
          <cell r="AM13" t="str">
            <v>NA</v>
          </cell>
          <cell r="AN13">
            <v>0.82746700000000006</v>
          </cell>
          <cell r="AO13">
            <v>0.82746699999999995</v>
          </cell>
          <cell r="AP13" t="str">
            <v>NA</v>
          </cell>
          <cell r="AQ13" t="e">
            <v>#NAME?</v>
          </cell>
          <cell r="AR13" t="e">
            <v>#NAME?</v>
          </cell>
          <cell r="AS13" t="e">
            <v>#NAME?</v>
          </cell>
          <cell r="AT13" t="e">
            <v>#NAME?</v>
          </cell>
          <cell r="AU13" t="e">
            <v>#NAME?</v>
          </cell>
          <cell r="AX13" t="e">
            <v>#NAME?</v>
          </cell>
          <cell r="AY13" t="e">
            <v>#NAME?</v>
          </cell>
          <cell r="AZ13" t="e">
            <v>#NAME?</v>
          </cell>
          <cell r="BA13" t="e">
            <v>#NAME?</v>
          </cell>
          <cell r="BB13">
            <v>75</v>
          </cell>
          <cell r="BC13" t="str">
            <v>NA</v>
          </cell>
          <cell r="BD13" t="e">
            <v>#NAME?</v>
          </cell>
          <cell r="BE13" t="e">
            <v>#NAME?</v>
          </cell>
        </row>
        <row r="14">
          <cell r="H14" t="e">
            <v>#NAME?</v>
          </cell>
          <cell r="I14" t="str">
            <v>NA</v>
          </cell>
          <cell r="J14" t="e">
            <v>#NAME?</v>
          </cell>
          <cell r="M14" t="e">
            <v>#NAME?</v>
          </cell>
          <cell r="P14" t="e">
            <v>#NAME?</v>
          </cell>
          <cell r="S14" t="str">
            <v>90%AFUE</v>
          </cell>
          <cell r="T14">
            <v>0.9</v>
          </cell>
          <cell r="U14" t="str">
            <v>PSC</v>
          </cell>
          <cell r="V14">
            <v>1</v>
          </cell>
          <cell r="W14" t="e">
            <v>#NAME?</v>
          </cell>
          <cell r="X14" t="str">
            <v>NA</v>
          </cell>
          <cell r="Y14">
            <v>1.3875968992248062</v>
          </cell>
          <cell r="Z14" t="str">
            <v>NA</v>
          </cell>
          <cell r="AA14">
            <v>1</v>
          </cell>
          <cell r="AB14" t="str">
            <v>NA</v>
          </cell>
          <cell r="AC14">
            <v>0.15934539190353145</v>
          </cell>
          <cell r="AD14" t="str">
            <v>NA</v>
          </cell>
          <cell r="AE14" t="str">
            <v>NA</v>
          </cell>
          <cell r="AF14" t="str">
            <v>NA</v>
          </cell>
          <cell r="AG14">
            <v>81.63</v>
          </cell>
          <cell r="AH14" t="str">
            <v>NA</v>
          </cell>
          <cell r="AI14" t="str">
            <v>NA</v>
          </cell>
          <cell r="AJ14">
            <v>0.9</v>
          </cell>
          <cell r="AK14">
            <v>0.9</v>
          </cell>
          <cell r="AL14" t="str">
            <v>NA</v>
          </cell>
          <cell r="AM14" t="str">
            <v>NA</v>
          </cell>
          <cell r="AN14">
            <v>0.92399999999999993</v>
          </cell>
          <cell r="AO14" t="str">
            <v>NA</v>
          </cell>
          <cell r="AP14" t="str">
            <v>NA</v>
          </cell>
          <cell r="AQ14" t="e">
            <v>#NAME?</v>
          </cell>
          <cell r="AR14" t="str">
            <v>NA</v>
          </cell>
          <cell r="AS14" t="str">
            <v>NA</v>
          </cell>
          <cell r="AT14" t="str">
            <v>NA</v>
          </cell>
          <cell r="AU14" t="str">
            <v>NA</v>
          </cell>
          <cell r="AX14">
            <v>3.87</v>
          </cell>
          <cell r="AY14" t="str">
            <v>NA</v>
          </cell>
          <cell r="AZ14" t="str">
            <v>NA</v>
          </cell>
          <cell r="BA14" t="str">
            <v>NA</v>
          </cell>
          <cell r="BB14">
            <v>90</v>
          </cell>
          <cell r="BC14" t="e">
            <v>#NAME?</v>
          </cell>
          <cell r="BD14" t="str">
            <v>NA</v>
          </cell>
          <cell r="BE14" t="str">
            <v>NA</v>
          </cell>
        </row>
        <row r="15">
          <cell r="H15" t="e">
            <v>#NAME?</v>
          </cell>
          <cell r="I15" t="str">
            <v>NA</v>
          </cell>
          <cell r="J15" t="e">
            <v>#NAME?</v>
          </cell>
          <cell r="M15" t="e">
            <v>#NAME?</v>
          </cell>
          <cell r="P15" t="e">
            <v>#NAME?</v>
          </cell>
          <cell r="S15" t="str">
            <v>92%AFUE - Increased HXArea</v>
          </cell>
          <cell r="T15">
            <v>0.92</v>
          </cell>
          <cell r="U15" t="str">
            <v>PSC</v>
          </cell>
          <cell r="V15">
            <v>1</v>
          </cell>
          <cell r="W15" t="e">
            <v>#NAME?</v>
          </cell>
          <cell r="X15" t="str">
            <v>NA</v>
          </cell>
          <cell r="Y15">
            <v>1.3875968992248062</v>
          </cell>
          <cell r="Z15" t="str">
            <v>NA</v>
          </cell>
          <cell r="AA15">
            <v>1</v>
          </cell>
          <cell r="AB15" t="str">
            <v>NA</v>
          </cell>
          <cell r="AC15">
            <v>0.15934539190353145</v>
          </cell>
          <cell r="AD15" t="str">
            <v>NA</v>
          </cell>
          <cell r="AE15" t="str">
            <v>NA</v>
          </cell>
          <cell r="AF15" t="str">
            <v>NA</v>
          </cell>
          <cell r="AG15">
            <v>83.092860000000002</v>
          </cell>
          <cell r="AH15" t="str">
            <v>NA</v>
          </cell>
          <cell r="AI15" t="str">
            <v>NA</v>
          </cell>
          <cell r="AJ15">
            <v>0.92</v>
          </cell>
          <cell r="AK15">
            <v>0.92</v>
          </cell>
          <cell r="AL15" t="str">
            <v>NA</v>
          </cell>
          <cell r="AM15" t="str">
            <v>NA</v>
          </cell>
          <cell r="AN15">
            <v>0.94025400000000003</v>
          </cell>
          <cell r="AO15" t="str">
            <v>NA</v>
          </cell>
          <cell r="AP15" t="str">
            <v>NA</v>
          </cell>
          <cell r="AQ15" t="e">
            <v>#NAME?</v>
          </cell>
          <cell r="AR15" t="str">
            <v>NA</v>
          </cell>
          <cell r="AS15" t="str">
            <v>NA</v>
          </cell>
          <cell r="AT15" t="str">
            <v>NA</v>
          </cell>
          <cell r="AU15" t="str">
            <v>NA</v>
          </cell>
          <cell r="AX15">
            <v>3.87</v>
          </cell>
          <cell r="AY15" t="str">
            <v>NA</v>
          </cell>
          <cell r="AZ15" t="str">
            <v>NA</v>
          </cell>
          <cell r="BA15" t="str">
            <v>NA</v>
          </cell>
          <cell r="BB15">
            <v>90</v>
          </cell>
          <cell r="BC15" t="e">
            <v>#NAME?</v>
          </cell>
          <cell r="BD15" t="str">
            <v>NA</v>
          </cell>
          <cell r="BE15" t="str">
            <v>NA</v>
          </cell>
        </row>
        <row r="16">
          <cell r="C16" t="str">
            <v>PSC</v>
          </cell>
          <cell r="D16" t="e">
            <v>#NAME?</v>
          </cell>
          <cell r="E16" t="e">
            <v>#NAME?</v>
          </cell>
          <cell r="H16" t="e">
            <v>#NAME?</v>
          </cell>
          <cell r="I16" t="e">
            <v>#NAME?</v>
          </cell>
          <cell r="J16" t="e">
            <v>#NAME?</v>
          </cell>
          <cell r="M16" t="e">
            <v>#NAME?</v>
          </cell>
          <cell r="P16" t="e">
            <v>#NAME?</v>
          </cell>
          <cell r="S16" t="str">
            <v>92%AFUE - Modulation (Two-stage)</v>
          </cell>
          <cell r="T16">
            <v>0.92</v>
          </cell>
          <cell r="U16" t="str">
            <v>ECM</v>
          </cell>
          <cell r="V16">
            <v>2</v>
          </cell>
          <cell r="W16" t="e">
            <v>#NAME?</v>
          </cell>
          <cell r="X16" t="e">
            <v>#NAME?</v>
          </cell>
          <cell r="Y16" t="e">
            <v>#NAME?</v>
          </cell>
          <cell r="Z16" t="e">
            <v>#NAME?</v>
          </cell>
          <cell r="AA16">
            <v>1</v>
          </cell>
          <cell r="AB16">
            <v>1</v>
          </cell>
          <cell r="AC16" t="e">
            <v>#NAME?</v>
          </cell>
          <cell r="AD16" t="e">
            <v>#NAME?</v>
          </cell>
          <cell r="AE16">
            <v>60.300000000000004</v>
          </cell>
          <cell r="AF16" t="str">
            <v>NA</v>
          </cell>
          <cell r="AG16">
            <v>83.092860000000002</v>
          </cell>
          <cell r="AH16">
            <v>55.672216200000001</v>
          </cell>
          <cell r="AI16" t="str">
            <v>NA</v>
          </cell>
          <cell r="AJ16">
            <v>0.92</v>
          </cell>
          <cell r="AK16">
            <v>0.92</v>
          </cell>
          <cell r="AL16" t="e">
            <v>#NAME?</v>
          </cell>
          <cell r="AM16" t="str">
            <v>NA</v>
          </cell>
          <cell r="AN16">
            <v>0.94025400000000003</v>
          </cell>
          <cell r="AO16">
            <v>0.94025399999999992</v>
          </cell>
          <cell r="AP16" t="str">
            <v>NA</v>
          </cell>
          <cell r="AQ16" t="e">
            <v>#NAME?</v>
          </cell>
          <cell r="AR16" t="e">
            <v>#NAME?</v>
          </cell>
          <cell r="AS16" t="e">
            <v>#NAME?</v>
          </cell>
          <cell r="AT16" t="e">
            <v>#NAME?</v>
          </cell>
          <cell r="AU16" t="e">
            <v>#NAME?</v>
          </cell>
          <cell r="AX16" t="e">
            <v>#NAME?</v>
          </cell>
          <cell r="AY16" t="e">
            <v>#NAME?</v>
          </cell>
          <cell r="AZ16" t="e">
            <v>#NAME?</v>
          </cell>
          <cell r="BA16" t="e">
            <v>#NAME?</v>
          </cell>
          <cell r="BB16">
            <v>90</v>
          </cell>
          <cell r="BC16" t="str">
            <v>NA</v>
          </cell>
          <cell r="BD16" t="e">
            <v>#NAME?</v>
          </cell>
          <cell r="BE16" t="e">
            <v>#NAME?</v>
          </cell>
        </row>
        <row r="17">
          <cell r="C17" t="str">
            <v>ECM</v>
          </cell>
          <cell r="D17" t="e">
            <v>#NAME?</v>
          </cell>
          <cell r="E17" t="e">
            <v>#NAME?</v>
          </cell>
          <cell r="H17" t="e">
            <v>#NAME?</v>
          </cell>
          <cell r="I17" t="e">
            <v>#NAME?</v>
          </cell>
          <cell r="J17" t="e">
            <v>#NAME?</v>
          </cell>
          <cell r="M17" t="e">
            <v>#NAME?</v>
          </cell>
          <cell r="P17" t="e">
            <v>#NAME?</v>
          </cell>
          <cell r="S17" t="str">
            <v>92%AFUE - Modulation (Continuous)</v>
          </cell>
          <cell r="T17">
            <v>0.92</v>
          </cell>
          <cell r="U17" t="str">
            <v>ECM</v>
          </cell>
          <cell r="V17">
            <v>3</v>
          </cell>
          <cell r="W17" t="e">
            <v>#NAME?</v>
          </cell>
          <cell r="X17" t="e">
            <v>#NAME?</v>
          </cell>
          <cell r="Y17" t="e">
            <v>#NAME?</v>
          </cell>
          <cell r="Z17" t="e">
            <v>#NAME?</v>
          </cell>
          <cell r="AA17">
            <v>1</v>
          </cell>
          <cell r="AB17">
            <v>1</v>
          </cell>
          <cell r="AC17" t="e">
            <v>#NAME?</v>
          </cell>
          <cell r="AD17" t="e">
            <v>#NAME?</v>
          </cell>
          <cell r="AE17">
            <v>36</v>
          </cell>
          <cell r="AF17" t="e">
            <v>#NAME?</v>
          </cell>
          <cell r="AG17">
            <v>83.092860000000002</v>
          </cell>
          <cell r="AH17">
            <v>33.237144000000001</v>
          </cell>
          <cell r="AI17" t="e">
            <v>#NAME?</v>
          </cell>
          <cell r="AJ17">
            <v>0.92</v>
          </cell>
          <cell r="AK17">
            <v>0.92</v>
          </cell>
          <cell r="AL17" t="e">
            <v>#NAME?</v>
          </cell>
          <cell r="AM17">
            <v>0.92325400000000002</v>
          </cell>
          <cell r="AN17">
            <v>0.94025400000000003</v>
          </cell>
          <cell r="AO17">
            <v>0.94025400000000003</v>
          </cell>
          <cell r="AP17" t="e">
            <v>#NAME?</v>
          </cell>
          <cell r="AQ17" t="e">
            <v>#NAME?</v>
          </cell>
          <cell r="AR17" t="e">
            <v>#NAME?</v>
          </cell>
          <cell r="AS17" t="e">
            <v>#NAME?</v>
          </cell>
          <cell r="AT17" t="e">
            <v>#NAME?</v>
          </cell>
          <cell r="AU17" t="e">
            <v>#NAME?</v>
          </cell>
          <cell r="AX17" t="e">
            <v>#NAME?</v>
          </cell>
          <cell r="AY17" t="e">
            <v>#NAME?</v>
          </cell>
          <cell r="AZ17" t="e">
            <v>#NAME?</v>
          </cell>
          <cell r="BA17" t="e">
            <v>#NAME?</v>
          </cell>
          <cell r="BB17">
            <v>90</v>
          </cell>
          <cell r="BC17" t="str">
            <v>NA</v>
          </cell>
          <cell r="BD17" t="e">
            <v>#NAME?</v>
          </cell>
          <cell r="BE17" t="e">
            <v>#NAME?</v>
          </cell>
        </row>
        <row r="18">
          <cell r="H18" t="e">
            <v>#NAME?</v>
          </cell>
          <cell r="I18" t="e">
            <v>#NAME?</v>
          </cell>
          <cell r="J18" t="e">
            <v>#NAME?</v>
          </cell>
          <cell r="M18" t="e">
            <v>#NAME?</v>
          </cell>
          <cell r="P18" t="e">
            <v>#NAME?</v>
          </cell>
          <cell r="S18" t="str">
            <v>96%AFUE - Modulation (Continuous)</v>
          </cell>
          <cell r="T18">
            <v>0.96</v>
          </cell>
          <cell r="U18" t="str">
            <v>ECM</v>
          </cell>
          <cell r="V18">
            <v>3</v>
          </cell>
          <cell r="W18" t="e">
            <v>#NAME?</v>
          </cell>
          <cell r="X18" t="e">
            <v>#NAME?</v>
          </cell>
          <cell r="Y18" t="e">
            <v>#NAME?</v>
          </cell>
          <cell r="Z18" t="e">
            <v>#NAME?</v>
          </cell>
          <cell r="AA18">
            <v>1</v>
          </cell>
          <cell r="AB18">
            <v>1</v>
          </cell>
          <cell r="AC18" t="e">
            <v>#NAME?</v>
          </cell>
          <cell r="AD18" t="e">
            <v>#NAME?</v>
          </cell>
          <cell r="AE18">
            <v>36</v>
          </cell>
          <cell r="AF18" t="e">
            <v>#NAME?</v>
          </cell>
          <cell r="AG18">
            <v>86.01858</v>
          </cell>
          <cell r="AH18">
            <v>34.407432</v>
          </cell>
          <cell r="AI18" t="e">
            <v>#NAME?</v>
          </cell>
          <cell r="AJ18">
            <v>0.96</v>
          </cell>
          <cell r="AK18">
            <v>0.96</v>
          </cell>
          <cell r="AL18" t="e">
            <v>#NAME?</v>
          </cell>
          <cell r="AM18">
            <v>0.955762</v>
          </cell>
          <cell r="AN18">
            <v>0.97276200000000002</v>
          </cell>
          <cell r="AO18">
            <v>0.97276200000000002</v>
          </cell>
          <cell r="AP18" t="e">
            <v>#NAME?</v>
          </cell>
          <cell r="AQ18" t="e">
            <v>#NAME?</v>
          </cell>
          <cell r="AR18" t="e">
            <v>#NAME?</v>
          </cell>
          <cell r="AS18" t="e">
            <v>#NAME?</v>
          </cell>
          <cell r="AT18" t="e">
            <v>#NAME?</v>
          </cell>
          <cell r="AU18" t="e">
            <v>#NAME?</v>
          </cell>
          <cell r="AX18" t="e">
            <v>#NAME?</v>
          </cell>
          <cell r="AY18" t="e">
            <v>#NAME?</v>
          </cell>
          <cell r="AZ18" t="e">
            <v>#NAME?</v>
          </cell>
          <cell r="BA18" t="e">
            <v>#NAME?</v>
          </cell>
          <cell r="BB18">
            <v>90</v>
          </cell>
          <cell r="BC18" t="str">
            <v>NA</v>
          </cell>
          <cell r="BD18" t="e">
            <v>#NAME?</v>
          </cell>
          <cell r="BE18" t="e">
            <v>#NAME?</v>
          </cell>
        </row>
        <row r="19">
          <cell r="D19" t="e">
            <v>#NAME?</v>
          </cell>
          <cell r="E19" t="e">
            <v>#NAME?</v>
          </cell>
        </row>
        <row r="20">
          <cell r="D20" t="e">
            <v>#NAME?</v>
          </cell>
          <cell r="E20" t="e">
            <v>#NAME?</v>
          </cell>
          <cell r="K20" t="e">
            <v>#NAME?</v>
          </cell>
          <cell r="AB20">
            <v>2</v>
          </cell>
          <cell r="AH20">
            <v>400</v>
          </cell>
        </row>
        <row r="21">
          <cell r="AB21">
            <v>0.5</v>
          </cell>
          <cell r="AH21">
            <v>75</v>
          </cell>
        </row>
        <row r="22">
          <cell r="D22" t="e">
            <v>#NAME?</v>
          </cell>
          <cell r="E22" t="e">
            <v>#NAME?</v>
          </cell>
          <cell r="I22">
            <v>6</v>
          </cell>
          <cell r="AB22">
            <v>8.3333333333333329E-2</v>
          </cell>
          <cell r="AH22">
            <v>90</v>
          </cell>
        </row>
        <row r="23">
          <cell r="D23" t="e">
            <v>#NAME?</v>
          </cell>
          <cell r="E23" t="e">
            <v>#NAME?</v>
          </cell>
          <cell r="I23">
            <v>0</v>
          </cell>
          <cell r="AB23">
            <v>0.6166666666666667</v>
          </cell>
          <cell r="AH23">
            <v>1.7</v>
          </cell>
        </row>
        <row r="24">
          <cell r="AB24">
            <v>3.87</v>
          </cell>
          <cell r="AH24">
            <v>0.01</v>
          </cell>
        </row>
      </sheetData>
      <sheetData sheetId="6">
        <row r="5">
          <cell r="E5">
            <v>1200</v>
          </cell>
        </row>
        <row r="7">
          <cell r="I7" t="e">
            <v>#NAME?</v>
          </cell>
          <cell r="J7" t="e">
            <v>#NAME?</v>
          </cell>
        </row>
        <row r="8">
          <cell r="I8" t="e">
            <v>#NAME?</v>
          </cell>
          <cell r="J8" t="e">
            <v>#NAME?</v>
          </cell>
        </row>
        <row r="10">
          <cell r="I10" t="e">
            <v>#NAME?</v>
          </cell>
          <cell r="J10" t="e">
            <v>#NAME?</v>
          </cell>
        </row>
        <row r="11">
          <cell r="I11" t="e">
            <v>#NAME?</v>
          </cell>
          <cell r="J11" t="e">
            <v>#NAME?</v>
          </cell>
        </row>
        <row r="13">
          <cell r="I13" t="e">
            <v>#NAME?</v>
          </cell>
          <cell r="J13" t="e">
            <v>#NAME?</v>
          </cell>
        </row>
        <row r="14">
          <cell r="I14" t="e">
            <v>#NAME?</v>
          </cell>
          <cell r="J14" t="e">
            <v>#NAME?</v>
          </cell>
        </row>
        <row r="17">
          <cell r="M17">
            <v>0.43</v>
          </cell>
        </row>
        <row r="21">
          <cell r="L21">
            <v>800</v>
          </cell>
          <cell r="M21">
            <v>0.97</v>
          </cell>
        </row>
        <row r="22">
          <cell r="L22">
            <v>1200</v>
          </cell>
          <cell r="M22">
            <v>0.43</v>
          </cell>
        </row>
        <row r="23">
          <cell r="L23">
            <v>1600</v>
          </cell>
          <cell r="M23">
            <v>0.24</v>
          </cell>
        </row>
        <row r="24">
          <cell r="L24">
            <v>2000</v>
          </cell>
          <cell r="M24">
            <v>0.16</v>
          </cell>
        </row>
      </sheetData>
      <sheetData sheetId="7">
        <row r="6">
          <cell r="H6">
            <v>800</v>
          </cell>
          <cell r="I6">
            <v>890.95560792327865</v>
          </cell>
          <cell r="J6">
            <v>-590.76503065125587</v>
          </cell>
          <cell r="K6">
            <v>564.63787352198244</v>
          </cell>
          <cell r="L6">
            <v>-552.2113531592596</v>
          </cell>
          <cell r="M6">
            <v>0</v>
          </cell>
          <cell r="P6">
            <v>800</v>
          </cell>
          <cell r="Q6">
            <v>0.38994830123618712</v>
          </cell>
          <cell r="R6">
            <v>-8.4281565324370346E-3</v>
          </cell>
          <cell r="S6">
            <v>-0.11092094249084285</v>
          </cell>
          <cell r="T6">
            <v>0.21756248289486232</v>
          </cell>
          <cell r="U6">
            <v>2.9745003279853365E-2</v>
          </cell>
        </row>
        <row r="7">
          <cell r="H7">
            <v>1200</v>
          </cell>
          <cell r="I7">
            <v>1280.3249199625782</v>
          </cell>
          <cell r="J7">
            <v>-279.83547888672473</v>
          </cell>
          <cell r="K7">
            <v>194.35434321120306</v>
          </cell>
          <cell r="L7">
            <v>-456.26236058747349</v>
          </cell>
          <cell r="M7">
            <v>0</v>
          </cell>
          <cell r="P7">
            <v>1200</v>
          </cell>
          <cell r="Q7">
            <v>0.42809179376241024</v>
          </cell>
          <cell r="R7">
            <v>-0.14811587395620276</v>
          </cell>
          <cell r="S7">
            <v>9.1679990203239164E-2</v>
          </cell>
          <cell r="T7">
            <v>1.722113460409485E-2</v>
          </cell>
          <cell r="U7">
            <v>6.2320707769477519E-2</v>
          </cell>
        </row>
        <row r="8">
          <cell r="H8">
            <v>1600</v>
          </cell>
          <cell r="I8">
            <v>1585.0522738735137</v>
          </cell>
          <cell r="J8">
            <v>32.768093557729301</v>
          </cell>
          <cell r="K8">
            <v>-575.74734883285112</v>
          </cell>
          <cell r="L8">
            <v>-78.405880478856091</v>
          </cell>
          <cell r="M8">
            <v>12.310770589043718</v>
          </cell>
          <cell r="P8">
            <v>1600</v>
          </cell>
          <cell r="Q8">
            <v>0.40950685285766719</v>
          </cell>
          <cell r="R8">
            <v>-0.16475906255713507</v>
          </cell>
          <cell r="S8">
            <v>0.13690979480316057</v>
          </cell>
          <cell r="T8">
            <v>-6.5374507483580938E-2</v>
          </cell>
          <cell r="U8">
            <v>7.9675119688231766E-2</v>
          </cell>
        </row>
        <row r="9">
          <cell r="D9">
            <v>1280.3249199625782</v>
          </cell>
          <cell r="E9">
            <v>1169.5172344845098</v>
          </cell>
          <cell r="H9">
            <v>2000</v>
          </cell>
          <cell r="I9">
            <v>1998.0550154493146</v>
          </cell>
          <cell r="J9">
            <v>-260.89035355766936</v>
          </cell>
          <cell r="K9">
            <v>-93.223331239363915</v>
          </cell>
          <cell r="L9">
            <v>-359.7957670303972</v>
          </cell>
          <cell r="M9">
            <v>115.94570233350828</v>
          </cell>
          <cell r="P9">
            <v>2000</v>
          </cell>
          <cell r="Q9">
            <v>0.43528022013576301</v>
          </cell>
          <cell r="R9">
            <v>-7.8968160581094043E-2</v>
          </cell>
          <cell r="S9">
            <v>6.6596192918532216E-3</v>
          </cell>
          <cell r="T9">
            <v>5.484402492209698E-2</v>
          </cell>
          <cell r="U9">
            <v>7.1190998237448035E-3</v>
          </cell>
        </row>
        <row r="10">
          <cell r="D10">
            <v>-279.83547888672473</v>
          </cell>
          <cell r="E10">
            <v>-226.10775298900887</v>
          </cell>
        </row>
        <row r="11">
          <cell r="D11">
            <v>194.35434321120306</v>
          </cell>
          <cell r="E11">
            <v>-272.56732462536047</v>
          </cell>
        </row>
        <row r="12">
          <cell r="D12">
            <v>-456.26236058747349</v>
          </cell>
          <cell r="E12">
            <v>-95.724717473422658</v>
          </cell>
          <cell r="H12">
            <v>800</v>
          </cell>
          <cell r="I12">
            <v>840.42515835089057</v>
          </cell>
          <cell r="J12">
            <v>70.027832536384111</v>
          </cell>
          <cell r="K12">
            <v>-908.44443441366127</v>
          </cell>
          <cell r="L12">
            <v>294.30532973108586</v>
          </cell>
          <cell r="M12">
            <v>56.40863294856311</v>
          </cell>
          <cell r="P12">
            <v>800</v>
          </cell>
          <cell r="Q12">
            <v>0.40085853692578105</v>
          </cell>
          <cell r="R12">
            <v>-0.19045558523134579</v>
          </cell>
          <cell r="S12">
            <v>0.40865499501288793</v>
          </cell>
          <cell r="T12">
            <v>-0.50426231301882285</v>
          </cell>
          <cell r="U12">
            <v>0.31273409976152394</v>
          </cell>
        </row>
        <row r="13">
          <cell r="D13">
            <v>0</v>
          </cell>
          <cell r="E13">
            <v>137.01418952699009</v>
          </cell>
          <cell r="H13">
            <v>1200</v>
          </cell>
          <cell r="I13">
            <v>1169.5172344845098</v>
          </cell>
          <cell r="J13">
            <v>-226.10775298900887</v>
          </cell>
          <cell r="K13">
            <v>-272.56732462536047</v>
          </cell>
          <cell r="L13">
            <v>-95.724717473422658</v>
          </cell>
          <cell r="M13">
            <v>137.01418952699009</v>
          </cell>
          <cell r="P13">
            <v>1200</v>
          </cell>
          <cell r="Q13">
            <v>0.44704818531985202</v>
          </cell>
          <cell r="R13">
            <v>-0.24268009744439811</v>
          </cell>
          <cell r="S13">
            <v>0.18720544606363218</v>
          </cell>
          <cell r="T13">
            <v>2.4302423227989506E-2</v>
          </cell>
          <cell r="U13">
            <v>-3.9995016613837309E-2</v>
          </cell>
        </row>
        <row r="14">
          <cell r="H14">
            <v>1600</v>
          </cell>
          <cell r="I14">
            <v>1541.19452903056</v>
          </cell>
          <cell r="J14">
            <v>-110.31840843249265</v>
          </cell>
          <cell r="K14">
            <v>-777.33568196637634</v>
          </cell>
          <cell r="L14">
            <v>418.97992880465853</v>
          </cell>
          <cell r="M14">
            <v>0</v>
          </cell>
          <cell r="P14">
            <v>1600</v>
          </cell>
          <cell r="Q14">
            <v>0.41125532098220685</v>
          </cell>
          <cell r="R14">
            <v>-0.11610175246020439</v>
          </cell>
          <cell r="S14">
            <v>-9.8476213418312045E-2</v>
          </cell>
          <cell r="T14">
            <v>0.19978329414125681</v>
          </cell>
          <cell r="U14">
            <v>-2.2549346033680036E-2</v>
          </cell>
        </row>
        <row r="15">
          <cell r="D15">
            <v>1091.1428443691671</v>
          </cell>
          <cell r="E15">
            <v>1002.9890282152951</v>
          </cell>
          <cell r="H15">
            <v>2000</v>
          </cell>
          <cell r="I15">
            <v>1915.1439093105973</v>
          </cell>
          <cell r="J15">
            <v>-197.97153052564101</v>
          </cell>
          <cell r="K15">
            <v>-594.5037131980647</v>
          </cell>
          <cell r="L15">
            <v>277.76981469080374</v>
          </cell>
          <cell r="M15">
            <v>8.3086018213339887</v>
          </cell>
          <cell r="P15">
            <v>2000</v>
          </cell>
          <cell r="Q15">
            <v>0.46794034724396438</v>
          </cell>
          <cell r="R15">
            <v>-0.18658506848179016</v>
          </cell>
          <cell r="S15">
            <v>0.29906042018739681</v>
          </cell>
          <cell r="T15">
            <v>-0.32157999053538933</v>
          </cell>
          <cell r="U15">
            <v>0.16654022062061202</v>
          </cell>
        </row>
        <row r="16">
          <cell r="D16">
            <v>37.4376115466941</v>
          </cell>
          <cell r="E16">
            <v>-27.430266284443249</v>
          </cell>
        </row>
        <row r="17">
          <cell r="D17">
            <v>0</v>
          </cell>
          <cell r="E17">
            <v>0</v>
          </cell>
        </row>
        <row r="18">
          <cell r="D18">
            <v>0</v>
          </cell>
          <cell r="E18">
            <v>0</v>
          </cell>
        </row>
        <row r="19">
          <cell r="D19">
            <v>0</v>
          </cell>
          <cell r="E19">
            <v>0</v>
          </cell>
          <cell r="H19">
            <v>800</v>
          </cell>
          <cell r="I19">
            <v>857.45200385192754</v>
          </cell>
          <cell r="J19">
            <v>62.01995390510497</v>
          </cell>
          <cell r="K19">
            <v>0</v>
          </cell>
          <cell r="L19">
            <v>0</v>
          </cell>
          <cell r="M19">
            <v>0</v>
          </cell>
          <cell r="P19">
            <v>800</v>
          </cell>
          <cell r="Q19">
            <v>0.12776554089391096</v>
          </cell>
          <cell r="R19">
            <v>0.24020984460439876</v>
          </cell>
          <cell r="S19">
            <v>0</v>
          </cell>
          <cell r="T19">
            <v>0</v>
          </cell>
          <cell r="U19">
            <v>0</v>
          </cell>
        </row>
        <row r="20">
          <cell r="H20">
            <v>1200</v>
          </cell>
          <cell r="I20">
            <v>1091.1428443691671</v>
          </cell>
          <cell r="J20">
            <v>37.4376115466941</v>
          </cell>
          <cell r="K20">
            <v>0</v>
          </cell>
          <cell r="L20">
            <v>0</v>
          </cell>
          <cell r="M20">
            <v>0</v>
          </cell>
          <cell r="P20">
            <v>1200</v>
          </cell>
          <cell r="Q20">
            <v>0.13866702252974245</v>
          </cell>
          <cell r="R20">
            <v>0.24028174746706968</v>
          </cell>
          <cell r="S20">
            <v>0</v>
          </cell>
          <cell r="T20">
            <v>0</v>
          </cell>
          <cell r="U20">
            <v>0</v>
          </cell>
        </row>
        <row r="21">
          <cell r="D21">
            <v>831.7158899822964</v>
          </cell>
          <cell r="E21">
            <v>680.16842502668101</v>
          </cell>
          <cell r="H21">
            <v>1600</v>
          </cell>
          <cell r="I21">
            <v>1324.8336848864064</v>
          </cell>
          <cell r="J21">
            <v>12.855269188283231</v>
          </cell>
          <cell r="K21">
            <v>0</v>
          </cell>
          <cell r="L21">
            <v>0</v>
          </cell>
          <cell r="M21">
            <v>0</v>
          </cell>
          <cell r="P21">
            <v>1600</v>
          </cell>
          <cell r="Q21">
            <v>0.14956850416557393</v>
          </cell>
          <cell r="R21">
            <v>0.2403536503297406</v>
          </cell>
          <cell r="S21">
            <v>0</v>
          </cell>
          <cell r="T21">
            <v>0</v>
          </cell>
          <cell r="U21">
            <v>0</v>
          </cell>
        </row>
        <row r="22">
          <cell r="D22">
            <v>6.377057878998432</v>
          </cell>
          <cell r="E22">
            <v>-31.513032346985202</v>
          </cell>
          <cell r="H22">
            <v>2000</v>
          </cell>
          <cell r="I22">
            <v>1558.5245254036461</v>
          </cell>
          <cell r="J22">
            <v>-11.727073170127641</v>
          </cell>
          <cell r="K22">
            <v>0</v>
          </cell>
          <cell r="L22">
            <v>0</v>
          </cell>
          <cell r="M22">
            <v>0</v>
          </cell>
          <cell r="P22">
            <v>2000</v>
          </cell>
          <cell r="Q22">
            <v>0.1604699858014054</v>
          </cell>
          <cell r="R22">
            <v>0.24042555319241152</v>
          </cell>
          <cell r="S22">
            <v>0</v>
          </cell>
          <cell r="T22">
            <v>0</v>
          </cell>
          <cell r="U22">
            <v>0</v>
          </cell>
        </row>
        <row r="23">
          <cell r="D23">
            <v>0</v>
          </cell>
          <cell r="E23">
            <v>0</v>
          </cell>
        </row>
        <row r="24">
          <cell r="D24">
            <v>0</v>
          </cell>
          <cell r="E24">
            <v>0</v>
          </cell>
        </row>
        <row r="25">
          <cell r="D25">
            <v>0</v>
          </cell>
          <cell r="E25">
            <v>0</v>
          </cell>
          <cell r="H25">
            <v>800</v>
          </cell>
          <cell r="I25">
            <v>714.03336659870854</v>
          </cell>
          <cell r="J25">
            <v>-16.420155405033981</v>
          </cell>
          <cell r="K25">
            <v>-13.815924562216246</v>
          </cell>
          <cell r="L25">
            <v>0</v>
          </cell>
          <cell r="M25">
            <v>0</v>
          </cell>
          <cell r="P25">
            <v>800</v>
          </cell>
          <cell r="Q25">
            <v>0.11590423147255609</v>
          </cell>
          <cell r="R25">
            <v>0.22906512999189499</v>
          </cell>
          <cell r="S25">
            <v>0</v>
          </cell>
          <cell r="T25">
            <v>0</v>
          </cell>
          <cell r="U25">
            <v>0</v>
          </cell>
        </row>
        <row r="26">
          <cell r="H26">
            <v>1200</v>
          </cell>
          <cell r="I26">
            <v>1002.9890282152951</v>
          </cell>
          <cell r="J26">
            <v>-27.430266284443249</v>
          </cell>
          <cell r="K26">
            <v>0</v>
          </cell>
          <cell r="L26">
            <v>0</v>
          </cell>
          <cell r="M26">
            <v>0</v>
          </cell>
          <cell r="P26">
            <v>1200</v>
          </cell>
          <cell r="Q26">
            <v>0.14408432918579606</v>
          </cell>
          <cell r="R26">
            <v>0.2400871267384975</v>
          </cell>
          <cell r="S26">
            <v>0</v>
          </cell>
          <cell r="T26">
            <v>0</v>
          </cell>
          <cell r="U26">
            <v>0</v>
          </cell>
        </row>
        <row r="27">
          <cell r="H27">
            <v>1600</v>
          </cell>
          <cell r="I27">
            <v>1291.9446898318815</v>
          </cell>
          <cell r="J27">
            <v>-38.440377163852517</v>
          </cell>
          <cell r="K27">
            <v>13.815924562216249</v>
          </cell>
          <cell r="L27">
            <v>0</v>
          </cell>
          <cell r="M27">
            <v>0</v>
          </cell>
          <cell r="P27">
            <v>1600</v>
          </cell>
          <cell r="Q27">
            <v>0.17226442689903604</v>
          </cell>
          <cell r="R27">
            <v>0.25110912348510001</v>
          </cell>
          <cell r="S27">
            <v>0</v>
          </cell>
          <cell r="T27">
            <v>0</v>
          </cell>
          <cell r="U27">
            <v>0</v>
          </cell>
        </row>
        <row r="28">
          <cell r="D28">
            <v>0.42809179376241024</v>
          </cell>
          <cell r="E28">
            <v>0.44704818531985202</v>
          </cell>
          <cell r="H28">
            <v>2000</v>
          </cell>
          <cell r="I28">
            <v>1580.9003514484682</v>
          </cell>
          <cell r="J28">
            <v>-49.450488043261785</v>
          </cell>
          <cell r="K28">
            <v>27.631849124432499</v>
          </cell>
          <cell r="L28">
            <v>0</v>
          </cell>
          <cell r="M28">
            <v>0</v>
          </cell>
          <cell r="P28">
            <v>2000</v>
          </cell>
          <cell r="Q28">
            <v>0.20044452461227599</v>
          </cell>
          <cell r="R28">
            <v>0.26213112023170249</v>
          </cell>
          <cell r="S28">
            <v>0</v>
          </cell>
          <cell r="T28">
            <v>0</v>
          </cell>
          <cell r="U28">
            <v>0</v>
          </cell>
        </row>
        <row r="29">
          <cell r="D29">
            <v>-0.14811587395620276</v>
          </cell>
          <cell r="E29">
            <v>-0.24268009744439811</v>
          </cell>
        </row>
        <row r="30">
          <cell r="D30">
            <v>9.1679990203239164E-2</v>
          </cell>
          <cell r="E30">
            <v>0.18720544606363218</v>
          </cell>
        </row>
        <row r="31">
          <cell r="D31">
            <v>1.722113460409485E-2</v>
          </cell>
          <cell r="E31">
            <v>2.4302423227989506E-2</v>
          </cell>
        </row>
        <row r="32">
          <cell r="D32">
            <v>6.2320707769477519E-2</v>
          </cell>
          <cell r="E32">
            <v>-3.9995016613837309E-2</v>
          </cell>
          <cell r="H32">
            <v>800</v>
          </cell>
          <cell r="I32">
            <v>634.72694838765995</v>
          </cell>
          <cell r="J32">
            <v>37.457146233093908</v>
          </cell>
          <cell r="K32">
            <v>0</v>
          </cell>
          <cell r="L32">
            <v>0</v>
          </cell>
          <cell r="M32">
            <v>0</v>
          </cell>
          <cell r="P32">
            <v>800</v>
          </cell>
          <cell r="Q32">
            <v>5.8662231885537923E-2</v>
          </cell>
          <cell r="R32">
            <v>0.25265175594596156</v>
          </cell>
          <cell r="S32">
            <v>0</v>
          </cell>
          <cell r="T32">
            <v>0</v>
          </cell>
          <cell r="U32">
            <v>0</v>
          </cell>
        </row>
        <row r="33">
          <cell r="H33">
            <v>1200</v>
          </cell>
          <cell r="I33">
            <v>831.7158899822964</v>
          </cell>
          <cell r="J33">
            <v>6.377057878998432</v>
          </cell>
          <cell r="K33">
            <v>0</v>
          </cell>
          <cell r="L33">
            <v>0</v>
          </cell>
          <cell r="M33">
            <v>0</v>
          </cell>
          <cell r="P33">
            <v>1200</v>
          </cell>
          <cell r="Q33">
            <v>7.6394732924759248E-2</v>
          </cell>
          <cell r="R33">
            <v>0.24961068251880855</v>
          </cell>
          <cell r="S33">
            <v>0</v>
          </cell>
          <cell r="T33">
            <v>0</v>
          </cell>
          <cell r="U33">
            <v>0</v>
          </cell>
        </row>
        <row r="34">
          <cell r="D34">
            <v>0.13866702252974245</v>
          </cell>
          <cell r="E34">
            <v>0.14408432918579606</v>
          </cell>
          <cell r="H34">
            <v>1600</v>
          </cell>
          <cell r="I34">
            <v>1028.704831576933</v>
          </cell>
          <cell r="J34">
            <v>-24.703030475097059</v>
          </cell>
          <cell r="K34">
            <v>0</v>
          </cell>
          <cell r="L34">
            <v>0</v>
          </cell>
          <cell r="M34">
            <v>0</v>
          </cell>
          <cell r="P34">
            <v>1600</v>
          </cell>
          <cell r="Q34">
            <v>9.4127233963980567E-2</v>
          </cell>
          <cell r="R34">
            <v>0.24656960909165557</v>
          </cell>
          <cell r="S34">
            <v>0</v>
          </cell>
          <cell r="T34">
            <v>0</v>
          </cell>
          <cell r="U34">
            <v>0</v>
          </cell>
        </row>
        <row r="35">
          <cell r="D35">
            <v>0.24028174746706968</v>
          </cell>
          <cell r="E35">
            <v>0.2400871267384975</v>
          </cell>
          <cell r="H35">
            <v>2000</v>
          </cell>
          <cell r="I35">
            <v>1225.6937731715693</v>
          </cell>
          <cell r="J35">
            <v>-55.783118829192546</v>
          </cell>
          <cell r="K35">
            <v>0</v>
          </cell>
          <cell r="L35">
            <v>0</v>
          </cell>
          <cell r="M35">
            <v>0</v>
          </cell>
          <cell r="P35">
            <v>2000</v>
          </cell>
          <cell r="Q35">
            <v>0.1118597350032019</v>
          </cell>
          <cell r="R35">
            <v>0.24352853566450258</v>
          </cell>
          <cell r="S35">
            <v>0</v>
          </cell>
          <cell r="T35">
            <v>0</v>
          </cell>
          <cell r="U35">
            <v>0</v>
          </cell>
        </row>
        <row r="36">
          <cell r="D36">
            <v>0</v>
          </cell>
          <cell r="E36">
            <v>0</v>
          </cell>
        </row>
        <row r="37">
          <cell r="D37">
            <v>0</v>
          </cell>
          <cell r="E37">
            <v>0</v>
          </cell>
        </row>
        <row r="38">
          <cell r="D38">
            <v>0</v>
          </cell>
          <cell r="E38">
            <v>0</v>
          </cell>
          <cell r="H38">
            <v>800</v>
          </cell>
          <cell r="I38">
            <v>489.44141216288108</v>
          </cell>
          <cell r="J38">
            <v>-50.173431129572769</v>
          </cell>
          <cell r="K38">
            <v>0</v>
          </cell>
          <cell r="L38">
            <v>0</v>
          </cell>
          <cell r="M38">
            <v>0</v>
          </cell>
          <cell r="P38">
            <v>800</v>
          </cell>
          <cell r="Q38">
            <v>9.9104615822276296E-2</v>
          </cell>
          <cell r="R38">
            <v>0.24469875343551067</v>
          </cell>
          <cell r="S38">
            <v>0</v>
          </cell>
          <cell r="T38">
            <v>0</v>
          </cell>
          <cell r="U38">
            <v>0</v>
          </cell>
        </row>
        <row r="39">
          <cell r="H39">
            <v>1200</v>
          </cell>
          <cell r="I39">
            <v>680.16842502668101</v>
          </cell>
          <cell r="J39">
            <v>-31.513032346985202</v>
          </cell>
          <cell r="K39">
            <v>0</v>
          </cell>
          <cell r="L39">
            <v>0</v>
          </cell>
          <cell r="M39">
            <v>0</v>
          </cell>
          <cell r="P39">
            <v>1200</v>
          </cell>
          <cell r="Q39">
            <v>0.10375745934840055</v>
          </cell>
          <cell r="R39">
            <v>0.2516432692309839</v>
          </cell>
          <cell r="S39">
            <v>0</v>
          </cell>
          <cell r="T39">
            <v>0</v>
          </cell>
          <cell r="U39">
            <v>0</v>
          </cell>
        </row>
        <row r="40">
          <cell r="D40">
            <v>7.6394732924759248E-2</v>
          </cell>
          <cell r="E40">
            <v>0.10375745934840055</v>
          </cell>
          <cell r="H40">
            <v>1600</v>
          </cell>
          <cell r="I40">
            <v>870.89543789048093</v>
          </cell>
          <cell r="J40">
            <v>-12.852633564397641</v>
          </cell>
          <cell r="K40">
            <v>0</v>
          </cell>
          <cell r="L40">
            <v>0</v>
          </cell>
          <cell r="M40">
            <v>0</v>
          </cell>
          <cell r="P40">
            <v>1600</v>
          </cell>
          <cell r="Q40">
            <v>0.10841030287452481</v>
          </cell>
          <cell r="R40">
            <v>0.25858778502645713</v>
          </cell>
          <cell r="S40">
            <v>0</v>
          </cell>
          <cell r="T40">
            <v>0</v>
          </cell>
          <cell r="U40">
            <v>0</v>
          </cell>
        </row>
        <row r="41">
          <cell r="D41">
            <v>0.24961068251880855</v>
          </cell>
          <cell r="E41">
            <v>0.2516432692309839</v>
          </cell>
          <cell r="H41">
            <v>2000</v>
          </cell>
          <cell r="I41">
            <v>1061.6224507542809</v>
          </cell>
          <cell r="J41">
            <v>5.8077652181899211</v>
          </cell>
          <cell r="K41">
            <v>0</v>
          </cell>
          <cell r="L41">
            <v>0</v>
          </cell>
          <cell r="M41">
            <v>0</v>
          </cell>
          <cell r="P41">
            <v>2000</v>
          </cell>
          <cell r="Q41">
            <v>0.11306314640064907</v>
          </cell>
          <cell r="R41">
            <v>0.26553230082193036</v>
          </cell>
          <cell r="S41">
            <v>0</v>
          </cell>
          <cell r="T41">
            <v>0</v>
          </cell>
          <cell r="U41">
            <v>0</v>
          </cell>
        </row>
        <row r="42">
          <cell r="D42">
            <v>0</v>
          </cell>
          <cell r="E42">
            <v>0</v>
          </cell>
        </row>
        <row r="43">
          <cell r="D43">
            <v>0</v>
          </cell>
          <cell r="E43">
            <v>0</v>
          </cell>
        </row>
        <row r="44">
          <cell r="D44">
            <v>0</v>
          </cell>
          <cell r="E44">
            <v>0</v>
          </cell>
        </row>
      </sheetData>
      <sheetData sheetId="8">
        <row r="4">
          <cell r="G4">
            <v>65</v>
          </cell>
          <cell r="I4">
            <v>0</v>
          </cell>
        </row>
        <row r="5">
          <cell r="G5">
            <v>66</v>
          </cell>
          <cell r="I5">
            <v>0</v>
          </cell>
        </row>
        <row r="6">
          <cell r="G6">
            <v>67</v>
          </cell>
          <cell r="I6">
            <v>0</v>
          </cell>
        </row>
        <row r="7">
          <cell r="D7">
            <v>0.66419944074913084</v>
          </cell>
          <cell r="G7">
            <v>68</v>
          </cell>
          <cell r="I7">
            <v>0</v>
          </cell>
        </row>
        <row r="8">
          <cell r="G8">
            <v>69</v>
          </cell>
          <cell r="I8">
            <v>0</v>
          </cell>
        </row>
        <row r="9">
          <cell r="G9">
            <v>70</v>
          </cell>
          <cell r="I9">
            <v>0</v>
          </cell>
        </row>
        <row r="10">
          <cell r="G10">
            <v>71</v>
          </cell>
          <cell r="I10">
            <v>0</v>
          </cell>
        </row>
        <row r="11">
          <cell r="D11">
            <v>0.8</v>
          </cell>
          <cell r="G11">
            <v>72</v>
          </cell>
          <cell r="I11">
            <v>0</v>
          </cell>
        </row>
        <row r="12">
          <cell r="G12">
            <v>73</v>
          </cell>
          <cell r="I12">
            <v>0</v>
          </cell>
        </row>
        <row r="13">
          <cell r="G13">
            <v>74</v>
          </cell>
          <cell r="I13">
            <v>0</v>
          </cell>
        </row>
        <row r="14">
          <cell r="G14">
            <v>75</v>
          </cell>
          <cell r="I14">
            <v>0</v>
          </cell>
        </row>
        <row r="15">
          <cell r="G15">
            <v>76</v>
          </cell>
          <cell r="I15">
            <v>0</v>
          </cell>
        </row>
        <row r="16">
          <cell r="G16">
            <v>77</v>
          </cell>
          <cell r="I16">
            <v>0</v>
          </cell>
        </row>
        <row r="17">
          <cell r="G17">
            <v>78</v>
          </cell>
          <cell r="I17">
            <v>1.4426E-2</v>
          </cell>
        </row>
        <row r="18">
          <cell r="G18">
            <v>79</v>
          </cell>
          <cell r="I18">
            <v>1.4426E-2</v>
          </cell>
        </row>
        <row r="19">
          <cell r="G19">
            <v>80</v>
          </cell>
          <cell r="I19">
            <v>0.71408700000000003</v>
          </cell>
        </row>
        <row r="20">
          <cell r="G20">
            <v>81</v>
          </cell>
          <cell r="I20">
            <v>0.72130000000000005</v>
          </cell>
        </row>
        <row r="21">
          <cell r="G21">
            <v>82</v>
          </cell>
          <cell r="I21">
            <v>0.72130000000000005</v>
          </cell>
        </row>
        <row r="22">
          <cell r="G22">
            <v>83</v>
          </cell>
          <cell r="I22">
            <v>0.72130000000000005</v>
          </cell>
        </row>
        <row r="23">
          <cell r="G23">
            <v>84</v>
          </cell>
          <cell r="I23">
            <v>0.72130000000000005</v>
          </cell>
        </row>
        <row r="24">
          <cell r="G24">
            <v>85</v>
          </cell>
          <cell r="I24">
            <v>0.72130000000000005</v>
          </cell>
        </row>
        <row r="25">
          <cell r="G25">
            <v>86</v>
          </cell>
          <cell r="I25">
            <v>0.72130000000000005</v>
          </cell>
        </row>
        <row r="26">
          <cell r="G26">
            <v>87</v>
          </cell>
          <cell r="I26">
            <v>0.72130000000000005</v>
          </cell>
        </row>
        <row r="27">
          <cell r="G27">
            <v>88</v>
          </cell>
          <cell r="I27">
            <v>0.72130000000000005</v>
          </cell>
        </row>
        <row r="28">
          <cell r="G28">
            <v>89</v>
          </cell>
          <cell r="I28">
            <v>0.72130000000000005</v>
          </cell>
        </row>
        <row r="29">
          <cell r="G29">
            <v>90</v>
          </cell>
          <cell r="I29">
            <v>0.84671500000000011</v>
          </cell>
        </row>
        <row r="30">
          <cell r="G30">
            <v>91</v>
          </cell>
          <cell r="I30">
            <v>0.86065000000000014</v>
          </cell>
        </row>
        <row r="31">
          <cell r="G31">
            <v>92</v>
          </cell>
          <cell r="I31">
            <v>0.97213000000000016</v>
          </cell>
        </row>
        <row r="32">
          <cell r="G32">
            <v>93</v>
          </cell>
          <cell r="I32">
            <v>0.98606500000000019</v>
          </cell>
        </row>
        <row r="33">
          <cell r="G33">
            <v>94</v>
          </cell>
          <cell r="I33">
            <v>0.98606500000000019</v>
          </cell>
        </row>
        <row r="34">
          <cell r="G34">
            <v>95</v>
          </cell>
          <cell r="I34">
            <v>0.98606500000000019</v>
          </cell>
        </row>
        <row r="35">
          <cell r="G35">
            <v>96</v>
          </cell>
          <cell r="I35">
            <v>1.0000000000000002</v>
          </cell>
        </row>
      </sheetData>
      <sheetData sheetId="9">
        <row r="4">
          <cell r="L4">
            <v>45</v>
          </cell>
          <cell r="M4">
            <v>2.7616697169379149E-2</v>
          </cell>
        </row>
        <row r="5">
          <cell r="G5">
            <v>161</v>
          </cell>
          <cell r="I5">
            <v>2.0679510979142201E-4</v>
          </cell>
          <cell r="L5">
            <v>50</v>
          </cell>
          <cell r="M5">
            <v>9.3996471222292696E-2</v>
          </cell>
        </row>
        <row r="6">
          <cell r="D6">
            <v>2395</v>
          </cell>
          <cell r="G6">
            <v>168</v>
          </cell>
          <cell r="I6">
            <v>4.806875905661789E-4</v>
          </cell>
          <cell r="L6">
            <v>60</v>
          </cell>
          <cell r="M6">
            <v>0.1796104041278388</v>
          </cell>
        </row>
        <row r="7">
          <cell r="G7">
            <v>200</v>
          </cell>
          <cell r="I7">
            <v>8.4107673089282788E-4</v>
          </cell>
          <cell r="L7">
            <v>70</v>
          </cell>
          <cell r="M7">
            <v>0.30360502945856105</v>
          </cell>
        </row>
        <row r="8">
          <cell r="G8">
            <v>204</v>
          </cell>
          <cell r="I8">
            <v>1.0339102314871822E-3</v>
          </cell>
          <cell r="L8">
            <v>75</v>
          </cell>
          <cell r="M8">
            <v>0.4275996547892833</v>
          </cell>
        </row>
        <row r="9">
          <cell r="G9">
            <v>275</v>
          </cell>
          <cell r="I9">
            <v>1.3594035135049028E-3</v>
          </cell>
          <cell r="L9">
            <v>80</v>
          </cell>
          <cell r="M9">
            <v>0.56447557511763935</v>
          </cell>
        </row>
        <row r="10">
          <cell r="D10">
            <v>0.64004497175043362</v>
          </cell>
          <cell r="G10">
            <v>297</v>
          </cell>
          <cell r="I10">
            <v>1.7860735564407893E-3</v>
          </cell>
          <cell r="L10">
            <v>90</v>
          </cell>
          <cell r="M10">
            <v>0.68039869325051194</v>
          </cell>
        </row>
        <row r="11">
          <cell r="G11">
            <v>312</v>
          </cell>
          <cell r="I11">
            <v>2.0273399609866088E-3</v>
          </cell>
          <cell r="L11">
            <v>100</v>
          </cell>
          <cell r="M11">
            <v>0.79632181138338454</v>
          </cell>
        </row>
        <row r="12">
          <cell r="D12">
            <v>90</v>
          </cell>
          <cell r="G12">
            <v>331</v>
          </cell>
          <cell r="I12">
            <v>2.7768905871431038E-3</v>
          </cell>
          <cell r="L12">
            <v>115</v>
          </cell>
          <cell r="M12">
            <v>0.8536368138870889</v>
          </cell>
        </row>
        <row r="13">
          <cell r="G13">
            <v>336</v>
          </cell>
          <cell r="I13">
            <v>3.0507830679178606E-3</v>
          </cell>
          <cell r="L13">
            <v>120</v>
          </cell>
          <cell r="M13">
            <v>0.88524439600974891</v>
          </cell>
        </row>
        <row r="14">
          <cell r="G14">
            <v>348</v>
          </cell>
          <cell r="I14">
            <v>3.5549196301881206E-3</v>
          </cell>
          <cell r="L14">
            <v>125</v>
          </cell>
          <cell r="M14">
            <v>0.94845956025506906</v>
          </cell>
        </row>
        <row r="15">
          <cell r="G15">
            <v>401</v>
          </cell>
          <cell r="I15">
            <v>4.0324556528302828E-3</v>
          </cell>
          <cell r="L15">
            <v>140</v>
          </cell>
          <cell r="M15">
            <v>0.99999999999999989</v>
          </cell>
        </row>
        <row r="16">
          <cell r="G16">
            <v>421</v>
          </cell>
          <cell r="I16">
            <v>4.6027588121374061E-3</v>
          </cell>
        </row>
        <row r="17">
          <cell r="G17">
            <v>425</v>
          </cell>
          <cell r="I17">
            <v>4.9250188793937008E-3</v>
          </cell>
        </row>
        <row r="18">
          <cell r="G18">
            <v>435</v>
          </cell>
          <cell r="I18">
            <v>5.4346421091378966E-3</v>
          </cell>
        </row>
        <row r="19">
          <cell r="D19">
            <v>0</v>
          </cell>
          <cell r="G19">
            <v>440</v>
          </cell>
          <cell r="I19">
            <v>5.6318845389523777E-3</v>
          </cell>
        </row>
        <row r="20">
          <cell r="G20">
            <v>445</v>
          </cell>
          <cell r="I20">
            <v>6.3113821786113045E-3</v>
          </cell>
        </row>
        <row r="21">
          <cell r="G21">
            <v>445</v>
          </cell>
          <cell r="I21">
            <v>6.6837570746697056E-3</v>
          </cell>
        </row>
        <row r="22">
          <cell r="G22">
            <v>451</v>
          </cell>
          <cell r="I22">
            <v>7.0517557002429433E-3</v>
          </cell>
        </row>
        <row r="23">
          <cell r="G23">
            <v>455</v>
          </cell>
          <cell r="I23">
            <v>7.3903777937161519E-3</v>
          </cell>
        </row>
        <row r="24">
          <cell r="G24">
            <v>460</v>
          </cell>
          <cell r="I24">
            <v>7.657297634576116E-3</v>
          </cell>
        </row>
        <row r="25">
          <cell r="G25">
            <v>467</v>
          </cell>
          <cell r="I25">
            <v>8.0464754497734433E-3</v>
          </cell>
        </row>
        <row r="26">
          <cell r="G26">
            <v>480</v>
          </cell>
          <cell r="I26">
            <v>8.5629733432275399E-3</v>
          </cell>
        </row>
        <row r="27">
          <cell r="G27">
            <v>480</v>
          </cell>
          <cell r="I27">
            <v>8.8735579127342396E-3</v>
          </cell>
        </row>
        <row r="28">
          <cell r="G28">
            <v>487</v>
          </cell>
          <cell r="I28">
            <v>9.7973428899231461E-3</v>
          </cell>
        </row>
        <row r="29">
          <cell r="G29">
            <v>490</v>
          </cell>
          <cell r="I29">
            <v>1.0631642933310965E-2</v>
          </cell>
        </row>
        <row r="30">
          <cell r="G30">
            <v>496</v>
          </cell>
          <cell r="I30">
            <v>1.0844349274130853E-2</v>
          </cell>
        </row>
        <row r="31">
          <cell r="G31">
            <v>498</v>
          </cell>
          <cell r="I31">
            <v>1.1155570688969349E-2</v>
          </cell>
        </row>
        <row r="32">
          <cell r="G32">
            <v>500</v>
          </cell>
          <cell r="I32">
            <v>1.1558824418936117E-2</v>
          </cell>
        </row>
        <row r="33">
          <cell r="G33">
            <v>511</v>
          </cell>
          <cell r="I33">
            <v>1.1845355830141903E-2</v>
          </cell>
        </row>
        <row r="34">
          <cell r="G34">
            <v>520</v>
          </cell>
          <cell r="I34">
            <v>1.2268613035274063E-2</v>
          </cell>
        </row>
        <row r="35">
          <cell r="G35">
            <v>525</v>
          </cell>
          <cell r="I35">
            <v>1.2819010695620688E-2</v>
          </cell>
        </row>
        <row r="36">
          <cell r="G36">
            <v>538</v>
          </cell>
          <cell r="I36">
            <v>1.3246921770485203E-2</v>
          </cell>
        </row>
        <row r="37">
          <cell r="G37">
            <v>544</v>
          </cell>
          <cell r="I37">
            <v>1.3989401780522014E-2</v>
          </cell>
        </row>
        <row r="38">
          <cell r="G38">
            <v>545</v>
          </cell>
          <cell r="I38">
            <v>1.4370333265140957E-2</v>
          </cell>
        </row>
        <row r="39">
          <cell r="G39">
            <v>546</v>
          </cell>
          <cell r="I39">
            <v>1.4784070449031139E-2</v>
          </cell>
        </row>
        <row r="40">
          <cell r="G40">
            <v>548</v>
          </cell>
          <cell r="I40">
            <v>1.5069213864000959E-2</v>
          </cell>
        </row>
        <row r="41">
          <cell r="G41">
            <v>550</v>
          </cell>
          <cell r="I41">
            <v>1.5450145348619902E-2</v>
          </cell>
        </row>
        <row r="42">
          <cell r="G42">
            <v>552</v>
          </cell>
          <cell r="I42">
            <v>1.5691183142020976E-2</v>
          </cell>
        </row>
        <row r="43">
          <cell r="G43">
            <v>555</v>
          </cell>
          <cell r="I43">
            <v>1.6118653323963478E-2</v>
          </cell>
        </row>
        <row r="44">
          <cell r="G44">
            <v>561</v>
          </cell>
          <cell r="I44">
            <v>1.6465227819400397E-2</v>
          </cell>
        </row>
        <row r="45">
          <cell r="G45">
            <v>563</v>
          </cell>
          <cell r="I45">
            <v>1.7443732507021321E-2</v>
          </cell>
        </row>
        <row r="46">
          <cell r="G46">
            <v>567</v>
          </cell>
          <cell r="I46">
            <v>1.7989868202455156E-2</v>
          </cell>
        </row>
        <row r="47">
          <cell r="G47">
            <v>577</v>
          </cell>
          <cell r="I47">
            <v>1.8659421257317576E-2</v>
          </cell>
        </row>
        <row r="48">
          <cell r="G48">
            <v>581</v>
          </cell>
          <cell r="I48">
            <v>1.8945952668523364E-2</v>
          </cell>
        </row>
        <row r="49">
          <cell r="G49">
            <v>582</v>
          </cell>
          <cell r="I49">
            <v>1.9187219073069185E-2</v>
          </cell>
        </row>
        <row r="50">
          <cell r="G50">
            <v>587</v>
          </cell>
          <cell r="I50">
            <v>1.9594914390991043E-2</v>
          </cell>
        </row>
        <row r="51">
          <cell r="G51">
            <v>595</v>
          </cell>
          <cell r="I51">
            <v>1.9982214328927946E-2</v>
          </cell>
        </row>
        <row r="52">
          <cell r="G52">
            <v>597</v>
          </cell>
          <cell r="I52">
            <v>2.0288879850238976E-2</v>
          </cell>
        </row>
        <row r="53">
          <cell r="G53">
            <v>600</v>
          </cell>
          <cell r="I53">
            <v>2.0444221123094772E-2</v>
          </cell>
        </row>
        <row r="54">
          <cell r="G54">
            <v>600</v>
          </cell>
          <cell r="I54">
            <v>2.1057552165716836E-2</v>
          </cell>
        </row>
        <row r="55">
          <cell r="G55">
            <v>600</v>
          </cell>
          <cell r="I55">
            <v>2.1421060215232539E-2</v>
          </cell>
        </row>
        <row r="56">
          <cell r="G56">
            <v>600</v>
          </cell>
          <cell r="I56">
            <v>2.166232661977836E-2</v>
          </cell>
        </row>
        <row r="57">
          <cell r="G57">
            <v>601</v>
          </cell>
          <cell r="I57">
            <v>2.2263818870976008E-2</v>
          </cell>
        </row>
        <row r="58">
          <cell r="G58">
            <v>605</v>
          </cell>
          <cell r="I58">
            <v>2.2989871537325977E-2</v>
          </cell>
        </row>
        <row r="59">
          <cell r="G59">
            <v>607</v>
          </cell>
          <cell r="I59">
            <v>2.3336446032762897E-2</v>
          </cell>
        </row>
        <row r="60">
          <cell r="G60">
            <v>608</v>
          </cell>
          <cell r="I60">
            <v>2.3679754654703424E-2</v>
          </cell>
        </row>
        <row r="61">
          <cell r="G61">
            <v>608</v>
          </cell>
          <cell r="I61">
            <v>2.4340244910613359E-2</v>
          </cell>
        </row>
        <row r="62">
          <cell r="G62">
            <v>608</v>
          </cell>
          <cell r="I62">
            <v>2.4824377997718229E-2</v>
          </cell>
        </row>
        <row r="63">
          <cell r="G63">
            <v>612</v>
          </cell>
          <cell r="I63">
            <v>2.5180292891354823E-2</v>
          </cell>
        </row>
        <row r="64">
          <cell r="G64">
            <v>615</v>
          </cell>
          <cell r="I64">
            <v>2.5800890502506356E-2</v>
          </cell>
        </row>
        <row r="65">
          <cell r="G65">
            <v>615</v>
          </cell>
          <cell r="I65">
            <v>2.6355419492825917E-2</v>
          </cell>
        </row>
        <row r="66">
          <cell r="G66">
            <v>635</v>
          </cell>
          <cell r="I66">
            <v>2.6629311973600675E-2</v>
          </cell>
        </row>
        <row r="67">
          <cell r="G67">
            <v>638</v>
          </cell>
          <cell r="I67">
            <v>2.6961288014508731E-2</v>
          </cell>
        </row>
        <row r="68">
          <cell r="G68">
            <v>640</v>
          </cell>
          <cell r="I68">
            <v>2.7179791280784713E-2</v>
          </cell>
        </row>
        <row r="69">
          <cell r="G69">
            <v>640</v>
          </cell>
          <cell r="I69">
            <v>2.7471972653139255E-2</v>
          </cell>
        </row>
        <row r="70">
          <cell r="G70">
            <v>646</v>
          </cell>
          <cell r="I70">
            <v>2.7848691160947854E-2</v>
          </cell>
        </row>
        <row r="71">
          <cell r="G71">
            <v>647</v>
          </cell>
          <cell r="I71">
            <v>2.8403220151267415E-2</v>
          </cell>
        </row>
        <row r="72">
          <cell r="G72">
            <v>648</v>
          </cell>
          <cell r="I72">
            <v>2.8721136606773511E-2</v>
          </cell>
        </row>
        <row r="73">
          <cell r="G73">
            <v>650</v>
          </cell>
          <cell r="I73">
            <v>2.9077051500410105E-2</v>
          </cell>
        </row>
        <row r="74">
          <cell r="G74">
            <v>657</v>
          </cell>
          <cell r="I74">
            <v>2.9363582911615893E-2</v>
          </cell>
        </row>
        <row r="75">
          <cell r="G75">
            <v>665</v>
          </cell>
          <cell r="I75">
            <v>2.963069870488564E-2</v>
          </cell>
        </row>
        <row r="76">
          <cell r="G76">
            <v>666</v>
          </cell>
          <cell r="I76">
            <v>3.0157990310245304E-2</v>
          </cell>
        </row>
        <row r="77">
          <cell r="G77">
            <v>670</v>
          </cell>
          <cell r="I77">
            <v>3.0624797938451825E-2</v>
          </cell>
        </row>
        <row r="78">
          <cell r="G78">
            <v>670</v>
          </cell>
          <cell r="I78">
            <v>3.0934076158559969E-2</v>
          </cell>
        </row>
        <row r="79">
          <cell r="G79">
            <v>670</v>
          </cell>
          <cell r="I79">
            <v>3.1289991052196563E-2</v>
          </cell>
        </row>
        <row r="80">
          <cell r="G80">
            <v>674</v>
          </cell>
          <cell r="I80">
            <v>3.1502697393016449E-2</v>
          </cell>
        </row>
        <row r="81">
          <cell r="G81">
            <v>676</v>
          </cell>
          <cell r="I81">
            <v>3.1946382636868526E-2</v>
          </cell>
        </row>
        <row r="82">
          <cell r="G82">
            <v>683</v>
          </cell>
          <cell r="I82">
            <v>3.2325583208534382E-2</v>
          </cell>
        </row>
        <row r="83">
          <cell r="G83">
            <v>684</v>
          </cell>
          <cell r="I83">
            <v>3.252354413051807E-2</v>
          </cell>
        </row>
        <row r="84">
          <cell r="G84">
            <v>692</v>
          </cell>
          <cell r="I84">
            <v>3.3252323801237521E-2</v>
          </cell>
        </row>
        <row r="85">
          <cell r="G85">
            <v>695</v>
          </cell>
          <cell r="I85">
            <v>3.3736456888342391E-2</v>
          </cell>
        </row>
        <row r="86">
          <cell r="G86">
            <v>699</v>
          </cell>
          <cell r="I86">
            <v>3.4022988299548175E-2</v>
          </cell>
        </row>
        <row r="87">
          <cell r="G87">
            <v>701</v>
          </cell>
          <cell r="I87">
            <v>3.4248480535106429E-2</v>
          </cell>
        </row>
        <row r="88">
          <cell r="G88">
            <v>701</v>
          </cell>
          <cell r="I88">
            <v>3.4398808692145268E-2</v>
          </cell>
        </row>
        <row r="89">
          <cell r="G89">
            <v>704</v>
          </cell>
          <cell r="I89">
            <v>3.4751065807465904E-2</v>
          </cell>
        </row>
        <row r="90">
          <cell r="G90">
            <v>712</v>
          </cell>
          <cell r="I90">
            <v>3.5294670450940036E-2</v>
          </cell>
        </row>
        <row r="91">
          <cell r="G91">
            <v>712</v>
          </cell>
          <cell r="I91">
            <v>3.5849199441259597E-2</v>
          </cell>
        </row>
        <row r="92">
          <cell r="G92">
            <v>717</v>
          </cell>
          <cell r="I92">
            <v>3.6201260604170449E-2</v>
          </cell>
        </row>
        <row r="93">
          <cell r="G93">
            <v>720</v>
          </cell>
          <cell r="I93">
            <v>3.6555624207896258E-2</v>
          </cell>
        </row>
        <row r="94">
          <cell r="G94">
            <v>720</v>
          </cell>
          <cell r="I94">
            <v>3.6785802971921834E-2</v>
          </cell>
        </row>
        <row r="95">
          <cell r="G95">
            <v>720</v>
          </cell>
          <cell r="I95">
            <v>3.6985233536978898E-2</v>
          </cell>
        </row>
        <row r="96">
          <cell r="G96">
            <v>720</v>
          </cell>
          <cell r="I96">
            <v>3.7440986183400138E-2</v>
          </cell>
        </row>
        <row r="97">
          <cell r="G97">
            <v>725</v>
          </cell>
          <cell r="I97">
            <v>3.7779265360156224E-2</v>
          </cell>
        </row>
        <row r="98">
          <cell r="G98">
            <v>725</v>
          </cell>
          <cell r="I98">
            <v>3.8036550874201838E-2</v>
          </cell>
        </row>
        <row r="99">
          <cell r="G99">
            <v>729</v>
          </cell>
          <cell r="I99">
            <v>3.8229384374796192E-2</v>
          </cell>
        </row>
        <row r="100">
          <cell r="G100">
            <v>730</v>
          </cell>
          <cell r="I100">
            <v>3.8515915786001977E-2</v>
          </cell>
        </row>
        <row r="101">
          <cell r="G101">
            <v>739</v>
          </cell>
          <cell r="I101">
            <v>3.8778769614358936E-2</v>
          </cell>
        </row>
        <row r="102">
          <cell r="G102">
            <v>741</v>
          </cell>
          <cell r="I102">
            <v>3.9312625625446344E-2</v>
          </cell>
        </row>
        <row r="103">
          <cell r="G103">
            <v>744</v>
          </cell>
          <cell r="I103">
            <v>3.9695957527085136E-2</v>
          </cell>
        </row>
        <row r="104">
          <cell r="G104">
            <v>744</v>
          </cell>
          <cell r="I104">
            <v>4.0022348924314367E-2</v>
          </cell>
        </row>
        <row r="105">
          <cell r="G105">
            <v>744</v>
          </cell>
          <cell r="I105">
            <v>4.0438257914079651E-2</v>
          </cell>
        </row>
        <row r="106">
          <cell r="G106">
            <v>746</v>
          </cell>
          <cell r="I106">
            <v>4.0759195302569905E-2</v>
          </cell>
        </row>
        <row r="107">
          <cell r="G107">
            <v>752</v>
          </cell>
          <cell r="I107">
            <v>4.1219193584536455E-2</v>
          </cell>
        </row>
        <row r="108">
          <cell r="G108">
            <v>753</v>
          </cell>
          <cell r="I108">
            <v>4.1504206364566421E-2</v>
          </cell>
        </row>
        <row r="109">
          <cell r="G109">
            <v>753</v>
          </cell>
          <cell r="I109">
            <v>4.3168755756695418E-2</v>
          </cell>
        </row>
        <row r="110">
          <cell r="G110">
            <v>754</v>
          </cell>
          <cell r="I110">
            <v>4.350737785016863E-2</v>
          </cell>
        </row>
        <row r="111">
          <cell r="G111">
            <v>755</v>
          </cell>
          <cell r="I111">
            <v>4.3933231424730421E-2</v>
          </cell>
        </row>
        <row r="112">
          <cell r="G112">
            <v>756</v>
          </cell>
          <cell r="I112">
            <v>4.4457028545448946E-2</v>
          </cell>
        </row>
        <row r="113">
          <cell r="G113">
            <v>756</v>
          </cell>
          <cell r="I113">
            <v>4.4771303552006564E-2</v>
          </cell>
        </row>
        <row r="114">
          <cell r="G114">
            <v>758</v>
          </cell>
          <cell r="I114">
            <v>4.4949309986927304E-2</v>
          </cell>
        </row>
        <row r="115">
          <cell r="G115">
            <v>760</v>
          </cell>
          <cell r="I115">
            <v>4.5223561713786664E-2</v>
          </cell>
        </row>
        <row r="116">
          <cell r="G116">
            <v>761</v>
          </cell>
          <cell r="I116">
            <v>4.5835668053847582E-2</v>
          </cell>
        </row>
        <row r="117">
          <cell r="G117">
            <v>761</v>
          </cell>
          <cell r="I117">
            <v>4.6022949569498074E-2</v>
          </cell>
        </row>
        <row r="118">
          <cell r="G118">
            <v>761</v>
          </cell>
          <cell r="I118">
            <v>4.6377411149428775E-2</v>
          </cell>
        </row>
        <row r="119">
          <cell r="G119">
            <v>761</v>
          </cell>
          <cell r="I119">
            <v>4.6697009529785512E-2</v>
          </cell>
        </row>
        <row r="120">
          <cell r="G120">
            <v>765</v>
          </cell>
          <cell r="I120">
            <v>4.7010647691011334E-2</v>
          </cell>
        </row>
        <row r="121">
          <cell r="G121">
            <v>765</v>
          </cell>
          <cell r="I121">
            <v>4.7324285852237157E-2</v>
          </cell>
        </row>
        <row r="122">
          <cell r="G122">
            <v>767</v>
          </cell>
          <cell r="I122">
            <v>4.7878635219514416E-2</v>
          </cell>
        </row>
        <row r="123">
          <cell r="G123">
            <v>767</v>
          </cell>
          <cell r="I123">
            <v>4.8076596141498104E-2</v>
          </cell>
        </row>
        <row r="124">
          <cell r="G124">
            <v>767</v>
          </cell>
          <cell r="I124">
            <v>4.8360645488846637E-2</v>
          </cell>
        </row>
        <row r="125">
          <cell r="G125">
            <v>768</v>
          </cell>
          <cell r="I125">
            <v>4.872929728911915E-2</v>
          </cell>
        </row>
        <row r="126">
          <cell r="G126">
            <v>770</v>
          </cell>
          <cell r="I126">
            <v>4.9081554404439787E-2</v>
          </cell>
        </row>
        <row r="127">
          <cell r="G127">
            <v>770</v>
          </cell>
          <cell r="I127">
            <v>4.9468691048701871E-2</v>
          </cell>
        </row>
        <row r="128">
          <cell r="G128">
            <v>775</v>
          </cell>
          <cell r="I128">
            <v>4.9735855830074067E-2</v>
          </cell>
        </row>
        <row r="129">
          <cell r="G129">
            <v>776</v>
          </cell>
          <cell r="I129">
            <v>4.995435909635005E-2</v>
          </cell>
        </row>
        <row r="130">
          <cell r="G130">
            <v>780</v>
          </cell>
          <cell r="I130">
            <v>5.0391953486131361E-2</v>
          </cell>
        </row>
        <row r="131">
          <cell r="G131">
            <v>784</v>
          </cell>
          <cell r="I131">
            <v>5.0940440610482599E-2</v>
          </cell>
        </row>
        <row r="132">
          <cell r="G132">
            <v>788</v>
          </cell>
          <cell r="I132">
            <v>5.1357753925851325E-2</v>
          </cell>
        </row>
        <row r="133">
          <cell r="G133">
            <v>790</v>
          </cell>
          <cell r="I133">
            <v>5.1664419447162359E-2</v>
          </cell>
        </row>
        <row r="134">
          <cell r="G134">
            <v>790</v>
          </cell>
          <cell r="I134">
            <v>5.2110750048546511E-2</v>
          </cell>
        </row>
        <row r="135">
          <cell r="G135">
            <v>790</v>
          </cell>
          <cell r="I135">
            <v>5.2413561839131803E-2</v>
          </cell>
        </row>
        <row r="136">
          <cell r="G136">
            <v>791</v>
          </cell>
          <cell r="I136">
            <v>5.2839415413693594E-2</v>
          </cell>
        </row>
        <row r="137">
          <cell r="G137">
            <v>791</v>
          </cell>
          <cell r="I137">
            <v>5.532651198739201E-2</v>
          </cell>
        </row>
        <row r="138">
          <cell r="G138">
            <v>792</v>
          </cell>
          <cell r="I138">
            <v>5.5678769102712647E-2</v>
          </cell>
        </row>
        <row r="139">
          <cell r="G139">
            <v>794</v>
          </cell>
          <cell r="I139">
            <v>5.5934013445823015E-2</v>
          </cell>
        </row>
        <row r="140">
          <cell r="G140">
            <v>795</v>
          </cell>
          <cell r="I140">
            <v>5.631590836312339E-2</v>
          </cell>
        </row>
        <row r="141">
          <cell r="G141">
            <v>795</v>
          </cell>
          <cell r="I141">
            <v>5.6662482858560306E-2</v>
          </cell>
        </row>
        <row r="142">
          <cell r="G142">
            <v>799</v>
          </cell>
          <cell r="I142">
            <v>5.7055171487766253E-2</v>
          </cell>
        </row>
        <row r="143">
          <cell r="G143">
            <v>799</v>
          </cell>
          <cell r="I143">
            <v>5.7419561323125978E-2</v>
          </cell>
        </row>
        <row r="144">
          <cell r="G144">
            <v>799</v>
          </cell>
          <cell r="I144">
            <v>5.7669270010659968E-2</v>
          </cell>
        </row>
        <row r="145">
          <cell r="G145">
            <v>800</v>
          </cell>
          <cell r="I145">
            <v>5.7975935531971001E-2</v>
          </cell>
        </row>
        <row r="146">
          <cell r="G146">
            <v>802</v>
          </cell>
          <cell r="I146">
            <v>5.8564380618550571E-2</v>
          </cell>
        </row>
        <row r="147">
          <cell r="G147">
            <v>804</v>
          </cell>
          <cell r="I147">
            <v>5.8897091480995312E-2</v>
          </cell>
        </row>
        <row r="148">
          <cell r="G148">
            <v>806</v>
          </cell>
          <cell r="I148">
            <v>5.9320054757512793E-2</v>
          </cell>
        </row>
        <row r="149">
          <cell r="G149">
            <v>806</v>
          </cell>
          <cell r="I149">
            <v>5.9858825908212267E-2</v>
          </cell>
        </row>
        <row r="150">
          <cell r="G150">
            <v>808</v>
          </cell>
          <cell r="I150">
            <v>6.0185217305441498E-2</v>
          </cell>
        </row>
        <row r="151">
          <cell r="G151">
            <v>811</v>
          </cell>
          <cell r="I151">
            <v>6.04770720904464E-2</v>
          </cell>
        </row>
        <row r="152">
          <cell r="G152">
            <v>816</v>
          </cell>
          <cell r="I152">
            <v>6.1160684730710776E-2</v>
          </cell>
        </row>
        <row r="153">
          <cell r="G153">
            <v>816</v>
          </cell>
          <cell r="I153">
            <v>6.1354253052841819E-2</v>
          </cell>
        </row>
        <row r="154">
          <cell r="G154">
            <v>816</v>
          </cell>
          <cell r="I154">
            <v>6.1640784464047603E-2</v>
          </cell>
        </row>
        <row r="155">
          <cell r="G155">
            <v>819</v>
          </cell>
          <cell r="I155">
            <v>6.2290529996154413E-2</v>
          </cell>
        </row>
        <row r="156">
          <cell r="G156">
            <v>822</v>
          </cell>
          <cell r="I156">
            <v>6.2782011298626164E-2</v>
          </cell>
        </row>
        <row r="157">
          <cell r="G157">
            <v>822</v>
          </cell>
          <cell r="I157">
            <v>6.3268152897931321E-2</v>
          </cell>
        </row>
        <row r="158">
          <cell r="G158">
            <v>823</v>
          </cell>
          <cell r="I158">
            <v>6.3553133019226327E-2</v>
          </cell>
        </row>
        <row r="159">
          <cell r="G159">
            <v>824</v>
          </cell>
          <cell r="I159">
            <v>6.3815986847583286E-2</v>
          </cell>
        </row>
        <row r="160">
          <cell r="G160">
            <v>825</v>
          </cell>
          <cell r="I160">
            <v>6.4142378244812517E-2</v>
          </cell>
        </row>
        <row r="161">
          <cell r="G161">
            <v>825</v>
          </cell>
          <cell r="I161">
            <v>6.4405444354946745E-2</v>
          </cell>
        </row>
        <row r="162">
          <cell r="G162">
            <v>826</v>
          </cell>
          <cell r="I162">
            <v>6.4636472246081378E-2</v>
          </cell>
        </row>
        <row r="163">
          <cell r="G163">
            <v>827</v>
          </cell>
          <cell r="I163">
            <v>6.4966717374036351E-2</v>
          </cell>
        </row>
        <row r="164">
          <cell r="G164">
            <v>830</v>
          </cell>
          <cell r="I164">
            <v>6.5404246446347736E-2</v>
          </cell>
        </row>
        <row r="165">
          <cell r="G165">
            <v>832</v>
          </cell>
          <cell r="I165">
            <v>6.5662740333587016E-2</v>
          </cell>
        </row>
        <row r="166">
          <cell r="G166">
            <v>840</v>
          </cell>
          <cell r="I166">
            <v>6.6002554470886404E-2</v>
          </cell>
        </row>
        <row r="167">
          <cell r="G167">
            <v>840</v>
          </cell>
          <cell r="I167">
            <v>6.6186864041655177E-2</v>
          </cell>
        </row>
        <row r="168">
          <cell r="G168">
            <v>840</v>
          </cell>
          <cell r="I168">
            <v>6.6545016058636802E-2</v>
          </cell>
        </row>
        <row r="169">
          <cell r="G169">
            <v>840</v>
          </cell>
          <cell r="I169">
            <v>6.6907707639778408E-2</v>
          </cell>
        </row>
        <row r="170">
          <cell r="G170">
            <v>843</v>
          </cell>
          <cell r="I170">
            <v>6.7184963970254447E-2</v>
          </cell>
        </row>
        <row r="171">
          <cell r="G171">
            <v>845</v>
          </cell>
          <cell r="I171">
            <v>6.7476818755259349E-2</v>
          </cell>
        </row>
        <row r="172">
          <cell r="G172">
            <v>845</v>
          </cell>
          <cell r="I172">
            <v>6.7763350166465133E-2</v>
          </cell>
        </row>
        <row r="173">
          <cell r="G173">
            <v>846</v>
          </cell>
          <cell r="I173">
            <v>6.8269446252833224E-2</v>
          </cell>
        </row>
        <row r="174">
          <cell r="G174">
            <v>850</v>
          </cell>
          <cell r="I174">
            <v>6.8587411696441766E-2</v>
          </cell>
        </row>
        <row r="175">
          <cell r="G175">
            <v>850</v>
          </cell>
          <cell r="I175">
            <v>6.8780980018572802E-2</v>
          </cell>
        </row>
        <row r="176">
          <cell r="G176">
            <v>851</v>
          </cell>
          <cell r="I176">
            <v>6.9638794351134625E-2</v>
          </cell>
        </row>
        <row r="177">
          <cell r="G177">
            <v>851</v>
          </cell>
          <cell r="I177">
            <v>7.4648655051680085E-2</v>
          </cell>
        </row>
        <row r="178">
          <cell r="G178">
            <v>854</v>
          </cell>
          <cell r="I178">
            <v>7.4868285044312324E-2</v>
          </cell>
        </row>
        <row r="179">
          <cell r="G179">
            <v>854</v>
          </cell>
          <cell r="I179">
            <v>7.5142177525087075E-2</v>
          </cell>
        </row>
        <row r="180">
          <cell r="G180">
            <v>854</v>
          </cell>
          <cell r="I180">
            <v>7.5443552331333957E-2</v>
          </cell>
        </row>
        <row r="181">
          <cell r="G181">
            <v>855</v>
          </cell>
          <cell r="I181">
            <v>7.6161228032165684E-2</v>
          </cell>
        </row>
        <row r="182">
          <cell r="G182">
            <v>858</v>
          </cell>
          <cell r="I182">
            <v>7.6659273740365172E-2</v>
          </cell>
        </row>
        <row r="183">
          <cell r="G183">
            <v>860</v>
          </cell>
          <cell r="I183">
            <v>7.7024414726629062E-2</v>
          </cell>
        </row>
        <row r="184">
          <cell r="G184">
            <v>864</v>
          </cell>
          <cell r="I184">
            <v>7.7476183007384708E-2</v>
          </cell>
        </row>
        <row r="185">
          <cell r="G185">
            <v>867</v>
          </cell>
          <cell r="I185">
            <v>7.7913434480448893E-2</v>
          </cell>
        </row>
        <row r="186">
          <cell r="G186">
            <v>867</v>
          </cell>
          <cell r="I186">
            <v>7.8388945661523296E-2</v>
          </cell>
        </row>
        <row r="187">
          <cell r="G187">
            <v>868</v>
          </cell>
          <cell r="I187">
            <v>7.8940698659370923E-2</v>
          </cell>
        </row>
        <row r="188">
          <cell r="G188">
            <v>868</v>
          </cell>
          <cell r="I188">
            <v>7.9243510449956214E-2</v>
          </cell>
        </row>
        <row r="189">
          <cell r="G189">
            <v>869</v>
          </cell>
          <cell r="I189">
            <v>7.9609206634714491E-2</v>
          </cell>
        </row>
        <row r="190">
          <cell r="G190">
            <v>870</v>
          </cell>
          <cell r="I190">
            <v>7.9858196830079275E-2</v>
          </cell>
        </row>
        <row r="191">
          <cell r="G191">
            <v>871</v>
          </cell>
          <cell r="I191">
            <v>8.0150051615084178E-2</v>
          </cell>
        </row>
        <row r="192">
          <cell r="G192">
            <v>873</v>
          </cell>
          <cell r="I192">
            <v>8.081054187099411E-2</v>
          </cell>
        </row>
        <row r="193">
          <cell r="G193">
            <v>873</v>
          </cell>
          <cell r="I193">
            <v>8.1199719686191441E-2</v>
          </cell>
        </row>
        <row r="194">
          <cell r="G194">
            <v>875</v>
          </cell>
          <cell r="I194">
            <v>8.17540690534687E-2</v>
          </cell>
        </row>
        <row r="195">
          <cell r="G195">
            <v>875</v>
          </cell>
          <cell r="I195">
            <v>8.1953499618525757E-2</v>
          </cell>
        </row>
        <row r="196">
          <cell r="G196">
            <v>876</v>
          </cell>
          <cell r="I196">
            <v>8.218256798556256E-2</v>
          </cell>
        </row>
        <row r="197">
          <cell r="G197">
            <v>876</v>
          </cell>
          <cell r="I197">
            <v>8.2560641830872167E-2</v>
          </cell>
        </row>
        <row r="198">
          <cell r="G198">
            <v>877</v>
          </cell>
          <cell r="I198">
            <v>8.289088695882714E-2</v>
          </cell>
        </row>
        <row r="199">
          <cell r="G199">
            <v>877</v>
          </cell>
          <cell r="I199">
            <v>8.3221132086782112E-2</v>
          </cell>
        </row>
        <row r="200">
          <cell r="G200">
            <v>877</v>
          </cell>
          <cell r="I200">
            <v>8.3705265173886989E-2</v>
          </cell>
        </row>
        <row r="201">
          <cell r="G201">
            <v>877</v>
          </cell>
          <cell r="I201">
            <v>8.4189398260991866E-2</v>
          </cell>
        </row>
        <row r="202">
          <cell r="G202">
            <v>880</v>
          </cell>
          <cell r="I202">
            <v>8.4751553065925495E-2</v>
          </cell>
        </row>
        <row r="203">
          <cell r="G203">
            <v>880</v>
          </cell>
          <cell r="I203">
            <v>8.5153369811553858E-2</v>
          </cell>
        </row>
        <row r="204">
          <cell r="G204">
            <v>884</v>
          </cell>
          <cell r="I204">
            <v>8.5395909906763268E-2</v>
          </cell>
        </row>
        <row r="205">
          <cell r="G205">
            <v>884</v>
          </cell>
          <cell r="I205">
            <v>8.5630007718984505E-2</v>
          </cell>
        </row>
        <row r="206">
          <cell r="G206">
            <v>886</v>
          </cell>
          <cell r="I206">
            <v>8.5962767569531695E-2</v>
          </cell>
        </row>
        <row r="207">
          <cell r="G207">
            <v>889</v>
          </cell>
          <cell r="I207">
            <v>8.62851092836254E-2</v>
          </cell>
        </row>
        <row r="208">
          <cell r="G208">
            <v>891</v>
          </cell>
          <cell r="I208">
            <v>8.6479298121720755E-2</v>
          </cell>
        </row>
        <row r="209">
          <cell r="G209">
            <v>891</v>
          </cell>
          <cell r="I209">
            <v>8.69307888032292E-2</v>
          </cell>
        </row>
        <row r="210">
          <cell r="G210">
            <v>893</v>
          </cell>
          <cell r="I210">
            <v>8.7364709085327077E-2</v>
          </cell>
        </row>
        <row r="211">
          <cell r="G211">
            <v>896</v>
          </cell>
          <cell r="I211">
            <v>8.7638601566101829E-2</v>
          </cell>
        </row>
        <row r="212">
          <cell r="G212">
            <v>896</v>
          </cell>
          <cell r="I212">
            <v>8.7888310253635818E-2</v>
          </cell>
        </row>
        <row r="213">
          <cell r="G213">
            <v>897</v>
          </cell>
          <cell r="I213">
            <v>8.8276198048802074E-2</v>
          </cell>
        </row>
        <row r="214">
          <cell r="G214">
            <v>900</v>
          </cell>
          <cell r="I214">
            <v>8.8817369616521397E-2</v>
          </cell>
        </row>
        <row r="215">
          <cell r="G215">
            <v>900</v>
          </cell>
          <cell r="I215">
            <v>8.912403513783243E-2</v>
          </cell>
        </row>
        <row r="216">
          <cell r="G216">
            <v>900</v>
          </cell>
          <cell r="I216">
            <v>8.9562723595235039E-2</v>
          </cell>
        </row>
        <row r="217">
          <cell r="G217">
            <v>900</v>
          </cell>
          <cell r="I217">
            <v>8.9778222257894336E-2</v>
          </cell>
        </row>
        <row r="218">
          <cell r="G218">
            <v>900</v>
          </cell>
          <cell r="I218">
            <v>8.9962531828663109E-2</v>
          </cell>
        </row>
        <row r="219">
          <cell r="G219">
            <v>900</v>
          </cell>
          <cell r="I219">
            <v>9.0571355965860148E-2</v>
          </cell>
        </row>
        <row r="220">
          <cell r="G220">
            <v>900</v>
          </cell>
          <cell r="I220">
            <v>9.0901601093815121E-2</v>
          </cell>
        </row>
        <row r="221">
          <cell r="G221">
            <v>900</v>
          </cell>
          <cell r="I221">
            <v>9.1471561336405119E-2</v>
          </cell>
        </row>
        <row r="222">
          <cell r="G222">
            <v>900</v>
          </cell>
          <cell r="I222">
            <v>9.1763742708759657E-2</v>
          </cell>
        </row>
        <row r="223">
          <cell r="G223">
            <v>900</v>
          </cell>
          <cell r="I223">
            <v>9.5092460021860989E-2</v>
          </cell>
        </row>
        <row r="224">
          <cell r="G224">
            <v>902</v>
          </cell>
          <cell r="I224">
            <v>9.5607912835796241E-2</v>
          </cell>
        </row>
        <row r="225">
          <cell r="G225">
            <v>903</v>
          </cell>
          <cell r="I225">
            <v>9.5801481157927276E-2</v>
          </cell>
        </row>
        <row r="226">
          <cell r="G226">
            <v>905</v>
          </cell>
          <cell r="I226">
            <v>9.6083130088255961E-2</v>
          </cell>
        </row>
        <row r="227">
          <cell r="G227">
            <v>905</v>
          </cell>
          <cell r="I227">
            <v>9.6395265947673447E-2</v>
          </cell>
        </row>
        <row r="228">
          <cell r="G228">
            <v>908</v>
          </cell>
          <cell r="I228">
            <v>9.7366324443722604E-2</v>
          </cell>
        </row>
        <row r="229">
          <cell r="G229">
            <v>910</v>
          </cell>
          <cell r="I229">
            <v>9.8049937083986988E-2</v>
          </cell>
        </row>
        <row r="230">
          <cell r="G230">
            <v>912</v>
          </cell>
          <cell r="I230">
            <v>9.8412726641333478E-2</v>
          </cell>
        </row>
        <row r="231">
          <cell r="G231">
            <v>912</v>
          </cell>
          <cell r="I231">
            <v>9.8755039171857614E-2</v>
          </cell>
        </row>
        <row r="232">
          <cell r="G232">
            <v>914</v>
          </cell>
          <cell r="I232">
            <v>9.9066244257328628E-2</v>
          </cell>
        </row>
        <row r="233">
          <cell r="G233">
            <v>914</v>
          </cell>
          <cell r="I233">
            <v>9.9944339664303036E-2</v>
          </cell>
        </row>
        <row r="234">
          <cell r="G234">
            <v>918</v>
          </cell>
          <cell r="I234">
            <v>0.1003406370837225</v>
          </cell>
        </row>
        <row r="235">
          <cell r="G235">
            <v>920</v>
          </cell>
          <cell r="I235">
            <v>0.10064730260503353</v>
          </cell>
        </row>
        <row r="236">
          <cell r="G236">
            <v>921</v>
          </cell>
          <cell r="I236">
            <v>0.10100176418496423</v>
          </cell>
        </row>
        <row r="237">
          <cell r="G237">
            <v>921</v>
          </cell>
          <cell r="I237">
            <v>0.10307191278442247</v>
          </cell>
        </row>
        <row r="238">
          <cell r="G238">
            <v>922</v>
          </cell>
          <cell r="I238">
            <v>0.10335844419562826</v>
          </cell>
        </row>
        <row r="239">
          <cell r="G239">
            <v>923</v>
          </cell>
          <cell r="I239">
            <v>0.10360098429083767</v>
          </cell>
        </row>
        <row r="240">
          <cell r="G240">
            <v>923</v>
          </cell>
          <cell r="I240">
            <v>0.10397554732213865</v>
          </cell>
        </row>
        <row r="241">
          <cell r="G241">
            <v>924</v>
          </cell>
          <cell r="I241">
            <v>0.10458887836476072</v>
          </cell>
        </row>
        <row r="242">
          <cell r="G242">
            <v>924</v>
          </cell>
          <cell r="I242">
            <v>0.10482297617698196</v>
          </cell>
        </row>
        <row r="243">
          <cell r="G243">
            <v>925</v>
          </cell>
          <cell r="I243">
            <v>0.10531834386891441</v>
          </cell>
        </row>
        <row r="244">
          <cell r="G244">
            <v>925</v>
          </cell>
          <cell r="I244">
            <v>0.10592354288653046</v>
          </cell>
        </row>
        <row r="245">
          <cell r="G245">
            <v>926</v>
          </cell>
          <cell r="I245">
            <v>0.10611773172462581</v>
          </cell>
        </row>
        <row r="246">
          <cell r="G246">
            <v>926</v>
          </cell>
          <cell r="I246">
            <v>0.10672983806468672</v>
          </cell>
        </row>
        <row r="247">
          <cell r="G247">
            <v>932</v>
          </cell>
          <cell r="I247">
            <v>0.10707113817442697</v>
          </cell>
        </row>
        <row r="248">
          <cell r="G248">
            <v>934</v>
          </cell>
          <cell r="I248">
            <v>0.10736149065762353</v>
          </cell>
        </row>
        <row r="249">
          <cell r="G249">
            <v>936</v>
          </cell>
          <cell r="I249">
            <v>0.10761119934515752</v>
          </cell>
        </row>
        <row r="250">
          <cell r="G250">
            <v>936</v>
          </cell>
          <cell r="I250">
            <v>0.10795351187568165</v>
          </cell>
        </row>
        <row r="251">
          <cell r="G251">
            <v>936</v>
          </cell>
          <cell r="I251">
            <v>0.10828622273812639</v>
          </cell>
        </row>
        <row r="252">
          <cell r="G252">
            <v>938</v>
          </cell>
          <cell r="I252">
            <v>0.10856715317628587</v>
          </cell>
        </row>
        <row r="253">
          <cell r="G253">
            <v>942</v>
          </cell>
          <cell r="I253">
            <v>0.10907826237847093</v>
          </cell>
        </row>
        <row r="254">
          <cell r="G254">
            <v>942</v>
          </cell>
          <cell r="I254">
            <v>0.10947940962003253</v>
          </cell>
        </row>
        <row r="255">
          <cell r="G255">
            <v>942</v>
          </cell>
          <cell r="I255">
            <v>0.10978999418953922</v>
          </cell>
        </row>
        <row r="256">
          <cell r="G256">
            <v>945</v>
          </cell>
          <cell r="I256">
            <v>0.11018268281874517</v>
          </cell>
        </row>
        <row r="257">
          <cell r="G257">
            <v>950</v>
          </cell>
          <cell r="I257">
            <v>0.11037687165684053</v>
          </cell>
        </row>
        <row r="258">
          <cell r="G258">
            <v>950</v>
          </cell>
          <cell r="I258">
            <v>0.11075558234748192</v>
          </cell>
        </row>
        <row r="259">
          <cell r="G259">
            <v>950</v>
          </cell>
          <cell r="I259">
            <v>0.11112124587350525</v>
          </cell>
        </row>
        <row r="260">
          <cell r="G260">
            <v>952</v>
          </cell>
          <cell r="I260">
            <v>0.11131641447364952</v>
          </cell>
        </row>
        <row r="261">
          <cell r="G261">
            <v>953</v>
          </cell>
          <cell r="I261">
            <v>0.11157374897579758</v>
          </cell>
        </row>
        <row r="262">
          <cell r="G262">
            <v>954</v>
          </cell>
          <cell r="I262">
            <v>0.11185730844212165</v>
          </cell>
        </row>
        <row r="263">
          <cell r="G263">
            <v>956</v>
          </cell>
          <cell r="I263">
            <v>0.11229426598657116</v>
          </cell>
        </row>
        <row r="264">
          <cell r="G264">
            <v>958</v>
          </cell>
          <cell r="I264">
            <v>0.1125715223170472</v>
          </cell>
        </row>
        <row r="265">
          <cell r="G265">
            <v>959</v>
          </cell>
          <cell r="I265">
            <v>0.11297528225740591</v>
          </cell>
        </row>
        <row r="266">
          <cell r="G266">
            <v>960</v>
          </cell>
          <cell r="I266">
            <v>0.11338416961915396</v>
          </cell>
        </row>
        <row r="267">
          <cell r="G267">
            <v>960</v>
          </cell>
          <cell r="I267">
            <v>0.11376750152079275</v>
          </cell>
        </row>
        <row r="268">
          <cell r="G268">
            <v>960</v>
          </cell>
          <cell r="I268">
            <v>0.1140994775617008</v>
          </cell>
        </row>
        <row r="269">
          <cell r="G269">
            <v>960</v>
          </cell>
          <cell r="I269">
            <v>0.11437337004247555</v>
          </cell>
        </row>
        <row r="270">
          <cell r="G270">
            <v>960</v>
          </cell>
          <cell r="I270">
            <v>0.1146567662151248</v>
          </cell>
        </row>
        <row r="271">
          <cell r="G271">
            <v>960</v>
          </cell>
          <cell r="I271">
            <v>0.11494032568144887</v>
          </cell>
        </row>
        <row r="272">
          <cell r="G272">
            <v>961</v>
          </cell>
          <cell r="I272">
            <v>0.11537757715451305</v>
          </cell>
        </row>
        <row r="273">
          <cell r="G273">
            <v>961</v>
          </cell>
          <cell r="I273">
            <v>0.11567996438154381</v>
          </cell>
        </row>
        <row r="274">
          <cell r="G274">
            <v>962</v>
          </cell>
          <cell r="I274">
            <v>0.11598662990285484</v>
          </cell>
        </row>
        <row r="275">
          <cell r="G275">
            <v>964</v>
          </cell>
          <cell r="I275">
            <v>0.11627316131406062</v>
          </cell>
        </row>
        <row r="276">
          <cell r="G276">
            <v>965</v>
          </cell>
          <cell r="I276">
            <v>0.11668085663198248</v>
          </cell>
        </row>
        <row r="277">
          <cell r="G277">
            <v>965</v>
          </cell>
          <cell r="I277">
            <v>0.11738664455328734</v>
          </cell>
        </row>
        <row r="278">
          <cell r="G278">
            <v>966</v>
          </cell>
          <cell r="I278">
            <v>0.11764487717064691</v>
          </cell>
        </row>
        <row r="279">
          <cell r="G279">
            <v>969</v>
          </cell>
          <cell r="I279">
            <v>0.11788335125335331</v>
          </cell>
        </row>
        <row r="280">
          <cell r="G280">
            <v>973</v>
          </cell>
          <cell r="I280">
            <v>0.11842948694878715</v>
          </cell>
        </row>
        <row r="281">
          <cell r="G281">
            <v>974</v>
          </cell>
          <cell r="I281">
            <v>0.11886649348133911</v>
          </cell>
        </row>
        <row r="282">
          <cell r="G282">
            <v>974</v>
          </cell>
          <cell r="I282">
            <v>0.11914035330337891</v>
          </cell>
        </row>
        <row r="283">
          <cell r="G283">
            <v>975</v>
          </cell>
          <cell r="I283">
            <v>0.11946919410573043</v>
          </cell>
        </row>
        <row r="284">
          <cell r="G284">
            <v>979</v>
          </cell>
          <cell r="I284">
            <v>0.12007439312334647</v>
          </cell>
        </row>
        <row r="285">
          <cell r="G285">
            <v>979</v>
          </cell>
          <cell r="I285">
            <v>0.1236089141254712</v>
          </cell>
        </row>
        <row r="286">
          <cell r="G286">
            <v>980</v>
          </cell>
          <cell r="I286">
            <v>0.12406891240743775</v>
          </cell>
        </row>
        <row r="287">
          <cell r="G287">
            <v>980</v>
          </cell>
          <cell r="I287">
            <v>0.12440753450091097</v>
          </cell>
        </row>
        <row r="288">
          <cell r="G288">
            <v>980</v>
          </cell>
          <cell r="I288">
            <v>0.1247602488385211</v>
          </cell>
        </row>
        <row r="289">
          <cell r="G289">
            <v>986</v>
          </cell>
          <cell r="I289">
            <v>0.12506691435983214</v>
          </cell>
        </row>
        <row r="290">
          <cell r="G290">
            <v>988</v>
          </cell>
          <cell r="I290">
            <v>0.1255184050413406</v>
          </cell>
        </row>
        <row r="291">
          <cell r="G291">
            <v>989</v>
          </cell>
          <cell r="I291">
            <v>0.12586497953677753</v>
          </cell>
        </row>
        <row r="292">
          <cell r="G292">
            <v>990</v>
          </cell>
          <cell r="I292">
            <v>0.12606294045876121</v>
          </cell>
        </row>
        <row r="293">
          <cell r="G293">
            <v>990</v>
          </cell>
          <cell r="I293">
            <v>0.12642860398478453</v>
          </cell>
        </row>
        <row r="294">
          <cell r="G294">
            <v>992</v>
          </cell>
          <cell r="I294">
            <v>0.12683749134653258</v>
          </cell>
        </row>
        <row r="295">
          <cell r="G295">
            <v>992</v>
          </cell>
          <cell r="I295">
            <v>0.12703265994667684</v>
          </cell>
        </row>
        <row r="296">
          <cell r="G296">
            <v>992</v>
          </cell>
          <cell r="I296">
            <v>0.12740743525975509</v>
          </cell>
        </row>
        <row r="297">
          <cell r="G297">
            <v>995</v>
          </cell>
          <cell r="I297">
            <v>0.12773768038771005</v>
          </cell>
        </row>
        <row r="298">
          <cell r="G298">
            <v>997</v>
          </cell>
          <cell r="I298">
            <v>0.12820982771908318</v>
          </cell>
        </row>
        <row r="299">
          <cell r="G299">
            <v>997</v>
          </cell>
          <cell r="I299">
            <v>0.12856546501347257</v>
          </cell>
        </row>
        <row r="300">
          <cell r="G300">
            <v>998</v>
          </cell>
          <cell r="I300">
            <v>0.12880800510868198</v>
          </cell>
        </row>
        <row r="301">
          <cell r="G301">
            <v>1000</v>
          </cell>
          <cell r="I301">
            <v>0.12899528662433246</v>
          </cell>
        </row>
        <row r="302">
          <cell r="G302">
            <v>1001</v>
          </cell>
          <cell r="I302">
            <v>0.12917667323832197</v>
          </cell>
        </row>
        <row r="303">
          <cell r="G303">
            <v>1001</v>
          </cell>
          <cell r="I303">
            <v>0.12951529533179518</v>
          </cell>
        </row>
        <row r="304">
          <cell r="G304">
            <v>1002</v>
          </cell>
          <cell r="I304">
            <v>0.12971472589685223</v>
          </cell>
        </row>
        <row r="305">
          <cell r="G305">
            <v>1003</v>
          </cell>
          <cell r="I305">
            <v>0.12989336917710478</v>
          </cell>
        </row>
        <row r="306">
          <cell r="G306">
            <v>1008</v>
          </cell>
          <cell r="I306">
            <v>0.13025802028234423</v>
          </cell>
        </row>
        <row r="307">
          <cell r="G307">
            <v>1008</v>
          </cell>
          <cell r="I307">
            <v>0.13079066792023797</v>
          </cell>
        </row>
        <row r="308">
          <cell r="G308">
            <v>1010</v>
          </cell>
          <cell r="I308">
            <v>0.13133050047982378</v>
          </cell>
        </row>
        <row r="309">
          <cell r="G309">
            <v>1010</v>
          </cell>
          <cell r="I309">
            <v>0.13169931557377113</v>
          </cell>
        </row>
        <row r="310">
          <cell r="G310">
            <v>1011</v>
          </cell>
          <cell r="I310">
            <v>0.13248206380401842</v>
          </cell>
        </row>
        <row r="311">
          <cell r="G311">
            <v>1012</v>
          </cell>
          <cell r="I311">
            <v>0.13289487021396212</v>
          </cell>
        </row>
        <row r="312">
          <cell r="G312">
            <v>1013</v>
          </cell>
          <cell r="I312">
            <v>0.13341866733468066</v>
          </cell>
        </row>
        <row r="313">
          <cell r="G313">
            <v>1014</v>
          </cell>
          <cell r="I313">
            <v>0.13374985956594959</v>
          </cell>
        </row>
        <row r="314">
          <cell r="G314">
            <v>1014</v>
          </cell>
          <cell r="I314">
            <v>0.13407535284796732</v>
          </cell>
        </row>
        <row r="315">
          <cell r="G315">
            <v>1015</v>
          </cell>
          <cell r="I315">
            <v>0.13431003851741791</v>
          </cell>
        </row>
        <row r="316">
          <cell r="G316">
            <v>1019</v>
          </cell>
          <cell r="I316">
            <v>0.13479709456130204</v>
          </cell>
        </row>
        <row r="317">
          <cell r="G317">
            <v>1019</v>
          </cell>
          <cell r="I317">
            <v>0.13511136956785966</v>
          </cell>
        </row>
        <row r="318">
          <cell r="G318">
            <v>1019</v>
          </cell>
          <cell r="I318">
            <v>0.13694681803817677</v>
          </cell>
        </row>
        <row r="319">
          <cell r="G319">
            <v>1025</v>
          </cell>
          <cell r="I319">
            <v>0.13728019840468828</v>
          </cell>
        </row>
        <row r="320">
          <cell r="G320">
            <v>1026</v>
          </cell>
          <cell r="I320">
            <v>0.13755668725489267</v>
          </cell>
        </row>
        <row r="321">
          <cell r="G321">
            <v>1026</v>
          </cell>
          <cell r="I321">
            <v>0.13803422327753484</v>
          </cell>
        </row>
        <row r="322">
          <cell r="G322">
            <v>1026</v>
          </cell>
          <cell r="I322">
            <v>0.13842238867194828</v>
          </cell>
        </row>
        <row r="323">
          <cell r="G323">
            <v>1040</v>
          </cell>
          <cell r="I323">
            <v>0.13888032945361212</v>
          </cell>
        </row>
        <row r="324">
          <cell r="G324">
            <v>1040</v>
          </cell>
          <cell r="I324">
            <v>0.13926746609787419</v>
          </cell>
        </row>
        <row r="325">
          <cell r="G325">
            <v>1040</v>
          </cell>
          <cell r="I325">
            <v>0.14194196037728668</v>
          </cell>
        </row>
        <row r="326">
          <cell r="G326">
            <v>1041</v>
          </cell>
          <cell r="I326">
            <v>0.14233229757757523</v>
          </cell>
        </row>
        <row r="327">
          <cell r="G327">
            <v>1042</v>
          </cell>
          <cell r="I327">
            <v>0.14268793487196463</v>
          </cell>
        </row>
        <row r="328">
          <cell r="G328">
            <v>1042</v>
          </cell>
          <cell r="I328">
            <v>0.14339682537309106</v>
          </cell>
        </row>
        <row r="329">
          <cell r="G329">
            <v>1042</v>
          </cell>
          <cell r="I329">
            <v>0.14376074165679381</v>
          </cell>
        </row>
        <row r="330">
          <cell r="G330">
            <v>1043</v>
          </cell>
          <cell r="I330">
            <v>0.14395870257877749</v>
          </cell>
        </row>
        <row r="331">
          <cell r="G331">
            <v>1045</v>
          </cell>
          <cell r="I331">
            <v>0.14423295430563685</v>
          </cell>
        </row>
        <row r="332">
          <cell r="G332">
            <v>1050</v>
          </cell>
          <cell r="I332">
            <v>0.14478730367291409</v>
          </cell>
        </row>
        <row r="333">
          <cell r="G333">
            <v>1050</v>
          </cell>
          <cell r="I333">
            <v>0.14498673423797115</v>
          </cell>
        </row>
        <row r="334">
          <cell r="G334">
            <v>1050</v>
          </cell>
          <cell r="I334">
            <v>0.14519989780108053</v>
          </cell>
        </row>
        <row r="335">
          <cell r="G335">
            <v>1053</v>
          </cell>
          <cell r="I335">
            <v>0.1456822183283949</v>
          </cell>
        </row>
        <row r="336">
          <cell r="G336">
            <v>1054</v>
          </cell>
          <cell r="I336">
            <v>0.14592475842360431</v>
          </cell>
        </row>
        <row r="337">
          <cell r="G337">
            <v>1054</v>
          </cell>
          <cell r="I337">
            <v>0.14618782453373852</v>
          </cell>
        </row>
        <row r="338">
          <cell r="G338">
            <v>1057</v>
          </cell>
          <cell r="I338">
            <v>0.14648949326860009</v>
          </cell>
        </row>
        <row r="339">
          <cell r="G339">
            <v>1058</v>
          </cell>
          <cell r="I339">
            <v>0.14668745419058377</v>
          </cell>
        </row>
        <row r="340">
          <cell r="G340">
            <v>1058</v>
          </cell>
          <cell r="I340">
            <v>0.14695052030071798</v>
          </cell>
        </row>
        <row r="341">
          <cell r="G341">
            <v>1060</v>
          </cell>
          <cell r="I341">
            <v>0.14744716168331404</v>
          </cell>
        </row>
        <row r="342">
          <cell r="G342">
            <v>1063</v>
          </cell>
          <cell r="I342">
            <v>0.14800169067363358</v>
          </cell>
        </row>
        <row r="343">
          <cell r="G343">
            <v>1063</v>
          </cell>
          <cell r="I343">
            <v>0.14837137122405747</v>
          </cell>
        </row>
        <row r="344">
          <cell r="G344">
            <v>1064</v>
          </cell>
          <cell r="I344">
            <v>0.1486620176358687</v>
          </cell>
        </row>
        <row r="345">
          <cell r="G345">
            <v>1064</v>
          </cell>
          <cell r="I345">
            <v>0.14950384551766568</v>
          </cell>
        </row>
        <row r="346">
          <cell r="G346">
            <v>1064</v>
          </cell>
          <cell r="I346">
            <v>0.14977809724452504</v>
          </cell>
        </row>
        <row r="347">
          <cell r="G347">
            <v>1064</v>
          </cell>
          <cell r="I347">
            <v>0.15009769562488179</v>
          </cell>
        </row>
        <row r="348">
          <cell r="G348">
            <v>1065</v>
          </cell>
          <cell r="I348">
            <v>0.15053800068966511</v>
          </cell>
        </row>
        <row r="349">
          <cell r="G349">
            <v>1065</v>
          </cell>
          <cell r="I349">
            <v>0.1509036968744234</v>
          </cell>
        </row>
        <row r="350">
          <cell r="G350">
            <v>1065</v>
          </cell>
          <cell r="I350">
            <v>0.15123488910569233</v>
          </cell>
        </row>
        <row r="351">
          <cell r="G351">
            <v>1066</v>
          </cell>
          <cell r="I351">
            <v>0.15148387930105711</v>
          </cell>
        </row>
        <row r="352">
          <cell r="G352">
            <v>1066</v>
          </cell>
          <cell r="I352">
            <v>0.15176747142611616</v>
          </cell>
        </row>
        <row r="353">
          <cell r="G353">
            <v>1066</v>
          </cell>
          <cell r="I353">
            <v>0.15230514850919435</v>
          </cell>
        </row>
        <row r="354">
          <cell r="G354">
            <v>1066</v>
          </cell>
          <cell r="I354">
            <v>0.15281552288984271</v>
          </cell>
        </row>
        <row r="355">
          <cell r="G355">
            <v>1071</v>
          </cell>
          <cell r="I355">
            <v>0.15325252942239467</v>
          </cell>
        </row>
        <row r="356">
          <cell r="G356">
            <v>1071</v>
          </cell>
          <cell r="I356">
            <v>0.15362709245369566</v>
          </cell>
        </row>
        <row r="357">
          <cell r="G357">
            <v>1074</v>
          </cell>
          <cell r="I357">
            <v>0.15394943416778936</v>
          </cell>
        </row>
        <row r="358">
          <cell r="G358">
            <v>1076</v>
          </cell>
          <cell r="I358">
            <v>0.15416316925876061</v>
          </cell>
        </row>
        <row r="359">
          <cell r="G359">
            <v>1076</v>
          </cell>
          <cell r="I359">
            <v>0.15541143825117362</v>
          </cell>
        </row>
        <row r="360">
          <cell r="G360">
            <v>1077</v>
          </cell>
          <cell r="I360">
            <v>0.15573025282189124</v>
          </cell>
        </row>
        <row r="361">
          <cell r="G361">
            <v>1080</v>
          </cell>
          <cell r="I361">
            <v>0.15617057421604202</v>
          </cell>
        </row>
        <row r="362">
          <cell r="G362">
            <v>1080</v>
          </cell>
          <cell r="I362">
            <v>0.15653522532128147</v>
          </cell>
        </row>
        <row r="363">
          <cell r="G363">
            <v>1080</v>
          </cell>
          <cell r="I363">
            <v>0.15699166380113697</v>
          </cell>
        </row>
        <row r="364">
          <cell r="G364">
            <v>1080</v>
          </cell>
          <cell r="I364">
            <v>0.15731715708315469</v>
          </cell>
        </row>
        <row r="365">
          <cell r="G365">
            <v>1083</v>
          </cell>
          <cell r="I365">
            <v>0.15774041428828686</v>
          </cell>
        </row>
        <row r="366">
          <cell r="G366">
            <v>1084</v>
          </cell>
          <cell r="I366">
            <v>0.15803217109708687</v>
          </cell>
        </row>
        <row r="367">
          <cell r="G367">
            <v>1089</v>
          </cell>
          <cell r="I367">
            <v>0.1583585624943161</v>
          </cell>
        </row>
        <row r="368">
          <cell r="G368">
            <v>1089</v>
          </cell>
          <cell r="I368">
            <v>0.15874811588496551</v>
          </cell>
        </row>
        <row r="369">
          <cell r="G369">
            <v>1092</v>
          </cell>
          <cell r="I369">
            <v>0.15903876229677674</v>
          </cell>
        </row>
        <row r="370">
          <cell r="G370">
            <v>1094</v>
          </cell>
          <cell r="I370">
            <v>0.15939082345968761</v>
          </cell>
        </row>
        <row r="371">
          <cell r="G371">
            <v>1094</v>
          </cell>
          <cell r="I371">
            <v>0.15982778100413714</v>
          </cell>
        </row>
        <row r="372">
          <cell r="G372">
            <v>1095</v>
          </cell>
          <cell r="I372">
            <v>0.16063428846407068</v>
          </cell>
        </row>
        <row r="373">
          <cell r="G373">
            <v>1097</v>
          </cell>
          <cell r="I373">
            <v>0.16094095398538172</v>
          </cell>
        </row>
        <row r="374">
          <cell r="G374">
            <v>1098</v>
          </cell>
          <cell r="I374">
            <v>0.16139517167125966</v>
          </cell>
        </row>
        <row r="375">
          <cell r="G375">
            <v>1099</v>
          </cell>
          <cell r="I375">
            <v>0.16150936293806095</v>
          </cell>
        </row>
        <row r="376">
          <cell r="G376">
            <v>1100</v>
          </cell>
          <cell r="I376">
            <v>0.16179029337622042</v>
          </cell>
        </row>
        <row r="377">
          <cell r="G377">
            <v>1100</v>
          </cell>
          <cell r="I377">
            <v>0.16210584207344164</v>
          </cell>
        </row>
        <row r="378">
          <cell r="G378">
            <v>1100</v>
          </cell>
          <cell r="I378">
            <v>0.16265877078574797</v>
          </cell>
        </row>
        <row r="379">
          <cell r="G379">
            <v>1100</v>
          </cell>
          <cell r="I379">
            <v>0.16326396980336402</v>
          </cell>
        </row>
        <row r="380">
          <cell r="G380">
            <v>1100</v>
          </cell>
          <cell r="I380">
            <v>0.1636067722149126</v>
          </cell>
        </row>
        <row r="381">
          <cell r="G381">
            <v>1102</v>
          </cell>
          <cell r="I381">
            <v>0.16399428443462677</v>
          </cell>
        </row>
        <row r="382">
          <cell r="G382">
            <v>1102</v>
          </cell>
          <cell r="I382">
            <v>0.16419224535661045</v>
          </cell>
        </row>
        <row r="383">
          <cell r="G383">
            <v>1103</v>
          </cell>
          <cell r="I383">
            <v>0.16450652036316807</v>
          </cell>
        </row>
        <row r="384">
          <cell r="G384">
            <v>1104</v>
          </cell>
          <cell r="I384">
            <v>0.16482290185813087</v>
          </cell>
        </row>
        <row r="385">
          <cell r="G385">
            <v>1105</v>
          </cell>
          <cell r="I385">
            <v>0.1652038333427498</v>
          </cell>
        </row>
        <row r="386">
          <cell r="G386">
            <v>1107</v>
          </cell>
          <cell r="I386">
            <v>0.16553407847070475</v>
          </cell>
        </row>
        <row r="387">
          <cell r="G387">
            <v>1110</v>
          </cell>
          <cell r="I387">
            <v>0.1657972915451463</v>
          </cell>
        </row>
        <row r="388">
          <cell r="G388">
            <v>1110</v>
          </cell>
          <cell r="I388">
            <v>0.16663911942694329</v>
          </cell>
        </row>
        <row r="389">
          <cell r="G389">
            <v>1116</v>
          </cell>
          <cell r="I389">
            <v>0.16689645392909136</v>
          </cell>
        </row>
        <row r="390">
          <cell r="G390">
            <v>1116</v>
          </cell>
          <cell r="I390">
            <v>0.16704825172920357</v>
          </cell>
        </row>
        <row r="391">
          <cell r="G391">
            <v>1120</v>
          </cell>
          <cell r="I391">
            <v>0.16802064923338625</v>
          </cell>
        </row>
        <row r="392">
          <cell r="G392">
            <v>1120</v>
          </cell>
          <cell r="I392">
            <v>0.16841844895461405</v>
          </cell>
        </row>
        <row r="393">
          <cell r="G393">
            <v>1122</v>
          </cell>
          <cell r="I393">
            <v>0.16903177999723612</v>
          </cell>
        </row>
        <row r="394">
          <cell r="G394">
            <v>1122</v>
          </cell>
          <cell r="I394">
            <v>0.16951367596099595</v>
          </cell>
        </row>
        <row r="395">
          <cell r="G395">
            <v>1122</v>
          </cell>
          <cell r="I395">
            <v>0.16999557192475578</v>
          </cell>
        </row>
        <row r="396">
          <cell r="G396">
            <v>1122</v>
          </cell>
          <cell r="I396">
            <v>0.17031125125691685</v>
          </cell>
        </row>
        <row r="397">
          <cell r="G397">
            <v>1125</v>
          </cell>
          <cell r="I397">
            <v>0.17056935323933656</v>
          </cell>
        </row>
        <row r="398">
          <cell r="G398">
            <v>1126</v>
          </cell>
          <cell r="I398">
            <v>0.1708466095698126</v>
          </cell>
        </row>
        <row r="399">
          <cell r="G399">
            <v>1127</v>
          </cell>
          <cell r="I399">
            <v>0.17164632401287364</v>
          </cell>
        </row>
        <row r="400">
          <cell r="G400">
            <v>1128</v>
          </cell>
          <cell r="I400">
            <v>0.17186520285460169</v>
          </cell>
        </row>
        <row r="401">
          <cell r="G401">
            <v>1129</v>
          </cell>
          <cell r="I401">
            <v>0.17214879497966074</v>
          </cell>
        </row>
        <row r="402">
          <cell r="G402">
            <v>1129</v>
          </cell>
          <cell r="I402">
            <v>0.1727020502793167</v>
          </cell>
        </row>
        <row r="403">
          <cell r="G403">
            <v>1130</v>
          </cell>
          <cell r="I403">
            <v>0.1731279038538785</v>
          </cell>
        </row>
        <row r="404">
          <cell r="G404">
            <v>1130</v>
          </cell>
          <cell r="I404">
            <v>0.17561500042757691</v>
          </cell>
        </row>
        <row r="405">
          <cell r="G405">
            <v>1131</v>
          </cell>
          <cell r="I405">
            <v>0.17580918926567227</v>
          </cell>
        </row>
        <row r="406">
          <cell r="G406">
            <v>1131</v>
          </cell>
          <cell r="I406">
            <v>0.1765180797667987</v>
          </cell>
        </row>
        <row r="407">
          <cell r="G407">
            <v>1134</v>
          </cell>
          <cell r="I407">
            <v>0.17683171792802452</v>
          </cell>
        </row>
        <row r="408">
          <cell r="G408">
            <v>1135</v>
          </cell>
          <cell r="I408">
            <v>0.17703523083495207</v>
          </cell>
        </row>
        <row r="409">
          <cell r="G409">
            <v>1135</v>
          </cell>
          <cell r="I409">
            <v>0.17727626862835313</v>
          </cell>
        </row>
        <row r="410">
          <cell r="G410">
            <v>1136</v>
          </cell>
          <cell r="I410">
            <v>0.17758340770132114</v>
          </cell>
        </row>
        <row r="411">
          <cell r="G411">
            <v>1138</v>
          </cell>
          <cell r="I411">
            <v>0.17794800981845812</v>
          </cell>
        </row>
        <row r="412">
          <cell r="G412">
            <v>1139</v>
          </cell>
          <cell r="I412">
            <v>0.17851511242173879</v>
          </cell>
        </row>
        <row r="413">
          <cell r="G413">
            <v>1139</v>
          </cell>
          <cell r="I413">
            <v>0.17879236875221483</v>
          </cell>
        </row>
        <row r="414">
          <cell r="G414">
            <v>1140</v>
          </cell>
          <cell r="I414">
            <v>0.17909903427352586</v>
          </cell>
        </row>
        <row r="415">
          <cell r="G415">
            <v>1144</v>
          </cell>
          <cell r="I415">
            <v>0.17940316874287718</v>
          </cell>
        </row>
        <row r="416">
          <cell r="G416">
            <v>1144</v>
          </cell>
          <cell r="I416">
            <v>0.17978823155746906</v>
          </cell>
        </row>
        <row r="417">
          <cell r="G417">
            <v>1147</v>
          </cell>
          <cell r="I417">
            <v>0.18009943664294006</v>
          </cell>
        </row>
        <row r="418">
          <cell r="G418">
            <v>1147</v>
          </cell>
          <cell r="I418">
            <v>0.18036250275307428</v>
          </cell>
        </row>
        <row r="419">
          <cell r="G419">
            <v>1150</v>
          </cell>
          <cell r="I419">
            <v>0.18074121344371569</v>
          </cell>
        </row>
        <row r="420">
          <cell r="G420">
            <v>1150</v>
          </cell>
          <cell r="I420">
            <v>0.18110460718765903</v>
          </cell>
        </row>
        <row r="421">
          <cell r="G421">
            <v>1152</v>
          </cell>
          <cell r="I421">
            <v>0.18141127270897006</v>
          </cell>
        </row>
        <row r="422">
          <cell r="G422">
            <v>1153</v>
          </cell>
          <cell r="I422">
            <v>0.18189679379231088</v>
          </cell>
        </row>
        <row r="423">
          <cell r="G423">
            <v>1154</v>
          </cell>
          <cell r="I423">
            <v>0.18250199280992693</v>
          </cell>
        </row>
        <row r="424">
          <cell r="G424">
            <v>1155</v>
          </cell>
          <cell r="I424">
            <v>0.18294231420407772</v>
          </cell>
        </row>
        <row r="425">
          <cell r="G425">
            <v>1155</v>
          </cell>
          <cell r="I425">
            <v>0.18320041618649743</v>
          </cell>
        </row>
        <row r="426">
          <cell r="G426">
            <v>1156</v>
          </cell>
          <cell r="I426">
            <v>0.18351255204591491</v>
          </cell>
        </row>
        <row r="427">
          <cell r="G427">
            <v>1157</v>
          </cell>
          <cell r="I427">
            <v>0.18381921756722594</v>
          </cell>
        </row>
        <row r="428">
          <cell r="G428">
            <v>1158</v>
          </cell>
          <cell r="I428">
            <v>0.18436620238976884</v>
          </cell>
        </row>
        <row r="429">
          <cell r="G429">
            <v>1160</v>
          </cell>
          <cell r="I429">
            <v>0.18482200402429252</v>
          </cell>
        </row>
        <row r="430">
          <cell r="G430">
            <v>1160</v>
          </cell>
          <cell r="I430">
            <v>0.18518665512953197</v>
          </cell>
        </row>
        <row r="431">
          <cell r="G431">
            <v>1160</v>
          </cell>
          <cell r="I431">
            <v>0.18546758556769144</v>
          </cell>
        </row>
        <row r="432">
          <cell r="G432">
            <v>1160</v>
          </cell>
          <cell r="I432">
            <v>0.18566115388982249</v>
          </cell>
        </row>
        <row r="433">
          <cell r="G433">
            <v>1160</v>
          </cell>
          <cell r="I433">
            <v>0.18600772838525942</v>
          </cell>
        </row>
        <row r="434">
          <cell r="G434">
            <v>1160</v>
          </cell>
          <cell r="I434">
            <v>0.18629425979646522</v>
          </cell>
        </row>
        <row r="435">
          <cell r="G435">
            <v>1161</v>
          </cell>
          <cell r="I435">
            <v>0.18666903510954347</v>
          </cell>
        </row>
        <row r="436">
          <cell r="G436">
            <v>1163</v>
          </cell>
          <cell r="I436">
            <v>0.18708262532912631</v>
          </cell>
        </row>
        <row r="437">
          <cell r="G437">
            <v>1166</v>
          </cell>
          <cell r="I437">
            <v>0.18746595723076509</v>
          </cell>
        </row>
        <row r="438">
          <cell r="G438">
            <v>1167</v>
          </cell>
          <cell r="I438">
            <v>0.18795216414754018</v>
          </cell>
        </row>
        <row r="439">
          <cell r="G439">
            <v>1167</v>
          </cell>
          <cell r="I439">
            <v>0.19079174007000155</v>
          </cell>
        </row>
        <row r="440">
          <cell r="G440">
            <v>1170</v>
          </cell>
          <cell r="I440">
            <v>0.19115954274316499</v>
          </cell>
        </row>
        <row r="441">
          <cell r="G441">
            <v>1170</v>
          </cell>
          <cell r="I441">
            <v>0.19177184503563569</v>
          </cell>
        </row>
        <row r="442">
          <cell r="G442">
            <v>1173</v>
          </cell>
          <cell r="I442">
            <v>0.19208496065710209</v>
          </cell>
        </row>
        <row r="443">
          <cell r="G443">
            <v>1175</v>
          </cell>
          <cell r="I443">
            <v>0.1924676393840416</v>
          </cell>
        </row>
        <row r="444">
          <cell r="G444">
            <v>1176</v>
          </cell>
          <cell r="I444">
            <v>0.19284048783175697</v>
          </cell>
        </row>
        <row r="445">
          <cell r="G445">
            <v>1177</v>
          </cell>
          <cell r="I445">
            <v>0.19341126454272106</v>
          </cell>
        </row>
        <row r="446">
          <cell r="G446">
            <v>1180</v>
          </cell>
          <cell r="I446">
            <v>0.19378411299043644</v>
          </cell>
        </row>
        <row r="447">
          <cell r="G447">
            <v>1184</v>
          </cell>
          <cell r="I447">
            <v>0.19409469755994313</v>
          </cell>
        </row>
        <row r="448">
          <cell r="G448">
            <v>1185</v>
          </cell>
          <cell r="I448">
            <v>0.19429265848192681</v>
          </cell>
        </row>
        <row r="449">
          <cell r="G449">
            <v>1186</v>
          </cell>
          <cell r="I449">
            <v>0.19510806544713802</v>
          </cell>
        </row>
        <row r="450">
          <cell r="G450">
            <v>1186</v>
          </cell>
          <cell r="I450">
            <v>0.19566241481441526</v>
          </cell>
        </row>
        <row r="451">
          <cell r="G451">
            <v>1188</v>
          </cell>
          <cell r="I451">
            <v>0.19590088889712168</v>
          </cell>
        </row>
        <row r="452">
          <cell r="G452">
            <v>1188</v>
          </cell>
          <cell r="I452">
            <v>0.19626496847449926</v>
          </cell>
        </row>
        <row r="453">
          <cell r="G453">
            <v>1190</v>
          </cell>
          <cell r="I453">
            <v>0.19673179243207325</v>
          </cell>
        </row>
        <row r="454">
          <cell r="G454">
            <v>1190</v>
          </cell>
          <cell r="I454">
            <v>0.1969196618049531</v>
          </cell>
        </row>
        <row r="455">
          <cell r="G455">
            <v>1190</v>
          </cell>
          <cell r="I455">
            <v>0.19721239837580204</v>
          </cell>
        </row>
        <row r="456">
          <cell r="G456">
            <v>1190</v>
          </cell>
          <cell r="I456">
            <v>0.19749892978700784</v>
          </cell>
        </row>
        <row r="457">
          <cell r="G457">
            <v>1190</v>
          </cell>
          <cell r="I457">
            <v>0.19776242046069659</v>
          </cell>
        </row>
        <row r="458">
          <cell r="G458">
            <v>1194</v>
          </cell>
          <cell r="I458">
            <v>0.19806908598200762</v>
          </cell>
        </row>
        <row r="459">
          <cell r="G459">
            <v>1194</v>
          </cell>
          <cell r="I459">
            <v>0.1982670469039913</v>
          </cell>
        </row>
        <row r="460">
          <cell r="G460">
            <v>1194</v>
          </cell>
          <cell r="I460">
            <v>0.19863586199793865</v>
          </cell>
        </row>
        <row r="461">
          <cell r="G461">
            <v>1196</v>
          </cell>
          <cell r="I461">
            <v>0.19894190700328537</v>
          </cell>
        </row>
        <row r="462">
          <cell r="G462">
            <v>1200</v>
          </cell>
          <cell r="I462">
            <v>0.19932523890492415</v>
          </cell>
        </row>
        <row r="463">
          <cell r="G463">
            <v>1200</v>
          </cell>
          <cell r="I463">
            <v>0.19966957627701604</v>
          </cell>
        </row>
        <row r="464">
          <cell r="G464">
            <v>1200</v>
          </cell>
          <cell r="I464">
            <v>0.19987637138680747</v>
          </cell>
        </row>
        <row r="465">
          <cell r="G465">
            <v>1200</v>
          </cell>
          <cell r="I465">
            <v>0.20018934004396655</v>
          </cell>
        </row>
        <row r="466">
          <cell r="G466">
            <v>1200</v>
          </cell>
          <cell r="I466">
            <v>0.2004532879399448</v>
          </cell>
        </row>
        <row r="467">
          <cell r="G467">
            <v>1200</v>
          </cell>
          <cell r="I467">
            <v>0.20090386417687425</v>
          </cell>
        </row>
        <row r="468">
          <cell r="G468">
            <v>1200</v>
          </cell>
          <cell r="I468">
            <v>0.20116693028700847</v>
          </cell>
        </row>
        <row r="469">
          <cell r="G469">
            <v>1200</v>
          </cell>
          <cell r="I469">
            <v>0.20152508230399008</v>
          </cell>
        </row>
        <row r="470">
          <cell r="G470">
            <v>1200</v>
          </cell>
          <cell r="I470">
            <v>0.20191764029825618</v>
          </cell>
        </row>
        <row r="471">
          <cell r="G471">
            <v>1200</v>
          </cell>
          <cell r="I471">
            <v>0.20223723867861293</v>
          </cell>
        </row>
        <row r="472">
          <cell r="G472">
            <v>1202</v>
          </cell>
          <cell r="I472">
            <v>0.20272875263981965</v>
          </cell>
        </row>
        <row r="473">
          <cell r="G473">
            <v>1204</v>
          </cell>
          <cell r="I473">
            <v>0.2032332484481745</v>
          </cell>
        </row>
        <row r="474">
          <cell r="G474">
            <v>1204</v>
          </cell>
          <cell r="I474">
            <v>0.20356349357612946</v>
          </cell>
        </row>
        <row r="475">
          <cell r="G475">
            <v>1204</v>
          </cell>
          <cell r="I475">
            <v>0.20383774530298882</v>
          </cell>
        </row>
        <row r="476">
          <cell r="G476">
            <v>1210</v>
          </cell>
          <cell r="I476">
            <v>0.20457375888350277</v>
          </cell>
        </row>
        <row r="477">
          <cell r="G477">
            <v>1216</v>
          </cell>
          <cell r="I477">
            <v>0.20527472964140045</v>
          </cell>
        </row>
        <row r="478">
          <cell r="G478">
            <v>1216</v>
          </cell>
          <cell r="I478">
            <v>0.20549515977303931</v>
          </cell>
        </row>
        <row r="479">
          <cell r="G479">
            <v>1218</v>
          </cell>
          <cell r="I479">
            <v>0.20578169118424511</v>
          </cell>
        </row>
        <row r="480">
          <cell r="G480">
            <v>1219</v>
          </cell>
          <cell r="I480">
            <v>0.20608835670555614</v>
          </cell>
        </row>
        <row r="481">
          <cell r="G481">
            <v>1222</v>
          </cell>
          <cell r="I481">
            <v>0.20676558456313507</v>
          </cell>
        </row>
        <row r="482">
          <cell r="G482">
            <v>1222</v>
          </cell>
          <cell r="I482">
            <v>0.20727350953866114</v>
          </cell>
        </row>
        <row r="483">
          <cell r="G483">
            <v>1222</v>
          </cell>
          <cell r="I483">
            <v>0.2082030424532037</v>
          </cell>
        </row>
        <row r="484">
          <cell r="G484">
            <v>1224</v>
          </cell>
          <cell r="I484">
            <v>0.20858905237110953</v>
          </cell>
        </row>
        <row r="485">
          <cell r="G485">
            <v>1226</v>
          </cell>
          <cell r="I485">
            <v>0.20906311023847804</v>
          </cell>
        </row>
        <row r="486">
          <cell r="G486">
            <v>1226</v>
          </cell>
          <cell r="I486">
            <v>0.20944234346887886</v>
          </cell>
        </row>
        <row r="487">
          <cell r="G487">
            <v>1226</v>
          </cell>
          <cell r="I487">
            <v>0.21165716500450416</v>
          </cell>
        </row>
        <row r="488">
          <cell r="G488">
            <v>1227</v>
          </cell>
          <cell r="I488">
            <v>0.21185799989516466</v>
          </cell>
        </row>
        <row r="489">
          <cell r="G489">
            <v>1227</v>
          </cell>
          <cell r="I489">
            <v>0.21217163805639047</v>
          </cell>
        </row>
        <row r="490">
          <cell r="G490">
            <v>1229</v>
          </cell>
          <cell r="I490">
            <v>0.21277226485111159</v>
          </cell>
        </row>
        <row r="491">
          <cell r="G491">
            <v>1229</v>
          </cell>
          <cell r="I491">
            <v>0.2133728916458327</v>
          </cell>
        </row>
        <row r="492">
          <cell r="G492">
            <v>1230</v>
          </cell>
          <cell r="I492">
            <v>0.21371634723208058</v>
          </cell>
        </row>
        <row r="493">
          <cell r="G493">
            <v>1230</v>
          </cell>
          <cell r="I493">
            <v>0.21405980281832845</v>
          </cell>
        </row>
        <row r="494">
          <cell r="G494">
            <v>1233</v>
          </cell>
          <cell r="I494">
            <v>0.21427830608460444</v>
          </cell>
        </row>
        <row r="495">
          <cell r="G495">
            <v>1237</v>
          </cell>
          <cell r="I495">
            <v>0.21458111787518971</v>
          </cell>
        </row>
        <row r="496">
          <cell r="G496">
            <v>1238</v>
          </cell>
          <cell r="I496">
            <v>0.21513349138900165</v>
          </cell>
        </row>
        <row r="497">
          <cell r="G497">
            <v>1240</v>
          </cell>
          <cell r="I497">
            <v>0.21544469647447265</v>
          </cell>
        </row>
        <row r="498">
          <cell r="G498">
            <v>1242</v>
          </cell>
          <cell r="I498">
            <v>0.21589618715598111</v>
          </cell>
        </row>
        <row r="499">
          <cell r="G499">
            <v>1244</v>
          </cell>
          <cell r="I499">
            <v>0.21617721557034547</v>
          </cell>
        </row>
        <row r="500">
          <cell r="G500">
            <v>1247</v>
          </cell>
          <cell r="I500">
            <v>0.21650992643279021</v>
          </cell>
        </row>
        <row r="501">
          <cell r="G501">
            <v>1250</v>
          </cell>
          <cell r="I501">
            <v>0.21678710111642885</v>
          </cell>
        </row>
        <row r="502">
          <cell r="G502">
            <v>1250</v>
          </cell>
          <cell r="I502">
            <v>0.21704520309884856</v>
          </cell>
        </row>
        <row r="503">
          <cell r="G503">
            <v>1253</v>
          </cell>
          <cell r="I503">
            <v>0.21730330508126827</v>
          </cell>
        </row>
        <row r="504">
          <cell r="G504">
            <v>1253</v>
          </cell>
          <cell r="I504">
            <v>0.21758686454759235</v>
          </cell>
        </row>
        <row r="505">
          <cell r="G505">
            <v>1254</v>
          </cell>
          <cell r="I505">
            <v>0.21799967095753606</v>
          </cell>
        </row>
        <row r="506">
          <cell r="G506">
            <v>1254</v>
          </cell>
          <cell r="I506">
            <v>0.21884149883933304</v>
          </cell>
        </row>
        <row r="507">
          <cell r="G507">
            <v>1256</v>
          </cell>
          <cell r="I507">
            <v>0.2192063132382473</v>
          </cell>
        </row>
        <row r="508">
          <cell r="G508">
            <v>1257</v>
          </cell>
          <cell r="I508">
            <v>0.21961409020300657</v>
          </cell>
        </row>
        <row r="509">
          <cell r="G509">
            <v>1257</v>
          </cell>
          <cell r="I509">
            <v>0.2199207557243176</v>
          </cell>
        </row>
        <row r="510">
          <cell r="G510">
            <v>1258</v>
          </cell>
          <cell r="I510">
            <v>0.22014549680897169</v>
          </cell>
        </row>
        <row r="511">
          <cell r="G511">
            <v>1260</v>
          </cell>
          <cell r="I511">
            <v>0.22032980637974048</v>
          </cell>
        </row>
        <row r="512">
          <cell r="G512">
            <v>1260</v>
          </cell>
          <cell r="I512">
            <v>0.22075371675957192</v>
          </cell>
        </row>
        <row r="513">
          <cell r="G513">
            <v>1261</v>
          </cell>
          <cell r="I513">
            <v>0.22099219084227834</v>
          </cell>
        </row>
        <row r="514">
          <cell r="G514">
            <v>1262</v>
          </cell>
          <cell r="I514">
            <v>0.22142152257211378</v>
          </cell>
        </row>
        <row r="515">
          <cell r="G515">
            <v>1262</v>
          </cell>
          <cell r="I515">
            <v>0.22167521562531337</v>
          </cell>
        </row>
        <row r="516">
          <cell r="G516">
            <v>1264</v>
          </cell>
          <cell r="I516">
            <v>0.22237618638321105</v>
          </cell>
        </row>
        <row r="517">
          <cell r="G517">
            <v>1264</v>
          </cell>
          <cell r="I517">
            <v>0.22268285190452208</v>
          </cell>
        </row>
        <row r="518">
          <cell r="G518">
            <v>1266</v>
          </cell>
          <cell r="I518">
            <v>0.22301414211199588</v>
          </cell>
        </row>
        <row r="519">
          <cell r="G519">
            <v>1269</v>
          </cell>
          <cell r="I519">
            <v>0.22324517000313052</v>
          </cell>
        </row>
        <row r="520">
          <cell r="G520">
            <v>1272</v>
          </cell>
          <cell r="I520">
            <v>0.22361754489918892</v>
          </cell>
        </row>
        <row r="521">
          <cell r="G521">
            <v>1272</v>
          </cell>
          <cell r="I521">
            <v>0.22387811261609841</v>
          </cell>
        </row>
        <row r="522">
          <cell r="G522">
            <v>1272</v>
          </cell>
          <cell r="I522">
            <v>0.22436962657730514</v>
          </cell>
        </row>
        <row r="523">
          <cell r="G523">
            <v>1272</v>
          </cell>
          <cell r="I523">
            <v>0.22465615798851093</v>
          </cell>
        </row>
        <row r="524">
          <cell r="G524">
            <v>1273</v>
          </cell>
          <cell r="I524">
            <v>0.22521050735578818</v>
          </cell>
        </row>
        <row r="525">
          <cell r="G525">
            <v>1273</v>
          </cell>
          <cell r="I525">
            <v>0.22545796259060966</v>
          </cell>
        </row>
        <row r="526">
          <cell r="G526">
            <v>1274</v>
          </cell>
          <cell r="I526">
            <v>0.22599670108257416</v>
          </cell>
        </row>
        <row r="527">
          <cell r="G527">
            <v>1275</v>
          </cell>
          <cell r="I527">
            <v>0.22628246501350829</v>
          </cell>
        </row>
        <row r="528">
          <cell r="G528">
            <v>1276</v>
          </cell>
          <cell r="I528">
            <v>0.22658913053481933</v>
          </cell>
        </row>
        <row r="529">
          <cell r="G529">
            <v>1282</v>
          </cell>
          <cell r="I529">
            <v>0.22692223330208364</v>
          </cell>
        </row>
        <row r="530">
          <cell r="G530">
            <v>1283</v>
          </cell>
          <cell r="I530">
            <v>0.22722889882339467</v>
          </cell>
        </row>
        <row r="531">
          <cell r="G531">
            <v>1285</v>
          </cell>
          <cell r="I531">
            <v>0.22770240149226878</v>
          </cell>
        </row>
        <row r="532">
          <cell r="G532">
            <v>1285</v>
          </cell>
          <cell r="I532">
            <v>0.22792203148490101</v>
          </cell>
        </row>
        <row r="533">
          <cell r="G533">
            <v>1285</v>
          </cell>
          <cell r="I533">
            <v>0.22828495167718735</v>
          </cell>
        </row>
        <row r="534">
          <cell r="G534">
            <v>1285</v>
          </cell>
          <cell r="I534">
            <v>0.22860711376823875</v>
          </cell>
        </row>
        <row r="535">
          <cell r="G535">
            <v>1285</v>
          </cell>
          <cell r="I535">
            <v>0.22988981053254121</v>
          </cell>
        </row>
        <row r="536">
          <cell r="G536">
            <v>1286</v>
          </cell>
          <cell r="I536">
            <v>0.23016706686301724</v>
          </cell>
        </row>
        <row r="537">
          <cell r="G537">
            <v>1287</v>
          </cell>
          <cell r="I537">
            <v>0.23047373238432828</v>
          </cell>
        </row>
        <row r="538">
          <cell r="G538">
            <v>1288</v>
          </cell>
          <cell r="I538">
            <v>0.23125648061457557</v>
          </cell>
        </row>
        <row r="539">
          <cell r="G539">
            <v>1289</v>
          </cell>
          <cell r="I539">
            <v>0.23152359640784531</v>
          </cell>
        </row>
        <row r="540">
          <cell r="G540">
            <v>1289</v>
          </cell>
          <cell r="I540">
            <v>0.23179071220111505</v>
          </cell>
        </row>
        <row r="541">
          <cell r="G541">
            <v>1290</v>
          </cell>
          <cell r="I541">
            <v>0.23220351861105876</v>
          </cell>
        </row>
        <row r="542">
          <cell r="G542">
            <v>1290</v>
          </cell>
          <cell r="I542">
            <v>0.23461441632121235</v>
          </cell>
        </row>
        <row r="543">
          <cell r="G543">
            <v>1291</v>
          </cell>
          <cell r="I543">
            <v>0.23470576280290639</v>
          </cell>
        </row>
        <row r="544">
          <cell r="G544">
            <v>1291</v>
          </cell>
          <cell r="I544">
            <v>0.23519130021561471</v>
          </cell>
        </row>
        <row r="545">
          <cell r="G545">
            <v>1293</v>
          </cell>
          <cell r="I545">
            <v>0.23537858173126519</v>
          </cell>
        </row>
        <row r="546">
          <cell r="G546">
            <v>1296</v>
          </cell>
          <cell r="I546">
            <v>0.23568002185498199</v>
          </cell>
        </row>
        <row r="547">
          <cell r="G547">
            <v>1296</v>
          </cell>
          <cell r="I547">
            <v>0.23598146197869879</v>
          </cell>
        </row>
        <row r="548">
          <cell r="G548">
            <v>1296</v>
          </cell>
          <cell r="I548">
            <v>0.23626722590963292</v>
          </cell>
        </row>
        <row r="549">
          <cell r="G549">
            <v>1297</v>
          </cell>
          <cell r="I549">
            <v>0.23660584800310613</v>
          </cell>
        </row>
        <row r="550">
          <cell r="G550">
            <v>1297</v>
          </cell>
          <cell r="I550">
            <v>0.23695242249854306</v>
          </cell>
        </row>
        <row r="551">
          <cell r="G551">
            <v>1298</v>
          </cell>
          <cell r="I551">
            <v>0.23736130986029111</v>
          </cell>
        </row>
        <row r="552">
          <cell r="G552">
            <v>1298</v>
          </cell>
          <cell r="I552">
            <v>0.23762452293473266</v>
          </cell>
        </row>
        <row r="553">
          <cell r="G553">
            <v>1299</v>
          </cell>
          <cell r="I553">
            <v>0.23830175079231158</v>
          </cell>
        </row>
        <row r="554">
          <cell r="G554">
            <v>1299</v>
          </cell>
          <cell r="I554">
            <v>0.23864538600160176</v>
          </cell>
        </row>
        <row r="555">
          <cell r="G555">
            <v>1300</v>
          </cell>
          <cell r="I555">
            <v>0.23973555090406426</v>
          </cell>
        </row>
        <row r="556">
          <cell r="G556">
            <v>1300</v>
          </cell>
          <cell r="I556">
            <v>0.24000008665727185</v>
          </cell>
        </row>
        <row r="557">
          <cell r="G557">
            <v>1300</v>
          </cell>
          <cell r="I557">
            <v>0.2405854781521323</v>
          </cell>
        </row>
        <row r="558">
          <cell r="G558">
            <v>1300</v>
          </cell>
          <cell r="I558">
            <v>0.24142730603392928</v>
          </cell>
        </row>
        <row r="559">
          <cell r="G559">
            <v>1300</v>
          </cell>
          <cell r="I559">
            <v>0.24193118132631983</v>
          </cell>
        </row>
        <row r="560">
          <cell r="G560">
            <v>1301</v>
          </cell>
          <cell r="I560">
            <v>0.24226980341979304</v>
          </cell>
        </row>
        <row r="561">
          <cell r="G561">
            <v>1302</v>
          </cell>
          <cell r="I561">
            <v>0.24269565699435483</v>
          </cell>
        </row>
        <row r="562">
          <cell r="G562">
            <v>1303</v>
          </cell>
          <cell r="I562">
            <v>0.24349537143741587</v>
          </cell>
        </row>
        <row r="563">
          <cell r="G563">
            <v>1303</v>
          </cell>
          <cell r="I563">
            <v>0.24368893975954692</v>
          </cell>
        </row>
        <row r="564">
          <cell r="G564">
            <v>1304</v>
          </cell>
          <cell r="I564">
            <v>0.24389573486933835</v>
          </cell>
        </row>
        <row r="565">
          <cell r="G565">
            <v>1304</v>
          </cell>
          <cell r="I565">
            <v>0.24410156654644835</v>
          </cell>
        </row>
        <row r="566">
          <cell r="G566">
            <v>1304</v>
          </cell>
          <cell r="I566">
            <v>0.24459908971488842</v>
          </cell>
        </row>
        <row r="567">
          <cell r="G567">
            <v>1304</v>
          </cell>
          <cell r="I567">
            <v>0.24504966595181787</v>
          </cell>
        </row>
        <row r="568">
          <cell r="G568">
            <v>1315</v>
          </cell>
          <cell r="I568">
            <v>0.24528786243527709</v>
          </cell>
        </row>
        <row r="569">
          <cell r="G569">
            <v>1316</v>
          </cell>
          <cell r="I569">
            <v>0.24572562011873322</v>
          </cell>
        </row>
        <row r="570">
          <cell r="G570">
            <v>1316</v>
          </cell>
          <cell r="I570">
            <v>0.24606424221220644</v>
          </cell>
        </row>
        <row r="571">
          <cell r="G571">
            <v>1317</v>
          </cell>
          <cell r="I571">
            <v>0.24635077362341223</v>
          </cell>
        </row>
        <row r="572">
          <cell r="G572">
            <v>1319</v>
          </cell>
          <cell r="I572">
            <v>0.24671643714943556</v>
          </cell>
        </row>
        <row r="573">
          <cell r="G573">
            <v>1320</v>
          </cell>
          <cell r="I573">
            <v>0.24703211648159662</v>
          </cell>
        </row>
        <row r="574">
          <cell r="G574">
            <v>1320</v>
          </cell>
          <cell r="I574">
            <v>0.24742054314588977</v>
          </cell>
        </row>
        <row r="575">
          <cell r="G575">
            <v>1321</v>
          </cell>
          <cell r="I575">
            <v>0.24774603642790749</v>
          </cell>
        </row>
        <row r="576">
          <cell r="G576">
            <v>1321</v>
          </cell>
          <cell r="I576">
            <v>0.24835123544552354</v>
          </cell>
        </row>
        <row r="577">
          <cell r="G577">
            <v>1322</v>
          </cell>
          <cell r="I577">
            <v>0.24876404185546724</v>
          </cell>
        </row>
        <row r="578">
          <cell r="G578">
            <v>1323</v>
          </cell>
          <cell r="I578">
            <v>0.24949334406594612</v>
          </cell>
        </row>
        <row r="579">
          <cell r="G579">
            <v>1323</v>
          </cell>
          <cell r="I579">
            <v>0.24985855036967994</v>
          </cell>
        </row>
        <row r="580">
          <cell r="G580">
            <v>1324</v>
          </cell>
          <cell r="I580">
            <v>0.2501507317420345</v>
          </cell>
        </row>
        <row r="581">
          <cell r="G581">
            <v>1325</v>
          </cell>
          <cell r="I581">
            <v>0.25050298885735517</v>
          </cell>
        </row>
        <row r="582">
          <cell r="G582">
            <v>1325</v>
          </cell>
          <cell r="I582">
            <v>0.25073401674848983</v>
          </cell>
        </row>
        <row r="583">
          <cell r="G583">
            <v>1325</v>
          </cell>
          <cell r="I583">
            <v>0.25096504463962449</v>
          </cell>
        </row>
        <row r="584">
          <cell r="G584">
            <v>1325</v>
          </cell>
          <cell r="I584">
            <v>0.25129388544197601</v>
          </cell>
        </row>
        <row r="585">
          <cell r="G585">
            <v>1326</v>
          </cell>
          <cell r="I585">
            <v>0.25160943413919723</v>
          </cell>
        </row>
        <row r="586">
          <cell r="G586">
            <v>1330</v>
          </cell>
          <cell r="I586">
            <v>0.25180460273934152</v>
          </cell>
        </row>
        <row r="587">
          <cell r="G587">
            <v>1332</v>
          </cell>
          <cell r="I587">
            <v>0.25199188425499203</v>
          </cell>
        </row>
        <row r="588">
          <cell r="G588">
            <v>1332</v>
          </cell>
          <cell r="I588">
            <v>0.25238734887666991</v>
          </cell>
        </row>
        <row r="589">
          <cell r="G589">
            <v>1332</v>
          </cell>
          <cell r="I589">
            <v>0.25278256855783554</v>
          </cell>
        </row>
        <row r="590">
          <cell r="G590">
            <v>1332</v>
          </cell>
          <cell r="I590">
            <v>0.25306909996904131</v>
          </cell>
        </row>
        <row r="591">
          <cell r="G591">
            <v>1332</v>
          </cell>
          <cell r="I591">
            <v>0.25537728657026154</v>
          </cell>
        </row>
        <row r="592">
          <cell r="G592">
            <v>1333</v>
          </cell>
          <cell r="I592">
            <v>0.25588690980000572</v>
          </cell>
        </row>
        <row r="593">
          <cell r="G593">
            <v>1334</v>
          </cell>
          <cell r="I593">
            <v>0.25629579716175377</v>
          </cell>
        </row>
        <row r="594">
          <cell r="G594">
            <v>1334</v>
          </cell>
          <cell r="I594">
            <v>0.25650953225272499</v>
          </cell>
        </row>
        <row r="595">
          <cell r="G595">
            <v>1337</v>
          </cell>
          <cell r="I595">
            <v>0.2569374433275895</v>
          </cell>
        </row>
        <row r="596">
          <cell r="G596">
            <v>1340</v>
          </cell>
          <cell r="I596">
            <v>0.25725798881126016</v>
          </cell>
        </row>
        <row r="597">
          <cell r="G597">
            <v>1343</v>
          </cell>
          <cell r="I597">
            <v>0.2575152743253058</v>
          </cell>
        </row>
        <row r="598">
          <cell r="G598">
            <v>1344</v>
          </cell>
          <cell r="I598">
            <v>0.25782193984661683</v>
          </cell>
        </row>
        <row r="599">
          <cell r="G599">
            <v>1346</v>
          </cell>
          <cell r="I599">
            <v>0.2581084712578226</v>
          </cell>
        </row>
        <row r="600">
          <cell r="G600">
            <v>1348</v>
          </cell>
          <cell r="I600">
            <v>0.25855996193933106</v>
          </cell>
        </row>
        <row r="601">
          <cell r="G601">
            <v>1348</v>
          </cell>
          <cell r="I601">
            <v>0.25898321914446321</v>
          </cell>
        </row>
        <row r="602">
          <cell r="G602">
            <v>1348</v>
          </cell>
          <cell r="I602">
            <v>0.25932184123793639</v>
          </cell>
        </row>
        <row r="603">
          <cell r="G603">
            <v>1349</v>
          </cell>
          <cell r="I603">
            <v>0.25964733451995409</v>
          </cell>
        </row>
        <row r="604">
          <cell r="G604">
            <v>1350</v>
          </cell>
          <cell r="I604">
            <v>0.25985579522522867</v>
          </cell>
        </row>
        <row r="605">
          <cell r="G605">
            <v>1350</v>
          </cell>
          <cell r="I605">
            <v>0.26021971150893142</v>
          </cell>
        </row>
        <row r="606">
          <cell r="G606">
            <v>1350</v>
          </cell>
          <cell r="I606">
            <v>0.26050376085627996</v>
          </cell>
        </row>
        <row r="607">
          <cell r="G607">
            <v>1350</v>
          </cell>
          <cell r="I607">
            <v>0.26262912740566619</v>
          </cell>
        </row>
        <row r="608">
          <cell r="G608">
            <v>1353</v>
          </cell>
          <cell r="I608">
            <v>0.26293193919625146</v>
          </cell>
        </row>
        <row r="609">
          <cell r="G609">
            <v>1357</v>
          </cell>
          <cell r="I609">
            <v>0.26341955043862997</v>
          </cell>
        </row>
        <row r="610">
          <cell r="G610">
            <v>1357</v>
          </cell>
          <cell r="I610">
            <v>0.26386770992917208</v>
          </cell>
        </row>
        <row r="611">
          <cell r="G611">
            <v>1360</v>
          </cell>
          <cell r="I611">
            <v>0.26410618401187846</v>
          </cell>
        </row>
        <row r="612">
          <cell r="G612">
            <v>1360</v>
          </cell>
          <cell r="I612">
            <v>0.26430414493386217</v>
          </cell>
        </row>
        <row r="613">
          <cell r="G613">
            <v>1362</v>
          </cell>
          <cell r="I613">
            <v>0.26477305905047388</v>
          </cell>
        </row>
        <row r="614">
          <cell r="G614">
            <v>1364</v>
          </cell>
          <cell r="I614">
            <v>0.26498666350650529</v>
          </cell>
        </row>
        <row r="615">
          <cell r="G615">
            <v>1368</v>
          </cell>
          <cell r="I615">
            <v>0.26525377929977506</v>
          </cell>
        </row>
        <row r="616">
          <cell r="G616">
            <v>1368</v>
          </cell>
          <cell r="I616">
            <v>0.26552089509304483</v>
          </cell>
        </row>
        <row r="617">
          <cell r="G617">
            <v>1368</v>
          </cell>
          <cell r="I617">
            <v>0.2661342261356669</v>
          </cell>
        </row>
        <row r="618">
          <cell r="G618">
            <v>1368</v>
          </cell>
          <cell r="I618">
            <v>0.26649988966169019</v>
          </cell>
        </row>
        <row r="619">
          <cell r="G619">
            <v>1372</v>
          </cell>
          <cell r="I619">
            <v>0.26690224527644546</v>
          </cell>
        </row>
        <row r="620">
          <cell r="G620">
            <v>1372</v>
          </cell>
          <cell r="I620">
            <v>0.26739015044743863</v>
          </cell>
        </row>
        <row r="621">
          <cell r="G621">
            <v>1372</v>
          </cell>
          <cell r="I621">
            <v>0.26766440217429799</v>
          </cell>
        </row>
        <row r="622">
          <cell r="G622">
            <v>1377</v>
          </cell>
          <cell r="I622">
            <v>0.26834163003187694</v>
          </cell>
        </row>
        <row r="623">
          <cell r="G623">
            <v>1377</v>
          </cell>
          <cell r="I623">
            <v>0.26885574383767868</v>
          </cell>
        </row>
        <row r="624">
          <cell r="G624">
            <v>1377</v>
          </cell>
          <cell r="I624">
            <v>0.26904302535332919</v>
          </cell>
        </row>
        <row r="625">
          <cell r="G625">
            <v>1378</v>
          </cell>
          <cell r="I625">
            <v>0.26976728178925613</v>
          </cell>
        </row>
        <row r="626">
          <cell r="G626">
            <v>1378</v>
          </cell>
          <cell r="I626">
            <v>0.27011739975743665</v>
          </cell>
        </row>
        <row r="627">
          <cell r="G627">
            <v>1379</v>
          </cell>
          <cell r="I627">
            <v>0.27039312112736941</v>
          </cell>
        </row>
        <row r="628">
          <cell r="G628">
            <v>1380</v>
          </cell>
          <cell r="I628">
            <v>0.27077514667960961</v>
          </cell>
        </row>
        <row r="629">
          <cell r="G629">
            <v>1381</v>
          </cell>
          <cell r="I629">
            <v>0.2713957606201286</v>
          </cell>
        </row>
        <row r="630">
          <cell r="G630">
            <v>1382</v>
          </cell>
          <cell r="I630">
            <v>0.27172966352639955</v>
          </cell>
        </row>
        <row r="631">
          <cell r="G631">
            <v>1382</v>
          </cell>
          <cell r="I631">
            <v>0.27195440461105364</v>
          </cell>
        </row>
        <row r="632">
          <cell r="G632">
            <v>1382</v>
          </cell>
          <cell r="I632">
            <v>0.2732669514933655</v>
          </cell>
        </row>
        <row r="633">
          <cell r="G633">
            <v>1384</v>
          </cell>
          <cell r="I633">
            <v>0.27363261501938879</v>
          </cell>
        </row>
        <row r="634">
          <cell r="G634">
            <v>1385</v>
          </cell>
          <cell r="I634">
            <v>0.27389848978072989</v>
          </cell>
        </row>
        <row r="635">
          <cell r="G635">
            <v>1386</v>
          </cell>
          <cell r="I635">
            <v>0.27449289508644037</v>
          </cell>
        </row>
        <row r="636">
          <cell r="G636">
            <v>1387</v>
          </cell>
          <cell r="I636">
            <v>0.27497995113032453</v>
          </cell>
        </row>
        <row r="637">
          <cell r="G637">
            <v>1388</v>
          </cell>
          <cell r="I637">
            <v>0.27559205747038545</v>
          </cell>
        </row>
        <row r="638">
          <cell r="G638">
            <v>1391</v>
          </cell>
          <cell r="I638">
            <v>0.27625063719030002</v>
          </cell>
        </row>
        <row r="639">
          <cell r="G639">
            <v>1394</v>
          </cell>
          <cell r="I639">
            <v>0.27662541250337824</v>
          </cell>
        </row>
        <row r="640">
          <cell r="G640">
            <v>1397</v>
          </cell>
          <cell r="I640">
            <v>0.27691333191082002</v>
          </cell>
        </row>
        <row r="641">
          <cell r="G641">
            <v>1399</v>
          </cell>
          <cell r="I641">
            <v>0.27741627642926409</v>
          </cell>
        </row>
        <row r="642">
          <cell r="G642">
            <v>1399</v>
          </cell>
          <cell r="I642">
            <v>0.27767356194330972</v>
          </cell>
        </row>
        <row r="643">
          <cell r="G643">
            <v>1399</v>
          </cell>
          <cell r="I643">
            <v>0.27805207668154136</v>
          </cell>
        </row>
        <row r="644">
          <cell r="G644">
            <v>1399</v>
          </cell>
          <cell r="I644">
            <v>0.2785847243194351</v>
          </cell>
        </row>
        <row r="645">
          <cell r="G645">
            <v>1400</v>
          </cell>
          <cell r="I645">
            <v>0.27904472260140162</v>
          </cell>
        </row>
        <row r="646">
          <cell r="G646">
            <v>1400</v>
          </cell>
          <cell r="I646">
            <v>0.27936943207378018</v>
          </cell>
        </row>
        <row r="647">
          <cell r="G647">
            <v>1400</v>
          </cell>
          <cell r="I647">
            <v>0.27978223848372391</v>
          </cell>
        </row>
        <row r="648">
          <cell r="G648">
            <v>1400</v>
          </cell>
          <cell r="I648">
            <v>0.28014635071983646</v>
          </cell>
        </row>
        <row r="649">
          <cell r="G649">
            <v>1400</v>
          </cell>
          <cell r="I649">
            <v>0.28043211465077061</v>
          </cell>
        </row>
        <row r="650">
          <cell r="G650">
            <v>1400</v>
          </cell>
          <cell r="I650">
            <v>0.28076482551321535</v>
          </cell>
        </row>
        <row r="651">
          <cell r="G651">
            <v>1400</v>
          </cell>
          <cell r="I651">
            <v>0.28140402227392886</v>
          </cell>
        </row>
        <row r="652">
          <cell r="G652">
            <v>1402</v>
          </cell>
          <cell r="I652">
            <v>0.28184177995738496</v>
          </cell>
        </row>
        <row r="653">
          <cell r="G653">
            <v>1403</v>
          </cell>
          <cell r="I653">
            <v>0.28212187759780288</v>
          </cell>
        </row>
        <row r="654">
          <cell r="G654">
            <v>1403</v>
          </cell>
          <cell r="I654">
            <v>0.28238509067224443</v>
          </cell>
        </row>
        <row r="655">
          <cell r="G655">
            <v>1404</v>
          </cell>
          <cell r="I655">
            <v>0.28271376818092114</v>
          </cell>
        </row>
        <row r="656">
          <cell r="G656">
            <v>1404</v>
          </cell>
          <cell r="I656">
            <v>0.28306602529624181</v>
          </cell>
        </row>
        <row r="657">
          <cell r="G657">
            <v>1405</v>
          </cell>
          <cell r="I657">
            <v>0.28353284925381583</v>
          </cell>
        </row>
        <row r="658">
          <cell r="G658">
            <v>1406</v>
          </cell>
          <cell r="I658">
            <v>0.28399771368729199</v>
          </cell>
        </row>
        <row r="659">
          <cell r="G659">
            <v>1409</v>
          </cell>
          <cell r="I659">
            <v>0.28430870649098572</v>
          </cell>
        </row>
        <row r="660">
          <cell r="G660">
            <v>1410</v>
          </cell>
          <cell r="I660">
            <v>0.28467210023492906</v>
          </cell>
        </row>
        <row r="661">
          <cell r="G661">
            <v>1415</v>
          </cell>
          <cell r="I661">
            <v>0.28508800922469435</v>
          </cell>
        </row>
        <row r="662">
          <cell r="G662">
            <v>1418</v>
          </cell>
          <cell r="I662">
            <v>0.28545367275071765</v>
          </cell>
        </row>
        <row r="663">
          <cell r="G663">
            <v>1421</v>
          </cell>
          <cell r="I663">
            <v>0.28581806258607739</v>
          </cell>
        </row>
        <row r="664">
          <cell r="G664">
            <v>1424</v>
          </cell>
          <cell r="I664">
            <v>0.28612472810738843</v>
          </cell>
        </row>
        <row r="665">
          <cell r="G665">
            <v>1426</v>
          </cell>
          <cell r="I665">
            <v>0.28647548292090075</v>
          </cell>
        </row>
        <row r="666">
          <cell r="G666">
            <v>1430</v>
          </cell>
          <cell r="I666">
            <v>0.28675713185122942</v>
          </cell>
        </row>
        <row r="667">
          <cell r="G667">
            <v>1433</v>
          </cell>
          <cell r="I667">
            <v>0.28707140685778704</v>
          </cell>
        </row>
        <row r="668">
          <cell r="G668">
            <v>1434</v>
          </cell>
          <cell r="I668">
            <v>0.28852896619922597</v>
          </cell>
        </row>
        <row r="669">
          <cell r="G669">
            <v>1437</v>
          </cell>
          <cell r="I669">
            <v>0.28899577382743247</v>
          </cell>
        </row>
        <row r="670">
          <cell r="G670">
            <v>1437</v>
          </cell>
          <cell r="I670">
            <v>0.28927303015790851</v>
          </cell>
        </row>
        <row r="671">
          <cell r="G671">
            <v>1438</v>
          </cell>
          <cell r="I671">
            <v>0.28953126277526808</v>
          </cell>
        </row>
        <row r="672">
          <cell r="G672">
            <v>1439</v>
          </cell>
          <cell r="I672">
            <v>0.28981918218270986</v>
          </cell>
        </row>
        <row r="673">
          <cell r="G673">
            <v>1440</v>
          </cell>
          <cell r="I673">
            <v>0.29027096679283299</v>
          </cell>
        </row>
        <row r="674">
          <cell r="G674">
            <v>1440</v>
          </cell>
          <cell r="I674">
            <v>0.29070029852266843</v>
          </cell>
        </row>
        <row r="675">
          <cell r="G675">
            <v>1440</v>
          </cell>
          <cell r="I675">
            <v>0.29111495015113759</v>
          </cell>
        </row>
        <row r="676">
          <cell r="G676">
            <v>1440</v>
          </cell>
          <cell r="I676">
            <v>0.29173922186997253</v>
          </cell>
        </row>
        <row r="677">
          <cell r="G677">
            <v>1441</v>
          </cell>
          <cell r="I677">
            <v>0.29203731447335551</v>
          </cell>
        </row>
        <row r="678">
          <cell r="G678">
            <v>1442</v>
          </cell>
          <cell r="I678">
            <v>0.29242064637499432</v>
          </cell>
        </row>
        <row r="679">
          <cell r="G679">
            <v>1450</v>
          </cell>
          <cell r="I679">
            <v>0.29280397827663313</v>
          </cell>
        </row>
        <row r="680">
          <cell r="G680">
            <v>1450</v>
          </cell>
          <cell r="I680">
            <v>0.29315623539195379</v>
          </cell>
        </row>
        <row r="681">
          <cell r="G681">
            <v>1450</v>
          </cell>
          <cell r="I681">
            <v>0.29348648051990878</v>
          </cell>
        </row>
        <row r="682">
          <cell r="G682">
            <v>1451</v>
          </cell>
          <cell r="I682">
            <v>0.29385472408599422</v>
          </cell>
        </row>
        <row r="683">
          <cell r="G683">
            <v>1456</v>
          </cell>
          <cell r="I683">
            <v>0.29411793716043577</v>
          </cell>
        </row>
        <row r="684">
          <cell r="G684">
            <v>1456</v>
          </cell>
          <cell r="I684">
            <v>0.29433644042671175</v>
          </cell>
        </row>
        <row r="685">
          <cell r="G685">
            <v>1456</v>
          </cell>
          <cell r="I685">
            <v>0.29587367382030216</v>
          </cell>
        </row>
        <row r="686">
          <cell r="G686">
            <v>1457</v>
          </cell>
          <cell r="I686">
            <v>0.29617606104733291</v>
          </cell>
        </row>
        <row r="687">
          <cell r="G687">
            <v>1459</v>
          </cell>
          <cell r="I687">
            <v>0.29698256850726645</v>
          </cell>
        </row>
        <row r="688">
          <cell r="G688">
            <v>1463</v>
          </cell>
          <cell r="I688">
            <v>0.29780818132715386</v>
          </cell>
        </row>
        <row r="689">
          <cell r="G689">
            <v>1467</v>
          </cell>
          <cell r="I689">
            <v>0.29809471273835964</v>
          </cell>
        </row>
        <row r="690">
          <cell r="G690">
            <v>1467</v>
          </cell>
          <cell r="I690">
            <v>0.29836896446521899</v>
          </cell>
        </row>
        <row r="691">
          <cell r="G691">
            <v>1470</v>
          </cell>
          <cell r="I691">
            <v>0.29857575957501042</v>
          </cell>
        </row>
        <row r="692">
          <cell r="G692">
            <v>1471</v>
          </cell>
          <cell r="I692">
            <v>0.2991301089422877</v>
          </cell>
        </row>
        <row r="693">
          <cell r="G693">
            <v>1472</v>
          </cell>
          <cell r="I693">
            <v>0.29943078158573283</v>
          </cell>
        </row>
        <row r="694">
          <cell r="G694">
            <v>1473</v>
          </cell>
          <cell r="I694">
            <v>0.2998676738127124</v>
          </cell>
        </row>
        <row r="695">
          <cell r="G695">
            <v>1475</v>
          </cell>
          <cell r="I695">
            <v>0.30022213539264309</v>
          </cell>
        </row>
        <row r="696">
          <cell r="G696">
            <v>1475</v>
          </cell>
          <cell r="I696">
            <v>0.30053618178805597</v>
          </cell>
        </row>
        <row r="697">
          <cell r="G697">
            <v>1476</v>
          </cell>
          <cell r="I697">
            <v>0.30085711917654623</v>
          </cell>
        </row>
        <row r="698">
          <cell r="G698">
            <v>1476</v>
          </cell>
          <cell r="I698">
            <v>0.301143650587752</v>
          </cell>
        </row>
        <row r="699">
          <cell r="G699">
            <v>1476</v>
          </cell>
          <cell r="I699">
            <v>0.30174884960536807</v>
          </cell>
        </row>
        <row r="700">
          <cell r="G700">
            <v>1476</v>
          </cell>
          <cell r="I700">
            <v>0.3036232081336655</v>
          </cell>
        </row>
        <row r="701">
          <cell r="G701">
            <v>1478</v>
          </cell>
          <cell r="I701">
            <v>0.30388627424379971</v>
          </cell>
        </row>
        <row r="702">
          <cell r="G702">
            <v>1479</v>
          </cell>
          <cell r="I702">
            <v>0.30416353057427575</v>
          </cell>
        </row>
        <row r="703">
          <cell r="G703">
            <v>1480</v>
          </cell>
          <cell r="I703">
            <v>0.30488778701020269</v>
          </cell>
        </row>
        <row r="704">
          <cell r="G704">
            <v>1480</v>
          </cell>
          <cell r="I704">
            <v>0.30536107739729956</v>
          </cell>
        </row>
        <row r="705">
          <cell r="G705">
            <v>1483</v>
          </cell>
          <cell r="I705">
            <v>0.3056627461321611</v>
          </cell>
        </row>
        <row r="706">
          <cell r="G706">
            <v>1484</v>
          </cell>
          <cell r="I706">
            <v>0.3061043412169755</v>
          </cell>
        </row>
        <row r="707">
          <cell r="G707">
            <v>1484</v>
          </cell>
          <cell r="I707">
            <v>0.30630377178203255</v>
          </cell>
        </row>
        <row r="708">
          <cell r="G708">
            <v>1487</v>
          </cell>
          <cell r="I708">
            <v>0.30670446180130467</v>
          </cell>
        </row>
        <row r="709">
          <cell r="G709">
            <v>1487</v>
          </cell>
          <cell r="I709">
            <v>0.30740543255920239</v>
          </cell>
        </row>
        <row r="710">
          <cell r="G710">
            <v>1487</v>
          </cell>
          <cell r="I710">
            <v>0.30791505578894657</v>
          </cell>
        </row>
        <row r="711">
          <cell r="G711">
            <v>1490</v>
          </cell>
          <cell r="I711">
            <v>0.30827069308333599</v>
          </cell>
        </row>
        <row r="712">
          <cell r="G712">
            <v>1492</v>
          </cell>
          <cell r="I712">
            <v>0.30872618445987754</v>
          </cell>
        </row>
        <row r="713">
          <cell r="G713">
            <v>1496</v>
          </cell>
          <cell r="I713">
            <v>0.30916777954469193</v>
          </cell>
        </row>
        <row r="714">
          <cell r="G714">
            <v>1496</v>
          </cell>
          <cell r="I714">
            <v>0.30959711127452738</v>
          </cell>
        </row>
        <row r="715">
          <cell r="G715">
            <v>1498</v>
          </cell>
          <cell r="I715">
            <v>0.31001302026429267</v>
          </cell>
        </row>
        <row r="716">
          <cell r="G716">
            <v>1499</v>
          </cell>
          <cell r="I716">
            <v>0.31025405805769374</v>
          </cell>
        </row>
        <row r="717">
          <cell r="G717">
            <v>1499</v>
          </cell>
          <cell r="I717">
            <v>0.31094892163215321</v>
          </cell>
        </row>
        <row r="718">
          <cell r="G718">
            <v>1499</v>
          </cell>
          <cell r="I718">
            <v>0.31500710716459651</v>
          </cell>
        </row>
        <row r="719">
          <cell r="G719">
            <v>1500</v>
          </cell>
          <cell r="I719">
            <v>0.31538263362857893</v>
          </cell>
        </row>
        <row r="720">
          <cell r="G720">
            <v>1500</v>
          </cell>
          <cell r="I720">
            <v>0.31568929914988997</v>
          </cell>
        </row>
        <row r="721">
          <cell r="G721">
            <v>1500</v>
          </cell>
          <cell r="I721">
            <v>0.315995964671201</v>
          </cell>
        </row>
        <row r="722">
          <cell r="G722">
            <v>1500</v>
          </cell>
          <cell r="I722">
            <v>0.31627761360152967</v>
          </cell>
        </row>
        <row r="723">
          <cell r="G723">
            <v>1501</v>
          </cell>
          <cell r="I723">
            <v>0.31654082667597122</v>
          </cell>
        </row>
        <row r="724">
          <cell r="G724">
            <v>1502</v>
          </cell>
          <cell r="I724">
            <v>0.31684749219728225</v>
          </cell>
        </row>
        <row r="725">
          <cell r="G725">
            <v>1504</v>
          </cell>
          <cell r="I725">
            <v>0.31712914112761093</v>
          </cell>
        </row>
        <row r="726">
          <cell r="G726">
            <v>1504</v>
          </cell>
          <cell r="I726">
            <v>0.31737813132297571</v>
          </cell>
        </row>
        <row r="727">
          <cell r="G727">
            <v>1505</v>
          </cell>
          <cell r="I727">
            <v>0.31898753745262926</v>
          </cell>
        </row>
        <row r="728">
          <cell r="G728">
            <v>1510</v>
          </cell>
          <cell r="I728">
            <v>0.31940034386257299</v>
          </cell>
        </row>
        <row r="729">
          <cell r="G729">
            <v>1510</v>
          </cell>
          <cell r="I729">
            <v>0.31970408642710474</v>
          </cell>
        </row>
        <row r="730">
          <cell r="G730">
            <v>1511</v>
          </cell>
          <cell r="I730">
            <v>0.32006847626246449</v>
          </cell>
        </row>
        <row r="731">
          <cell r="G731">
            <v>1512</v>
          </cell>
          <cell r="I731">
            <v>0.32037878323272401</v>
          </cell>
        </row>
        <row r="732">
          <cell r="G732">
            <v>1514</v>
          </cell>
          <cell r="I732">
            <v>0.32068544875403504</v>
          </cell>
        </row>
        <row r="733">
          <cell r="G733">
            <v>1514</v>
          </cell>
          <cell r="I733">
            <v>0.32095930857607485</v>
          </cell>
        </row>
        <row r="734">
          <cell r="G734">
            <v>1514</v>
          </cell>
          <cell r="I734">
            <v>0.32138516215063662</v>
          </cell>
        </row>
        <row r="735">
          <cell r="G735">
            <v>1514</v>
          </cell>
          <cell r="I735">
            <v>0.32164822826077083</v>
          </cell>
        </row>
        <row r="736">
          <cell r="G736">
            <v>1514</v>
          </cell>
          <cell r="I736">
            <v>0.3234392353413359</v>
          </cell>
        </row>
        <row r="737">
          <cell r="G737">
            <v>1514</v>
          </cell>
          <cell r="I737">
            <v>0.32592633191503428</v>
          </cell>
        </row>
        <row r="738">
          <cell r="G738">
            <v>1518</v>
          </cell>
          <cell r="I738">
            <v>0.32639313954324078</v>
          </cell>
        </row>
        <row r="739">
          <cell r="G739">
            <v>1520</v>
          </cell>
          <cell r="I739">
            <v>0.32668442280038384</v>
          </cell>
        </row>
        <row r="740">
          <cell r="G740">
            <v>1520</v>
          </cell>
          <cell r="I740">
            <v>0.32709211811830569</v>
          </cell>
        </row>
        <row r="741">
          <cell r="G741">
            <v>1520</v>
          </cell>
          <cell r="I741">
            <v>0.32743443064882982</v>
          </cell>
        </row>
        <row r="742">
          <cell r="G742">
            <v>1520</v>
          </cell>
          <cell r="I742">
            <v>0.32752577713052383</v>
          </cell>
        </row>
        <row r="743">
          <cell r="G743">
            <v>1522</v>
          </cell>
          <cell r="I743">
            <v>0.32806560969010962</v>
          </cell>
        </row>
        <row r="744">
          <cell r="G744">
            <v>1523</v>
          </cell>
          <cell r="I744">
            <v>0.32825289120576012</v>
          </cell>
        </row>
        <row r="745">
          <cell r="G745">
            <v>1524</v>
          </cell>
          <cell r="I745">
            <v>0.32861855473178342</v>
          </cell>
        </row>
        <row r="746">
          <cell r="G746">
            <v>1525</v>
          </cell>
          <cell r="I746">
            <v>0.32899140317949882</v>
          </cell>
        </row>
        <row r="747">
          <cell r="G747">
            <v>1526</v>
          </cell>
          <cell r="I747">
            <v>0.32926865950997486</v>
          </cell>
        </row>
        <row r="748">
          <cell r="G748">
            <v>1530</v>
          </cell>
          <cell r="I748">
            <v>0.32951061174795493</v>
          </cell>
        </row>
        <row r="749">
          <cell r="G749">
            <v>1530</v>
          </cell>
          <cell r="I749">
            <v>0.32988524009672582</v>
          </cell>
        </row>
        <row r="750">
          <cell r="G750">
            <v>1531</v>
          </cell>
          <cell r="I750">
            <v>0.33019951510328344</v>
          </cell>
        </row>
        <row r="751">
          <cell r="G751">
            <v>1532</v>
          </cell>
          <cell r="I751">
            <v>0.33061232151322717</v>
          </cell>
        </row>
        <row r="752">
          <cell r="G752">
            <v>1534</v>
          </cell>
          <cell r="I752">
            <v>0.33089885292443294</v>
          </cell>
        </row>
        <row r="753">
          <cell r="G753">
            <v>1536</v>
          </cell>
          <cell r="I753">
            <v>0.33120551844574397</v>
          </cell>
        </row>
        <row r="754">
          <cell r="G754">
            <v>1536</v>
          </cell>
          <cell r="I754">
            <v>0.33158819717268351</v>
          </cell>
        </row>
        <row r="755">
          <cell r="G755">
            <v>1538</v>
          </cell>
          <cell r="I755">
            <v>0.33199989318563844</v>
          </cell>
        </row>
        <row r="756">
          <cell r="G756">
            <v>1540</v>
          </cell>
          <cell r="I756">
            <v>0.33252230231012098</v>
          </cell>
        </row>
        <row r="757">
          <cell r="G757">
            <v>1540</v>
          </cell>
          <cell r="I757">
            <v>0.33279655403698033</v>
          </cell>
        </row>
        <row r="758">
          <cell r="G758">
            <v>1541</v>
          </cell>
          <cell r="I758">
            <v>0.33317988593861914</v>
          </cell>
        </row>
        <row r="759">
          <cell r="G759">
            <v>1542</v>
          </cell>
          <cell r="I759">
            <v>0.33399904865835117</v>
          </cell>
        </row>
        <row r="760">
          <cell r="G760">
            <v>1544</v>
          </cell>
          <cell r="I760">
            <v>0.33452745066069961</v>
          </cell>
        </row>
        <row r="761">
          <cell r="G761">
            <v>1547</v>
          </cell>
          <cell r="I761">
            <v>0.33498744894266613</v>
          </cell>
        </row>
        <row r="762">
          <cell r="G762">
            <v>1547</v>
          </cell>
          <cell r="I762">
            <v>0.33525139683864436</v>
          </cell>
        </row>
        <row r="763">
          <cell r="G763">
            <v>1547</v>
          </cell>
          <cell r="I763">
            <v>0.33562021193259167</v>
          </cell>
        </row>
        <row r="764">
          <cell r="G764">
            <v>1548</v>
          </cell>
          <cell r="I764">
            <v>0.33589407175463148</v>
          </cell>
        </row>
        <row r="765">
          <cell r="G765">
            <v>1548</v>
          </cell>
          <cell r="I765">
            <v>0.33599492192820002</v>
          </cell>
        </row>
        <row r="766">
          <cell r="G766">
            <v>1548</v>
          </cell>
          <cell r="I766">
            <v>0.33636889710227164</v>
          </cell>
        </row>
        <row r="767">
          <cell r="G767">
            <v>1549</v>
          </cell>
          <cell r="I767">
            <v>0.33658777594399969</v>
          </cell>
        </row>
        <row r="768">
          <cell r="G768">
            <v>1550</v>
          </cell>
          <cell r="I768">
            <v>0.33703062839011017</v>
          </cell>
        </row>
        <row r="769">
          <cell r="G769">
            <v>1550</v>
          </cell>
          <cell r="I769">
            <v>0.33747348083622064</v>
          </cell>
        </row>
        <row r="770">
          <cell r="G770">
            <v>1550</v>
          </cell>
          <cell r="I770">
            <v>0.33808682820821018</v>
          </cell>
        </row>
        <row r="771">
          <cell r="G771">
            <v>1550</v>
          </cell>
          <cell r="I771">
            <v>0.33872602496892368</v>
          </cell>
        </row>
        <row r="772">
          <cell r="G772">
            <v>1552</v>
          </cell>
          <cell r="I772">
            <v>0.33910277613546724</v>
          </cell>
        </row>
        <row r="773">
          <cell r="G773">
            <v>1552</v>
          </cell>
          <cell r="I773">
            <v>0.33929634445759826</v>
          </cell>
        </row>
        <row r="774">
          <cell r="G774">
            <v>1552</v>
          </cell>
          <cell r="I774">
            <v>0.33968024788709894</v>
          </cell>
        </row>
        <row r="775">
          <cell r="G775">
            <v>1552</v>
          </cell>
          <cell r="I775">
            <v>0.34005832173240852</v>
          </cell>
        </row>
        <row r="776">
          <cell r="G776">
            <v>1552</v>
          </cell>
          <cell r="I776">
            <v>0.34060680885675976</v>
          </cell>
        </row>
        <row r="777">
          <cell r="G777">
            <v>1552</v>
          </cell>
          <cell r="I777">
            <v>0.34280713448843159</v>
          </cell>
        </row>
        <row r="778">
          <cell r="G778">
            <v>1553</v>
          </cell>
          <cell r="I778">
            <v>0.34309154308186474</v>
          </cell>
        </row>
        <row r="779">
          <cell r="G779">
            <v>1555</v>
          </cell>
          <cell r="I779">
            <v>0.34336963221008238</v>
          </cell>
        </row>
        <row r="780">
          <cell r="G780">
            <v>1555</v>
          </cell>
          <cell r="I780">
            <v>0.34360810629278876</v>
          </cell>
        </row>
        <row r="781">
          <cell r="G781">
            <v>1557</v>
          </cell>
          <cell r="I781">
            <v>0.3439147718140998</v>
          </cell>
        </row>
        <row r="782">
          <cell r="G782">
            <v>1557</v>
          </cell>
          <cell r="I782">
            <v>0.34427958621301408</v>
          </cell>
        </row>
        <row r="783">
          <cell r="G783">
            <v>1559</v>
          </cell>
          <cell r="I783">
            <v>0.34450209017432315</v>
          </cell>
        </row>
        <row r="784">
          <cell r="G784">
            <v>1560</v>
          </cell>
          <cell r="I784">
            <v>0.34468073345457567</v>
          </cell>
        </row>
        <row r="785">
          <cell r="G785">
            <v>1560</v>
          </cell>
          <cell r="I785">
            <v>0.34491176134571033</v>
          </cell>
        </row>
        <row r="786">
          <cell r="G786">
            <v>1563</v>
          </cell>
          <cell r="I786">
            <v>0.34525833584114723</v>
          </cell>
        </row>
        <row r="787">
          <cell r="G787">
            <v>1566</v>
          </cell>
          <cell r="I787">
            <v>0.34568874530923649</v>
          </cell>
        </row>
        <row r="788">
          <cell r="G788">
            <v>1568</v>
          </cell>
          <cell r="I788">
            <v>0.34611807703907194</v>
          </cell>
        </row>
        <row r="789">
          <cell r="G789">
            <v>1568</v>
          </cell>
          <cell r="I789">
            <v>0.34636061713428135</v>
          </cell>
        </row>
        <row r="790">
          <cell r="G790">
            <v>1568</v>
          </cell>
          <cell r="I790">
            <v>0.34668962123030767</v>
          </cell>
        </row>
        <row r="791">
          <cell r="G791">
            <v>1568</v>
          </cell>
          <cell r="I791">
            <v>0.34691005136194653</v>
          </cell>
        </row>
        <row r="792">
          <cell r="G792">
            <v>1572</v>
          </cell>
          <cell r="I792">
            <v>0.34724134156942033</v>
          </cell>
        </row>
        <row r="793">
          <cell r="G793">
            <v>1572</v>
          </cell>
          <cell r="I793">
            <v>0.34756683485143802</v>
          </cell>
        </row>
        <row r="794">
          <cell r="G794">
            <v>1573</v>
          </cell>
          <cell r="I794">
            <v>0.34791340934687492</v>
          </cell>
        </row>
        <row r="795">
          <cell r="G795">
            <v>1574</v>
          </cell>
          <cell r="I795">
            <v>0.34815188342958131</v>
          </cell>
        </row>
        <row r="796">
          <cell r="G796">
            <v>1575</v>
          </cell>
          <cell r="I796">
            <v>0.34855957874750315</v>
          </cell>
        </row>
        <row r="797">
          <cell r="G797">
            <v>1577</v>
          </cell>
          <cell r="I797">
            <v>0.34879805283020954</v>
          </cell>
        </row>
        <row r="798">
          <cell r="G798">
            <v>1580</v>
          </cell>
          <cell r="I798">
            <v>0.34912836327563446</v>
          </cell>
        </row>
        <row r="799">
          <cell r="G799">
            <v>1581</v>
          </cell>
          <cell r="I799">
            <v>0.34964455091110641</v>
          </cell>
        </row>
        <row r="800">
          <cell r="G800">
            <v>1581</v>
          </cell>
          <cell r="I800">
            <v>0.35265922209447925</v>
          </cell>
        </row>
        <row r="801">
          <cell r="G801">
            <v>1584</v>
          </cell>
          <cell r="I801">
            <v>0.35306036933604085</v>
          </cell>
        </row>
        <row r="802">
          <cell r="G802">
            <v>1584</v>
          </cell>
          <cell r="I802">
            <v>0.35338937343206717</v>
          </cell>
        </row>
        <row r="803">
          <cell r="G803">
            <v>1586</v>
          </cell>
          <cell r="I803">
            <v>0.3536960389533782</v>
          </cell>
        </row>
        <row r="804">
          <cell r="G804">
            <v>1586</v>
          </cell>
          <cell r="I804">
            <v>0.3543352357140917</v>
          </cell>
        </row>
        <row r="805">
          <cell r="G805">
            <v>1587</v>
          </cell>
          <cell r="I805">
            <v>0.35451324214901242</v>
          </cell>
        </row>
        <row r="806">
          <cell r="G806">
            <v>1589</v>
          </cell>
          <cell r="I806">
            <v>0.3547765531996589</v>
          </cell>
        </row>
        <row r="807">
          <cell r="G807">
            <v>1589</v>
          </cell>
          <cell r="I807">
            <v>0.35523204457620045</v>
          </cell>
        </row>
        <row r="808">
          <cell r="G808">
            <v>1589</v>
          </cell>
          <cell r="I808">
            <v>0.35541005101112116</v>
          </cell>
        </row>
        <row r="809">
          <cell r="G809">
            <v>1590</v>
          </cell>
          <cell r="I809">
            <v>0.35603249384079816</v>
          </cell>
        </row>
        <row r="810">
          <cell r="G810">
            <v>1592</v>
          </cell>
          <cell r="I810">
            <v>0.35633938797325393</v>
          </cell>
        </row>
        <row r="811">
          <cell r="G811">
            <v>1592</v>
          </cell>
          <cell r="I811">
            <v>0.3566259193844597</v>
          </cell>
        </row>
        <row r="812">
          <cell r="G812">
            <v>1593</v>
          </cell>
          <cell r="I812">
            <v>0.35696063875910472</v>
          </cell>
        </row>
        <row r="813">
          <cell r="G813">
            <v>1594</v>
          </cell>
          <cell r="I813">
            <v>0.35723453123987947</v>
          </cell>
        </row>
        <row r="814">
          <cell r="G814">
            <v>1594</v>
          </cell>
          <cell r="I814">
            <v>0.35883413516758544</v>
          </cell>
        </row>
        <row r="815">
          <cell r="G815">
            <v>1595</v>
          </cell>
          <cell r="I815">
            <v>0.35904667821473052</v>
          </cell>
        </row>
        <row r="816">
          <cell r="G816">
            <v>1595</v>
          </cell>
          <cell r="I816">
            <v>0.35933941478557946</v>
          </cell>
        </row>
        <row r="817">
          <cell r="G817">
            <v>1596</v>
          </cell>
          <cell r="I817">
            <v>0.359952762157569</v>
          </cell>
        </row>
        <row r="818">
          <cell r="G818">
            <v>1597</v>
          </cell>
          <cell r="I818">
            <v>0.36023379057193339</v>
          </cell>
        </row>
        <row r="819">
          <cell r="G819">
            <v>1599</v>
          </cell>
          <cell r="I819">
            <v>0.36070430496655831</v>
          </cell>
        </row>
        <row r="820">
          <cell r="G820">
            <v>1600</v>
          </cell>
          <cell r="I820">
            <v>0.3609333733335951</v>
          </cell>
        </row>
        <row r="821">
          <cell r="G821">
            <v>1600</v>
          </cell>
          <cell r="I821">
            <v>0.36113878044715053</v>
          </cell>
        </row>
        <row r="822">
          <cell r="G822">
            <v>1600</v>
          </cell>
          <cell r="I822">
            <v>0.36139688242957024</v>
          </cell>
        </row>
        <row r="823">
          <cell r="G823">
            <v>1600</v>
          </cell>
          <cell r="I823">
            <v>0.3615963129946273</v>
          </cell>
        </row>
        <row r="824">
          <cell r="G824">
            <v>1600</v>
          </cell>
          <cell r="I824">
            <v>0.36194762300663397</v>
          </cell>
        </row>
        <row r="825">
          <cell r="G825">
            <v>1600</v>
          </cell>
          <cell r="I825">
            <v>0.36255282202425004</v>
          </cell>
        </row>
        <row r="826">
          <cell r="G826">
            <v>1601</v>
          </cell>
          <cell r="I826">
            <v>0.36302833320532446</v>
          </cell>
        </row>
        <row r="827">
          <cell r="G827">
            <v>1603</v>
          </cell>
          <cell r="I827">
            <v>0.36333707255630571</v>
          </cell>
        </row>
        <row r="828">
          <cell r="G828">
            <v>1606</v>
          </cell>
          <cell r="I828">
            <v>0.36354390032483208</v>
          </cell>
        </row>
        <row r="829">
          <cell r="G829">
            <v>1606</v>
          </cell>
          <cell r="I829">
            <v>0.36390956385085538</v>
          </cell>
        </row>
        <row r="830">
          <cell r="G830">
            <v>1608</v>
          </cell>
          <cell r="I830">
            <v>0.36425613834629228</v>
          </cell>
        </row>
        <row r="831">
          <cell r="G831">
            <v>1609</v>
          </cell>
          <cell r="I831">
            <v>0.36451879622223943</v>
          </cell>
        </row>
        <row r="832">
          <cell r="G832">
            <v>1609</v>
          </cell>
          <cell r="I832">
            <v>0.36470310579300819</v>
          </cell>
        </row>
        <row r="833">
          <cell r="G833">
            <v>1610</v>
          </cell>
          <cell r="I833">
            <v>0.364976965615048</v>
          </cell>
        </row>
        <row r="834">
          <cell r="G834">
            <v>1613</v>
          </cell>
          <cell r="I834">
            <v>0.36522667430258199</v>
          </cell>
        </row>
        <row r="835">
          <cell r="G835">
            <v>1614</v>
          </cell>
          <cell r="I835">
            <v>0.36579555680691817</v>
          </cell>
        </row>
        <row r="836">
          <cell r="G836">
            <v>1614</v>
          </cell>
          <cell r="I836">
            <v>0.36634169250235199</v>
          </cell>
        </row>
        <row r="837">
          <cell r="G837">
            <v>1616</v>
          </cell>
          <cell r="I837">
            <v>0.36657988898581118</v>
          </cell>
        </row>
        <row r="838">
          <cell r="G838">
            <v>1616</v>
          </cell>
          <cell r="I838">
            <v>0.36694870407975849</v>
          </cell>
        </row>
        <row r="839">
          <cell r="G839">
            <v>1617</v>
          </cell>
          <cell r="I839">
            <v>0.367135985595409</v>
          </cell>
        </row>
        <row r="840">
          <cell r="G840">
            <v>1617</v>
          </cell>
          <cell r="I840">
            <v>0.36750164912143229</v>
          </cell>
        </row>
        <row r="841">
          <cell r="G841">
            <v>1618</v>
          </cell>
          <cell r="I841">
            <v>0.36793865565398426</v>
          </cell>
        </row>
        <row r="842">
          <cell r="G842">
            <v>1618</v>
          </cell>
          <cell r="I842">
            <v>0.36816339673863835</v>
          </cell>
        </row>
        <row r="843">
          <cell r="G843">
            <v>1618</v>
          </cell>
          <cell r="I843">
            <v>0.37071562951233816</v>
          </cell>
        </row>
        <row r="844">
          <cell r="G844">
            <v>1620</v>
          </cell>
          <cell r="I844">
            <v>0.37126997887961544</v>
          </cell>
        </row>
        <row r="845">
          <cell r="G845">
            <v>1622</v>
          </cell>
          <cell r="I845">
            <v>0.37154570024954819</v>
          </cell>
        </row>
        <row r="846">
          <cell r="G846">
            <v>1630</v>
          </cell>
          <cell r="I846">
            <v>0.37173356962242804</v>
          </cell>
        </row>
        <row r="847">
          <cell r="G847">
            <v>1631</v>
          </cell>
          <cell r="I847">
            <v>0.37220039358000206</v>
          </cell>
        </row>
        <row r="848">
          <cell r="G848">
            <v>1631</v>
          </cell>
          <cell r="I848">
            <v>0.37241412867097334</v>
          </cell>
        </row>
        <row r="849">
          <cell r="G849">
            <v>1631</v>
          </cell>
          <cell r="I849">
            <v>0.37273051016593611</v>
          </cell>
        </row>
        <row r="850">
          <cell r="G850">
            <v>1632</v>
          </cell>
          <cell r="I850">
            <v>0.37299382121658259</v>
          </cell>
        </row>
        <row r="851">
          <cell r="G851">
            <v>1632</v>
          </cell>
          <cell r="I851">
            <v>0.37334945851097201</v>
          </cell>
        </row>
        <row r="852">
          <cell r="G852">
            <v>1636</v>
          </cell>
          <cell r="I852">
            <v>0.37353674002662252</v>
          </cell>
        </row>
        <row r="853">
          <cell r="G853">
            <v>1636</v>
          </cell>
          <cell r="I853">
            <v>0.37417593678733602</v>
          </cell>
        </row>
        <row r="854">
          <cell r="G854">
            <v>1638</v>
          </cell>
          <cell r="I854">
            <v>0.37463017080258143</v>
          </cell>
        </row>
        <row r="855">
          <cell r="G855">
            <v>1638</v>
          </cell>
          <cell r="I855">
            <v>0.3750925041840979</v>
          </cell>
        </row>
        <row r="856">
          <cell r="G856">
            <v>1639</v>
          </cell>
          <cell r="I856">
            <v>0.37539417291895943</v>
          </cell>
        </row>
        <row r="857">
          <cell r="G857">
            <v>1639</v>
          </cell>
          <cell r="I857">
            <v>0.37715599745603923</v>
          </cell>
        </row>
        <row r="858">
          <cell r="G858">
            <v>1640</v>
          </cell>
          <cell r="I858">
            <v>0.37769960209951337</v>
          </cell>
        </row>
        <row r="859">
          <cell r="G859">
            <v>1640</v>
          </cell>
          <cell r="I859">
            <v>0.37799856015937294</v>
          </cell>
        </row>
        <row r="860">
          <cell r="G860">
            <v>1640</v>
          </cell>
          <cell r="I860">
            <v>0.37837663400468252</v>
          </cell>
        </row>
        <row r="861">
          <cell r="G861">
            <v>1641</v>
          </cell>
          <cell r="I861">
            <v>0.37869090901124014</v>
          </cell>
        </row>
        <row r="862">
          <cell r="G862">
            <v>1641</v>
          </cell>
          <cell r="I862">
            <v>0.37896516073809949</v>
          </cell>
        </row>
        <row r="863">
          <cell r="G863">
            <v>1641</v>
          </cell>
          <cell r="I863">
            <v>0.38080060920841657</v>
          </cell>
        </row>
        <row r="864">
          <cell r="G864">
            <v>1644</v>
          </cell>
          <cell r="I864">
            <v>0.38126741683662307</v>
          </cell>
        </row>
        <row r="865">
          <cell r="G865">
            <v>1644</v>
          </cell>
          <cell r="I865">
            <v>0.38166371425604251</v>
          </cell>
        </row>
        <row r="866">
          <cell r="G866">
            <v>1644</v>
          </cell>
          <cell r="I866">
            <v>0.38213922543711693</v>
          </cell>
        </row>
        <row r="867">
          <cell r="G867">
            <v>1645</v>
          </cell>
          <cell r="I867">
            <v>0.38246947056507191</v>
          </cell>
        </row>
        <row r="868">
          <cell r="G868">
            <v>1645</v>
          </cell>
          <cell r="I868">
            <v>0.38274333038711172</v>
          </cell>
        </row>
        <row r="869">
          <cell r="G869">
            <v>1645</v>
          </cell>
          <cell r="I869">
            <v>0.38302058671758776</v>
          </cell>
        </row>
        <row r="870">
          <cell r="G870">
            <v>1647</v>
          </cell>
          <cell r="I870">
            <v>0.38345759325013973</v>
          </cell>
        </row>
        <row r="871">
          <cell r="G871">
            <v>1647</v>
          </cell>
          <cell r="I871">
            <v>0.38600982602383954</v>
          </cell>
        </row>
        <row r="872">
          <cell r="G872">
            <v>1648</v>
          </cell>
          <cell r="I872">
            <v>0.38635744559879531</v>
          </cell>
        </row>
        <row r="873">
          <cell r="G873">
            <v>1649</v>
          </cell>
          <cell r="I873">
            <v>0.38670950676170618</v>
          </cell>
        </row>
        <row r="874">
          <cell r="G874">
            <v>1649</v>
          </cell>
          <cell r="I874">
            <v>0.38701617228301721</v>
          </cell>
        </row>
        <row r="875">
          <cell r="G875">
            <v>1650</v>
          </cell>
          <cell r="I875">
            <v>0.38736473896128693</v>
          </cell>
        </row>
        <row r="876">
          <cell r="G876">
            <v>1650</v>
          </cell>
          <cell r="I876">
            <v>0.387648298427611</v>
          </cell>
        </row>
        <row r="877">
          <cell r="G877">
            <v>1655</v>
          </cell>
          <cell r="I877">
            <v>0.38801629705318424</v>
          </cell>
        </row>
        <row r="878">
          <cell r="G878">
            <v>1664</v>
          </cell>
          <cell r="I878">
            <v>0.38836724781910631</v>
          </cell>
        </row>
        <row r="879">
          <cell r="G879">
            <v>1664</v>
          </cell>
          <cell r="I879">
            <v>0.38871158519119819</v>
          </cell>
        </row>
        <row r="880">
          <cell r="G880">
            <v>1672</v>
          </cell>
          <cell r="I880">
            <v>0.38908629518680654</v>
          </cell>
        </row>
        <row r="881">
          <cell r="G881">
            <v>1672</v>
          </cell>
          <cell r="I881">
            <v>0.38972549194752004</v>
          </cell>
        </row>
        <row r="882">
          <cell r="G882">
            <v>1675</v>
          </cell>
          <cell r="I882">
            <v>0.3899098015182888</v>
          </cell>
        </row>
        <row r="883">
          <cell r="G883">
            <v>1677</v>
          </cell>
          <cell r="I883">
            <v>0.39025211404881294</v>
          </cell>
        </row>
        <row r="884">
          <cell r="G884">
            <v>1678</v>
          </cell>
          <cell r="I884">
            <v>0.39045890915860437</v>
          </cell>
        </row>
        <row r="885">
          <cell r="G885">
            <v>1678</v>
          </cell>
          <cell r="I885">
            <v>0.39110414778528618</v>
          </cell>
        </row>
        <row r="886">
          <cell r="G886">
            <v>1678</v>
          </cell>
          <cell r="I886">
            <v>0.39487251060644957</v>
          </cell>
        </row>
        <row r="887">
          <cell r="G887">
            <v>1680</v>
          </cell>
          <cell r="I887">
            <v>0.39513061258886928</v>
          </cell>
        </row>
        <row r="888">
          <cell r="G888">
            <v>1680</v>
          </cell>
          <cell r="I888">
            <v>0.39530861902379</v>
          </cell>
        </row>
        <row r="889">
          <cell r="G889">
            <v>1680</v>
          </cell>
          <cell r="I889">
            <v>0.39557168513392421</v>
          </cell>
        </row>
        <row r="890">
          <cell r="G890">
            <v>1680</v>
          </cell>
          <cell r="I890">
            <v>0.39593163338132886</v>
          </cell>
        </row>
        <row r="891">
          <cell r="G891">
            <v>1680</v>
          </cell>
          <cell r="I891">
            <v>0.39697123765104342</v>
          </cell>
        </row>
        <row r="892">
          <cell r="G892">
            <v>1681</v>
          </cell>
          <cell r="I892">
            <v>0.39714988093129594</v>
          </cell>
        </row>
        <row r="893">
          <cell r="G893">
            <v>1681</v>
          </cell>
          <cell r="I893">
            <v>0.39742797005951358</v>
          </cell>
        </row>
        <row r="894">
          <cell r="G894">
            <v>1681</v>
          </cell>
          <cell r="I894">
            <v>0.39781878081145911</v>
          </cell>
        </row>
        <row r="895">
          <cell r="G895">
            <v>1682</v>
          </cell>
          <cell r="I895">
            <v>0.39843211185408117</v>
          </cell>
        </row>
        <row r="896">
          <cell r="G896">
            <v>1682</v>
          </cell>
          <cell r="I896">
            <v>0.39876235698203616</v>
          </cell>
        </row>
        <row r="897">
          <cell r="G897">
            <v>1684</v>
          </cell>
          <cell r="I897">
            <v>0.39902292469894562</v>
          </cell>
        </row>
        <row r="898">
          <cell r="G898">
            <v>1687</v>
          </cell>
          <cell r="I898">
            <v>0.3992811573163052</v>
          </cell>
        </row>
        <row r="899">
          <cell r="G899">
            <v>1691</v>
          </cell>
          <cell r="I899">
            <v>0.39946546688707396</v>
          </cell>
        </row>
        <row r="900">
          <cell r="G900">
            <v>1692</v>
          </cell>
          <cell r="I900">
            <v>0.39974711581740263</v>
          </cell>
        </row>
        <row r="901">
          <cell r="G901">
            <v>1692</v>
          </cell>
          <cell r="I901">
            <v>0.40036955864707963</v>
          </cell>
        </row>
        <row r="902">
          <cell r="G902">
            <v>1693</v>
          </cell>
          <cell r="I902">
            <v>0.4005753903241896</v>
          </cell>
        </row>
        <row r="903">
          <cell r="G903">
            <v>1693</v>
          </cell>
          <cell r="I903">
            <v>0.40177750130664552</v>
          </cell>
        </row>
        <row r="904">
          <cell r="G904">
            <v>1694</v>
          </cell>
          <cell r="I904">
            <v>0.40208562014166244</v>
          </cell>
        </row>
        <row r="905">
          <cell r="G905">
            <v>1696</v>
          </cell>
          <cell r="I905">
            <v>0.40246895204330124</v>
          </cell>
        </row>
        <row r="906">
          <cell r="G906">
            <v>1696</v>
          </cell>
          <cell r="I906">
            <v>0.40283376644221552</v>
          </cell>
        </row>
        <row r="907">
          <cell r="G907">
            <v>1699</v>
          </cell>
          <cell r="I907">
            <v>0.40308122167703703</v>
          </cell>
        </row>
        <row r="908">
          <cell r="G908">
            <v>1700</v>
          </cell>
          <cell r="I908">
            <v>0.40329317686695276</v>
          </cell>
        </row>
        <row r="909">
          <cell r="G909">
            <v>1700</v>
          </cell>
          <cell r="I909">
            <v>0.40370395843532869</v>
          </cell>
        </row>
        <row r="910">
          <cell r="G910">
            <v>1700</v>
          </cell>
          <cell r="I910">
            <v>0.40399669500617763</v>
          </cell>
        </row>
        <row r="911">
          <cell r="G911">
            <v>1700</v>
          </cell>
          <cell r="I911">
            <v>0.40460189402379371</v>
          </cell>
        </row>
        <row r="912">
          <cell r="G912">
            <v>1704</v>
          </cell>
          <cell r="I912">
            <v>0.4048516027113277</v>
          </cell>
        </row>
        <row r="913">
          <cell r="G913">
            <v>1704</v>
          </cell>
          <cell r="I913">
            <v>0.40511466882146191</v>
          </cell>
        </row>
        <row r="914">
          <cell r="G914">
            <v>1705</v>
          </cell>
          <cell r="I914">
            <v>0.40547874839883946</v>
          </cell>
        </row>
        <row r="915">
          <cell r="G915">
            <v>1710</v>
          </cell>
          <cell r="I915">
            <v>0.40586208030047827</v>
          </cell>
        </row>
        <row r="916">
          <cell r="G916">
            <v>1712</v>
          </cell>
          <cell r="I916">
            <v>0.40613594012251808</v>
          </cell>
        </row>
        <row r="917">
          <cell r="G917">
            <v>1716</v>
          </cell>
          <cell r="I917">
            <v>0.40641758905284675</v>
          </cell>
        </row>
        <row r="918">
          <cell r="G918">
            <v>1716</v>
          </cell>
          <cell r="I918">
            <v>0.40688441301042078</v>
          </cell>
        </row>
        <row r="919">
          <cell r="G919">
            <v>1716</v>
          </cell>
          <cell r="I919">
            <v>0.40716166934089681</v>
          </cell>
        </row>
        <row r="920">
          <cell r="G920">
            <v>1720</v>
          </cell>
          <cell r="I920">
            <v>0.40759302591230001</v>
          </cell>
        </row>
        <row r="921">
          <cell r="G921">
            <v>1720</v>
          </cell>
          <cell r="I921">
            <v>0.40778499395641782</v>
          </cell>
        </row>
        <row r="922">
          <cell r="G922">
            <v>1720</v>
          </cell>
          <cell r="I922">
            <v>0.40833269727112992</v>
          </cell>
        </row>
        <row r="923">
          <cell r="G923">
            <v>1724</v>
          </cell>
          <cell r="I923">
            <v>0.40877429235594431</v>
          </cell>
        </row>
        <row r="924">
          <cell r="G924">
            <v>1724</v>
          </cell>
          <cell r="I924">
            <v>0.40896157387159482</v>
          </cell>
        </row>
        <row r="925">
          <cell r="G925">
            <v>1724</v>
          </cell>
          <cell r="I925">
            <v>0.40929067594382607</v>
          </cell>
        </row>
        <row r="926">
          <cell r="G926">
            <v>1725</v>
          </cell>
          <cell r="I926">
            <v>0.40958114273259499</v>
          </cell>
        </row>
        <row r="927">
          <cell r="G927">
            <v>1726</v>
          </cell>
          <cell r="I927">
            <v>0.40990663601461269</v>
          </cell>
        </row>
        <row r="928">
          <cell r="G928">
            <v>1728</v>
          </cell>
          <cell r="I928">
            <v>0.41033642496673761</v>
          </cell>
        </row>
        <row r="929">
          <cell r="G929">
            <v>1728</v>
          </cell>
          <cell r="I929">
            <v>0.41089077433401489</v>
          </cell>
        </row>
        <row r="930">
          <cell r="G930">
            <v>1728</v>
          </cell>
          <cell r="I930">
            <v>0.41142409147597542</v>
          </cell>
        </row>
        <row r="931">
          <cell r="G931">
            <v>1728</v>
          </cell>
          <cell r="I931">
            <v>0.41188408975794194</v>
          </cell>
        </row>
        <row r="932">
          <cell r="G932">
            <v>1728</v>
          </cell>
          <cell r="I932">
            <v>0.41216511817230633</v>
          </cell>
        </row>
        <row r="933">
          <cell r="G933">
            <v>1732</v>
          </cell>
          <cell r="I933">
            <v>0.4124516495835121</v>
          </cell>
        </row>
        <row r="934">
          <cell r="G934">
            <v>1735</v>
          </cell>
          <cell r="I934">
            <v>0.41296708606807986</v>
          </cell>
        </row>
        <row r="935">
          <cell r="G935">
            <v>1735</v>
          </cell>
          <cell r="I935">
            <v>0.41332154764801055</v>
          </cell>
        </row>
        <row r="936">
          <cell r="G936">
            <v>1736</v>
          </cell>
          <cell r="I936">
            <v>0.41384318929222147</v>
          </cell>
        </row>
        <row r="937">
          <cell r="G937">
            <v>1736</v>
          </cell>
          <cell r="I937">
            <v>0.41412798979047416</v>
          </cell>
        </row>
        <row r="938">
          <cell r="G938">
            <v>1736</v>
          </cell>
          <cell r="I938">
            <v>0.41579129940134396</v>
          </cell>
        </row>
        <row r="939">
          <cell r="G939">
            <v>1738</v>
          </cell>
          <cell r="I939">
            <v>0.41613563677343585</v>
          </cell>
        </row>
        <row r="940">
          <cell r="G940">
            <v>1741</v>
          </cell>
          <cell r="I940">
            <v>0.41640017252664346</v>
          </cell>
        </row>
        <row r="941">
          <cell r="G941">
            <v>1746</v>
          </cell>
          <cell r="I941">
            <v>0.41676456236200321</v>
          </cell>
        </row>
        <row r="942">
          <cell r="G942">
            <v>1748</v>
          </cell>
          <cell r="I942">
            <v>0.41708901056450209</v>
          </cell>
        </row>
        <row r="943">
          <cell r="G943">
            <v>1750</v>
          </cell>
          <cell r="I943">
            <v>0.41732748464720848</v>
          </cell>
        </row>
        <row r="944">
          <cell r="G944">
            <v>1750</v>
          </cell>
          <cell r="I944">
            <v>0.41771081654884729</v>
          </cell>
        </row>
        <row r="945">
          <cell r="G945">
            <v>1750</v>
          </cell>
          <cell r="I945">
            <v>0.41815538357854337</v>
          </cell>
        </row>
        <row r="946">
          <cell r="G946">
            <v>1750</v>
          </cell>
          <cell r="I946">
            <v>0.41850613839205569</v>
          </cell>
        </row>
        <row r="947">
          <cell r="G947">
            <v>1756</v>
          </cell>
          <cell r="I947">
            <v>0.41869970671418671</v>
          </cell>
        </row>
        <row r="948">
          <cell r="G948">
            <v>1757</v>
          </cell>
          <cell r="I948">
            <v>0.41889327503631774</v>
          </cell>
        </row>
        <row r="949">
          <cell r="G949">
            <v>1759</v>
          </cell>
          <cell r="I949">
            <v>0.41971888785620515</v>
          </cell>
        </row>
        <row r="950">
          <cell r="G950">
            <v>1760</v>
          </cell>
          <cell r="I950">
            <v>0.42000053678653382</v>
          </cell>
        </row>
        <row r="951">
          <cell r="G951">
            <v>1760</v>
          </cell>
          <cell r="I951">
            <v>0.42027625815646658</v>
          </cell>
        </row>
        <row r="952">
          <cell r="G952">
            <v>1761</v>
          </cell>
          <cell r="I952">
            <v>0.42055343284010521</v>
          </cell>
        </row>
        <row r="953">
          <cell r="G953">
            <v>1767</v>
          </cell>
          <cell r="I953">
            <v>0.42076613918092509</v>
          </cell>
        </row>
        <row r="954">
          <cell r="G954">
            <v>1767</v>
          </cell>
          <cell r="I954">
            <v>0.4211481647331653</v>
          </cell>
        </row>
        <row r="955">
          <cell r="G955">
            <v>1769</v>
          </cell>
          <cell r="I955">
            <v>0.42142202455520511</v>
          </cell>
        </row>
        <row r="956">
          <cell r="G956">
            <v>1771</v>
          </cell>
          <cell r="I956">
            <v>0.42215803813571906</v>
          </cell>
        </row>
        <row r="957">
          <cell r="G957">
            <v>1771</v>
          </cell>
          <cell r="I957">
            <v>0.42243968706604773</v>
          </cell>
        </row>
        <row r="958">
          <cell r="G958">
            <v>1771</v>
          </cell>
          <cell r="I958">
            <v>0.42290915638115378</v>
          </cell>
        </row>
        <row r="959">
          <cell r="G959">
            <v>1773</v>
          </cell>
          <cell r="I959">
            <v>0.42325573087659069</v>
          </cell>
        </row>
        <row r="960">
          <cell r="G960">
            <v>1776</v>
          </cell>
          <cell r="I960">
            <v>0.42370751548671381</v>
          </cell>
        </row>
        <row r="961">
          <cell r="G961">
            <v>1776</v>
          </cell>
          <cell r="I961">
            <v>0.42398176721357317</v>
          </cell>
        </row>
        <row r="962">
          <cell r="G962">
            <v>1777</v>
          </cell>
          <cell r="I962">
            <v>0.42438152645889882</v>
          </cell>
        </row>
        <row r="963">
          <cell r="G963">
            <v>1778</v>
          </cell>
          <cell r="I963">
            <v>0.42499485750152088</v>
          </cell>
        </row>
        <row r="964">
          <cell r="G964">
            <v>1779</v>
          </cell>
          <cell r="I964">
            <v>0.42527926609495403</v>
          </cell>
        </row>
        <row r="965">
          <cell r="G965">
            <v>1780</v>
          </cell>
          <cell r="I965">
            <v>0.42560020348344429</v>
          </cell>
        </row>
        <row r="966">
          <cell r="G966">
            <v>1781</v>
          </cell>
          <cell r="I966">
            <v>0.42583867756615068</v>
          </cell>
        </row>
        <row r="967">
          <cell r="G967">
            <v>1781</v>
          </cell>
          <cell r="I967">
            <v>0.42618301493824257</v>
          </cell>
        </row>
        <row r="968">
          <cell r="G968">
            <v>1782</v>
          </cell>
          <cell r="I968">
            <v>0.42690727137416951</v>
          </cell>
        </row>
        <row r="969">
          <cell r="G969">
            <v>1785</v>
          </cell>
          <cell r="I969">
            <v>0.42729233418876139</v>
          </cell>
        </row>
        <row r="970">
          <cell r="G970">
            <v>1786</v>
          </cell>
          <cell r="I970">
            <v>0.42801659062468833</v>
          </cell>
        </row>
        <row r="971">
          <cell r="G971">
            <v>1791</v>
          </cell>
          <cell r="I971">
            <v>0.42852046591707887</v>
          </cell>
        </row>
        <row r="972">
          <cell r="G972">
            <v>1791</v>
          </cell>
          <cell r="I972">
            <v>0.42886704041251578</v>
          </cell>
        </row>
        <row r="973">
          <cell r="G973">
            <v>1792</v>
          </cell>
          <cell r="I973">
            <v>0.42913025348695732</v>
          </cell>
        </row>
        <row r="974">
          <cell r="G974">
            <v>1792</v>
          </cell>
          <cell r="I974">
            <v>0.42962390659530419</v>
          </cell>
        </row>
        <row r="975">
          <cell r="G975">
            <v>1792</v>
          </cell>
          <cell r="I975">
            <v>0.4311611399888946</v>
          </cell>
        </row>
        <row r="976">
          <cell r="G976">
            <v>1794</v>
          </cell>
          <cell r="I976">
            <v>0.43149029104922826</v>
          </cell>
        </row>
        <row r="977">
          <cell r="G977">
            <v>1795</v>
          </cell>
          <cell r="I977">
            <v>0.4317473806108641</v>
          </cell>
        </row>
        <row r="978">
          <cell r="G978">
            <v>1796</v>
          </cell>
          <cell r="I978">
            <v>0.43222731705052608</v>
          </cell>
        </row>
        <row r="979">
          <cell r="G979">
            <v>1799</v>
          </cell>
          <cell r="I979">
            <v>0.4329282878084238</v>
          </cell>
        </row>
        <row r="980">
          <cell r="G980">
            <v>1799</v>
          </cell>
          <cell r="I980">
            <v>0.43328392510281322</v>
          </cell>
        </row>
        <row r="981">
          <cell r="G981">
            <v>1800</v>
          </cell>
          <cell r="I981">
            <v>0.43389603144287414</v>
          </cell>
        </row>
        <row r="982">
          <cell r="G982">
            <v>1800</v>
          </cell>
          <cell r="I982">
            <v>0.43444373475758624</v>
          </cell>
        </row>
        <row r="983">
          <cell r="G983">
            <v>1800</v>
          </cell>
          <cell r="I983">
            <v>0.43474510956383311</v>
          </cell>
        </row>
        <row r="984">
          <cell r="G984">
            <v>1800</v>
          </cell>
          <cell r="I984">
            <v>0.43501936129069246</v>
          </cell>
        </row>
        <row r="985">
          <cell r="G985">
            <v>1800</v>
          </cell>
          <cell r="I985">
            <v>0.43533895967104919</v>
          </cell>
        </row>
        <row r="986">
          <cell r="G986">
            <v>1801</v>
          </cell>
          <cell r="I986">
            <v>0.43559719228840876</v>
          </cell>
        </row>
        <row r="987">
          <cell r="G987">
            <v>1802</v>
          </cell>
          <cell r="I987">
            <v>0.43598517805977993</v>
          </cell>
        </row>
        <row r="988">
          <cell r="G988">
            <v>1802</v>
          </cell>
          <cell r="I988">
            <v>0.43639798446972367</v>
          </cell>
        </row>
        <row r="989">
          <cell r="G989">
            <v>1802</v>
          </cell>
          <cell r="I989">
            <v>0.43670172703425542</v>
          </cell>
        </row>
        <row r="990">
          <cell r="G990">
            <v>1802</v>
          </cell>
          <cell r="I990">
            <v>0.4389676657048745</v>
          </cell>
        </row>
        <row r="991">
          <cell r="G991">
            <v>1803</v>
          </cell>
          <cell r="I991">
            <v>0.43928363896565026</v>
          </cell>
        </row>
        <row r="992">
          <cell r="G992">
            <v>1804</v>
          </cell>
          <cell r="I992">
            <v>0.43949618201279533</v>
          </cell>
        </row>
        <row r="993">
          <cell r="G993">
            <v>1809</v>
          </cell>
          <cell r="I993">
            <v>0.44032179483268274</v>
          </cell>
        </row>
        <row r="994">
          <cell r="G994">
            <v>1810</v>
          </cell>
          <cell r="I994">
            <v>0.44070512673432155</v>
          </cell>
        </row>
        <row r="995">
          <cell r="G995">
            <v>1810</v>
          </cell>
          <cell r="I995">
            <v>0.44106113960416304</v>
          </cell>
        </row>
        <row r="996">
          <cell r="G996">
            <v>1811</v>
          </cell>
          <cell r="I996">
            <v>0.44147394601410678</v>
          </cell>
        </row>
        <row r="997">
          <cell r="G997">
            <v>1811</v>
          </cell>
          <cell r="I997">
            <v>0.44179032750906955</v>
          </cell>
        </row>
        <row r="998">
          <cell r="G998">
            <v>1813</v>
          </cell>
          <cell r="I998">
            <v>0.44240365855169161</v>
          </cell>
        </row>
        <row r="999">
          <cell r="G999">
            <v>1820</v>
          </cell>
          <cell r="I999">
            <v>0.44278555346899201</v>
          </cell>
        </row>
        <row r="1000">
          <cell r="G1000">
            <v>1820</v>
          </cell>
          <cell r="I1000">
            <v>0.44303132677896284</v>
          </cell>
        </row>
        <row r="1001">
          <cell r="G1001">
            <v>1824</v>
          </cell>
          <cell r="I1001">
            <v>0.44334253186443384</v>
          </cell>
        </row>
        <row r="1002">
          <cell r="G1002">
            <v>1827</v>
          </cell>
          <cell r="I1002">
            <v>0.44352981338008435</v>
          </cell>
        </row>
        <row r="1003">
          <cell r="G1003">
            <v>1830</v>
          </cell>
          <cell r="I1003">
            <v>0.44387975172522254</v>
          </cell>
        </row>
        <row r="1004">
          <cell r="G1004">
            <v>1831</v>
          </cell>
          <cell r="I1004">
            <v>0.44415400345208189</v>
          </cell>
        </row>
        <row r="1005">
          <cell r="G1005">
            <v>1832</v>
          </cell>
          <cell r="I1005">
            <v>0.44443503186644628</v>
          </cell>
        </row>
        <row r="1006">
          <cell r="G1006">
            <v>1835</v>
          </cell>
          <cell r="I1006">
            <v>0.44467350594915267</v>
          </cell>
        </row>
        <row r="1007">
          <cell r="G1007">
            <v>1836</v>
          </cell>
          <cell r="I1007">
            <v>0.44489681004946835</v>
          </cell>
        </row>
        <row r="1008">
          <cell r="G1008">
            <v>1836</v>
          </cell>
          <cell r="I1008">
            <v>0.44530961645941208</v>
          </cell>
        </row>
        <row r="1009">
          <cell r="G1009">
            <v>1837</v>
          </cell>
          <cell r="I1009">
            <v>0.44556486080252244</v>
          </cell>
        </row>
        <row r="1010">
          <cell r="G1010">
            <v>1837</v>
          </cell>
          <cell r="I1010">
            <v>0.44705555471499914</v>
          </cell>
        </row>
        <row r="1011">
          <cell r="G1011">
            <v>1840</v>
          </cell>
          <cell r="I1011">
            <v>0.44756666391718419</v>
          </cell>
        </row>
        <row r="1012">
          <cell r="G1012">
            <v>1845</v>
          </cell>
          <cell r="I1012">
            <v>0.44784676155760211</v>
          </cell>
        </row>
        <row r="1013">
          <cell r="G1013">
            <v>1847</v>
          </cell>
          <cell r="I1013">
            <v>0.4482012231375328</v>
          </cell>
        </row>
        <row r="1014">
          <cell r="G1014">
            <v>1848</v>
          </cell>
          <cell r="I1014">
            <v>0.44846453418817928</v>
          </cell>
        </row>
        <row r="1015">
          <cell r="G1015">
            <v>1848</v>
          </cell>
          <cell r="I1015">
            <v>0.44888271296002452</v>
          </cell>
        </row>
        <row r="1016">
          <cell r="G1016">
            <v>1848</v>
          </cell>
          <cell r="I1016">
            <v>0.4493668460471294</v>
          </cell>
        </row>
        <row r="1017">
          <cell r="G1017">
            <v>1849</v>
          </cell>
          <cell r="I1017">
            <v>0.4500060428078429</v>
          </cell>
        </row>
        <row r="1018">
          <cell r="G1018">
            <v>1852</v>
          </cell>
          <cell r="I1018">
            <v>0.45046837618935937</v>
          </cell>
        </row>
        <row r="1019">
          <cell r="G1019">
            <v>1856</v>
          </cell>
          <cell r="I1019">
            <v>0.45074631835326967</v>
          </cell>
        </row>
        <row r="1020">
          <cell r="G1020">
            <v>1857</v>
          </cell>
          <cell r="I1020">
            <v>0.45129480547762091</v>
          </cell>
        </row>
        <row r="1021">
          <cell r="G1021">
            <v>1860</v>
          </cell>
          <cell r="I1021">
            <v>0.45164137997305781</v>
          </cell>
        </row>
        <row r="1022">
          <cell r="G1022">
            <v>1860</v>
          </cell>
          <cell r="I1022">
            <v>0.45200132822046246</v>
          </cell>
        </row>
        <row r="1023">
          <cell r="G1023">
            <v>1862</v>
          </cell>
          <cell r="I1023">
            <v>0.45230840197596056</v>
          </cell>
        </row>
        <row r="1024">
          <cell r="G1024">
            <v>1862</v>
          </cell>
          <cell r="I1024">
            <v>0.45256896969287003</v>
          </cell>
        </row>
        <row r="1025">
          <cell r="G1025">
            <v>1862</v>
          </cell>
          <cell r="I1025">
            <v>0.4528913114069637</v>
          </cell>
        </row>
        <row r="1026">
          <cell r="G1026">
            <v>1864</v>
          </cell>
          <cell r="I1026">
            <v>0.45331456861209585</v>
          </cell>
        </row>
        <row r="1027">
          <cell r="G1027">
            <v>1865</v>
          </cell>
          <cell r="I1027">
            <v>0.45412999190667452</v>
          </cell>
        </row>
        <row r="1028">
          <cell r="G1028">
            <v>1865</v>
          </cell>
          <cell r="I1028">
            <v>0.45455666194961042</v>
          </cell>
        </row>
        <row r="1029">
          <cell r="G1029">
            <v>1867</v>
          </cell>
          <cell r="I1029">
            <v>0.45477629194224267</v>
          </cell>
        </row>
        <row r="1030">
          <cell r="G1030">
            <v>1868</v>
          </cell>
          <cell r="I1030">
            <v>0.45529278983569677</v>
          </cell>
        </row>
        <row r="1031">
          <cell r="G1031">
            <v>1868</v>
          </cell>
          <cell r="I1031">
            <v>0.45555102245305634</v>
          </cell>
        </row>
        <row r="1032">
          <cell r="G1032">
            <v>1869</v>
          </cell>
          <cell r="I1032">
            <v>0.45592573244866469</v>
          </cell>
        </row>
        <row r="1033">
          <cell r="G1033">
            <v>1871</v>
          </cell>
          <cell r="I1033">
            <v>0.45639254007687119</v>
          </cell>
        </row>
        <row r="1034">
          <cell r="G1034">
            <v>1872</v>
          </cell>
          <cell r="I1034">
            <v>0.45729553776925558</v>
          </cell>
        </row>
        <row r="1035">
          <cell r="G1035">
            <v>1872</v>
          </cell>
          <cell r="I1035">
            <v>0.45766353639482882</v>
          </cell>
        </row>
        <row r="1036">
          <cell r="G1036">
            <v>1872</v>
          </cell>
          <cell r="I1036">
            <v>0.45797384336508834</v>
          </cell>
        </row>
        <row r="1037">
          <cell r="G1037">
            <v>1872</v>
          </cell>
          <cell r="I1037">
            <v>0.45816112488073885</v>
          </cell>
        </row>
        <row r="1038">
          <cell r="G1038">
            <v>1872</v>
          </cell>
          <cell r="I1038">
            <v>0.45864808294841808</v>
          </cell>
        </row>
        <row r="1039">
          <cell r="G1039">
            <v>1873</v>
          </cell>
          <cell r="I1039">
            <v>0.45892533927889412</v>
          </cell>
        </row>
        <row r="1040">
          <cell r="G1040">
            <v>1875</v>
          </cell>
          <cell r="I1040">
            <v>0.45925653151016305</v>
          </cell>
        </row>
        <row r="1041">
          <cell r="G1041">
            <v>1875</v>
          </cell>
          <cell r="I1041">
            <v>0.45952106726337066</v>
          </cell>
        </row>
        <row r="1042">
          <cell r="G1042">
            <v>1875</v>
          </cell>
          <cell r="I1042">
            <v>0.45990497069287134</v>
          </cell>
        </row>
        <row r="1043">
          <cell r="G1043">
            <v>1875</v>
          </cell>
          <cell r="I1043">
            <v>0.46023768155531608</v>
          </cell>
        </row>
        <row r="1044">
          <cell r="G1044">
            <v>1876</v>
          </cell>
          <cell r="I1044">
            <v>0.46051562371922639</v>
          </cell>
        </row>
        <row r="1045">
          <cell r="G1045">
            <v>1876</v>
          </cell>
          <cell r="I1045">
            <v>0.46078987544608574</v>
          </cell>
        </row>
        <row r="1046">
          <cell r="G1046">
            <v>1877</v>
          </cell>
          <cell r="I1046">
            <v>0.46116458544169409</v>
          </cell>
        </row>
        <row r="1047">
          <cell r="G1047">
            <v>1877</v>
          </cell>
          <cell r="I1047">
            <v>0.46141982978480445</v>
          </cell>
        </row>
        <row r="1048">
          <cell r="G1048">
            <v>1879</v>
          </cell>
          <cell r="I1048">
            <v>0.46170480990609947</v>
          </cell>
        </row>
        <row r="1049">
          <cell r="G1049">
            <v>1884</v>
          </cell>
          <cell r="I1049">
            <v>0.46196291188851918</v>
          </cell>
        </row>
        <row r="1050">
          <cell r="G1050">
            <v>1885</v>
          </cell>
          <cell r="I1050">
            <v>0.46237179925026722</v>
          </cell>
        </row>
        <row r="1051">
          <cell r="G1051">
            <v>1886</v>
          </cell>
          <cell r="I1051">
            <v>0.46270204437822221</v>
          </cell>
        </row>
        <row r="1052">
          <cell r="G1052">
            <v>1887</v>
          </cell>
          <cell r="I1052">
            <v>0.46303514714548655</v>
          </cell>
        </row>
        <row r="1053">
          <cell r="G1053">
            <v>1889</v>
          </cell>
          <cell r="I1053">
            <v>0.46330900696752636</v>
          </cell>
        </row>
        <row r="1054">
          <cell r="G1054">
            <v>1890</v>
          </cell>
          <cell r="I1054">
            <v>0.46361567248883739</v>
          </cell>
        </row>
        <row r="1055">
          <cell r="G1055">
            <v>1890</v>
          </cell>
          <cell r="I1055">
            <v>0.46392597945909692</v>
          </cell>
        </row>
        <row r="1056">
          <cell r="G1056">
            <v>1892</v>
          </cell>
          <cell r="I1056">
            <v>0.46418708604513331</v>
          </cell>
        </row>
        <row r="1057">
          <cell r="G1057">
            <v>1894</v>
          </cell>
          <cell r="I1057">
            <v>0.46564464538657224</v>
          </cell>
        </row>
        <row r="1058">
          <cell r="G1058">
            <v>1894</v>
          </cell>
          <cell r="I1058">
            <v>0.46601749383428764</v>
          </cell>
        </row>
        <row r="1059">
          <cell r="G1059">
            <v>1894</v>
          </cell>
          <cell r="I1059">
            <v>0.46819502656434847</v>
          </cell>
        </row>
        <row r="1060">
          <cell r="G1060">
            <v>1894</v>
          </cell>
          <cell r="I1060">
            <v>0.47670755542543675</v>
          </cell>
        </row>
        <row r="1061">
          <cell r="G1061">
            <v>1896</v>
          </cell>
          <cell r="I1061">
            <v>0.47711644278718479</v>
          </cell>
        </row>
        <row r="1062">
          <cell r="G1062">
            <v>1898</v>
          </cell>
          <cell r="I1062">
            <v>0.47742310830849582</v>
          </cell>
        </row>
        <row r="1063">
          <cell r="G1063">
            <v>1900</v>
          </cell>
          <cell r="I1063">
            <v>0.4779774576757731</v>
          </cell>
        </row>
        <row r="1064">
          <cell r="G1064">
            <v>1900</v>
          </cell>
          <cell r="I1064">
            <v>0.47825910660610177</v>
          </cell>
        </row>
        <row r="1065">
          <cell r="G1065">
            <v>1902</v>
          </cell>
          <cell r="I1065">
            <v>0.478825686669623</v>
          </cell>
        </row>
        <row r="1066">
          <cell r="G1066">
            <v>1902</v>
          </cell>
          <cell r="I1066">
            <v>0.47933018247797787</v>
          </cell>
        </row>
        <row r="1067">
          <cell r="G1067">
            <v>1903</v>
          </cell>
          <cell r="I1067">
            <v>0.47969818110355111</v>
          </cell>
        </row>
        <row r="1068">
          <cell r="G1068">
            <v>1903</v>
          </cell>
          <cell r="I1068">
            <v>0.47989761166860817</v>
          </cell>
        </row>
        <row r="1069">
          <cell r="G1069">
            <v>1904</v>
          </cell>
          <cell r="I1069">
            <v>0.48033536935206428</v>
          </cell>
        </row>
        <row r="1070">
          <cell r="G1070">
            <v>1904</v>
          </cell>
          <cell r="I1070">
            <v>0.48066808021450902</v>
          </cell>
        </row>
        <row r="1071">
          <cell r="G1071">
            <v>1904</v>
          </cell>
          <cell r="I1071">
            <v>0.48322469990651051</v>
          </cell>
        </row>
        <row r="1072">
          <cell r="G1072">
            <v>1908</v>
          </cell>
          <cell r="I1072">
            <v>0.4835690372786024</v>
          </cell>
        </row>
        <row r="1073">
          <cell r="G1073">
            <v>1908</v>
          </cell>
          <cell r="I1073">
            <v>0.48400935867275319</v>
          </cell>
        </row>
        <row r="1074">
          <cell r="G1074">
            <v>1908</v>
          </cell>
          <cell r="I1074">
            <v>0.48442216508269692</v>
          </cell>
        </row>
        <row r="1075">
          <cell r="G1075">
            <v>1908</v>
          </cell>
          <cell r="I1075">
            <v>0.48494380672690784</v>
          </cell>
        </row>
        <row r="1076">
          <cell r="G1076">
            <v>1910</v>
          </cell>
          <cell r="I1076">
            <v>0.48535236750130623</v>
          </cell>
        </row>
        <row r="1077">
          <cell r="G1077">
            <v>1912</v>
          </cell>
          <cell r="I1077">
            <v>0.48559740598974038</v>
          </cell>
        </row>
        <row r="1078">
          <cell r="G1078">
            <v>1913</v>
          </cell>
          <cell r="I1078">
            <v>0.48602216549668087</v>
          </cell>
        </row>
        <row r="1079">
          <cell r="G1079">
            <v>1916</v>
          </cell>
          <cell r="I1079">
            <v>0.48635126756891212</v>
          </cell>
        </row>
        <row r="1080">
          <cell r="G1080">
            <v>1917</v>
          </cell>
          <cell r="I1080">
            <v>0.48686237677109717</v>
          </cell>
        </row>
        <row r="1081">
          <cell r="G1081">
            <v>1920</v>
          </cell>
          <cell r="I1081">
            <v>0.48732918439930367</v>
          </cell>
        </row>
        <row r="1082">
          <cell r="G1082">
            <v>1920</v>
          </cell>
          <cell r="I1082">
            <v>0.48824919729260424</v>
          </cell>
        </row>
        <row r="1083">
          <cell r="G1083">
            <v>1920</v>
          </cell>
          <cell r="I1083">
            <v>0.48851241036704579</v>
          </cell>
        </row>
        <row r="1084">
          <cell r="G1084">
            <v>1920</v>
          </cell>
          <cell r="I1084">
            <v>0.48888718568012401</v>
          </cell>
        </row>
        <row r="1085">
          <cell r="G1085">
            <v>1920</v>
          </cell>
          <cell r="I1085">
            <v>0.49426030228960838</v>
          </cell>
        </row>
        <row r="1086">
          <cell r="G1086">
            <v>1922</v>
          </cell>
          <cell r="I1086">
            <v>0.49452109861766264</v>
          </cell>
        </row>
        <row r="1087">
          <cell r="G1087">
            <v>1924</v>
          </cell>
          <cell r="I1087">
            <v>0.49470248523165217</v>
          </cell>
        </row>
        <row r="1088">
          <cell r="G1088">
            <v>1926</v>
          </cell>
          <cell r="I1088">
            <v>0.49495772957476253</v>
          </cell>
        </row>
        <row r="1089">
          <cell r="G1089">
            <v>1928</v>
          </cell>
          <cell r="I1089">
            <v>0.49542453720296903</v>
          </cell>
        </row>
        <row r="1090">
          <cell r="G1090">
            <v>1928</v>
          </cell>
          <cell r="I1090">
            <v>0.49579302570956674</v>
          </cell>
        </row>
        <row r="1091">
          <cell r="G1091">
            <v>1928</v>
          </cell>
          <cell r="I1091">
            <v>0.49618016235382884</v>
          </cell>
        </row>
        <row r="1092">
          <cell r="G1092">
            <v>1928</v>
          </cell>
          <cell r="I1092">
            <v>0.49644322846396305</v>
          </cell>
        </row>
        <row r="1093">
          <cell r="G1093">
            <v>1928</v>
          </cell>
          <cell r="I1093">
            <v>0.49681290901438691</v>
          </cell>
        </row>
        <row r="1094">
          <cell r="G1094">
            <v>1930</v>
          </cell>
          <cell r="I1094">
            <v>0.49704739873142773</v>
          </cell>
        </row>
        <row r="1095">
          <cell r="G1095">
            <v>1931</v>
          </cell>
          <cell r="I1095">
            <v>0.49735406425273876</v>
          </cell>
        </row>
        <row r="1096">
          <cell r="G1096">
            <v>1931</v>
          </cell>
          <cell r="I1096">
            <v>0.49777137756810746</v>
          </cell>
        </row>
        <row r="1097">
          <cell r="G1097">
            <v>1937</v>
          </cell>
          <cell r="I1097">
            <v>0.49810965674486357</v>
          </cell>
        </row>
        <row r="1098">
          <cell r="G1098">
            <v>1937</v>
          </cell>
          <cell r="I1098">
            <v>0.49885213675490037</v>
          </cell>
        </row>
        <row r="1099">
          <cell r="G1099">
            <v>1940</v>
          </cell>
          <cell r="I1099">
            <v>0.4991588022762114</v>
          </cell>
        </row>
        <row r="1100">
          <cell r="G1100">
            <v>1940</v>
          </cell>
          <cell r="I1100">
            <v>0.49945065706121627</v>
          </cell>
        </row>
        <row r="1101">
          <cell r="G1101">
            <v>1950</v>
          </cell>
          <cell r="I1101">
            <v>0.49993686397799136</v>
          </cell>
        </row>
        <row r="1102">
          <cell r="G1102">
            <v>1950</v>
          </cell>
          <cell r="I1102">
            <v>0.50037532382424921</v>
          </cell>
        </row>
        <row r="1103">
          <cell r="G1103">
            <v>1951</v>
          </cell>
          <cell r="I1103">
            <v>0.50072189831968617</v>
          </cell>
        </row>
        <row r="1104">
          <cell r="G1104">
            <v>1953</v>
          </cell>
          <cell r="I1104">
            <v>0.50100545778601024</v>
          </cell>
        </row>
        <row r="1105">
          <cell r="G1105">
            <v>1959</v>
          </cell>
          <cell r="I1105">
            <v>0.50123019887066433</v>
          </cell>
        </row>
        <row r="1106">
          <cell r="G1106">
            <v>1959</v>
          </cell>
          <cell r="I1106">
            <v>0.50254274575297619</v>
          </cell>
        </row>
        <row r="1107">
          <cell r="G1107">
            <v>1960</v>
          </cell>
          <cell r="I1107">
            <v>0.50295555216291987</v>
          </cell>
        </row>
        <row r="1108">
          <cell r="G1108">
            <v>1963</v>
          </cell>
          <cell r="I1108">
            <v>0.50322266795618964</v>
          </cell>
        </row>
        <row r="1109">
          <cell r="G1109">
            <v>1964</v>
          </cell>
          <cell r="I1109">
            <v>0.50347995347023522</v>
          </cell>
        </row>
        <row r="1110">
          <cell r="G1110">
            <v>1971</v>
          </cell>
          <cell r="I1110">
            <v>0.50371842755294161</v>
          </cell>
        </row>
        <row r="1111">
          <cell r="G1111">
            <v>1971</v>
          </cell>
          <cell r="I1111">
            <v>0.50395946534634273</v>
          </cell>
        </row>
        <row r="1112">
          <cell r="G1112">
            <v>1972</v>
          </cell>
          <cell r="I1112">
            <v>0.50443195559443299</v>
          </cell>
        </row>
        <row r="1113">
          <cell r="G1113">
            <v>1972</v>
          </cell>
          <cell r="I1113">
            <v>0.504704264126562</v>
          </cell>
        </row>
        <row r="1114">
          <cell r="G1114">
            <v>1974</v>
          </cell>
          <cell r="I1114">
            <v>0.50504288622003524</v>
          </cell>
        </row>
        <row r="1115">
          <cell r="G1115">
            <v>1976</v>
          </cell>
          <cell r="I1115">
            <v>0.50523571972062964</v>
          </cell>
        </row>
        <row r="1116">
          <cell r="G1116">
            <v>1976</v>
          </cell>
          <cell r="I1116">
            <v>0.50552363912807141</v>
          </cell>
        </row>
        <row r="1117">
          <cell r="G1117">
            <v>1976</v>
          </cell>
          <cell r="I1117">
            <v>0.50592739906843009</v>
          </cell>
        </row>
        <row r="1118">
          <cell r="G1118">
            <v>1979</v>
          </cell>
          <cell r="I1118">
            <v>0.50612158790652551</v>
          </cell>
        </row>
        <row r="1119">
          <cell r="G1119">
            <v>1982</v>
          </cell>
          <cell r="I1119">
            <v>0.50631355595064331</v>
          </cell>
        </row>
        <row r="1120">
          <cell r="G1120">
            <v>1984</v>
          </cell>
          <cell r="I1120">
            <v>0.50658780767750267</v>
          </cell>
        </row>
        <row r="1121">
          <cell r="G1121">
            <v>1985</v>
          </cell>
          <cell r="I1121">
            <v>0.50684630156474197</v>
          </cell>
        </row>
        <row r="1122">
          <cell r="G1122">
            <v>1988</v>
          </cell>
          <cell r="I1122">
            <v>0.50718492365821521</v>
          </cell>
        </row>
        <row r="1123">
          <cell r="G1123">
            <v>1989</v>
          </cell>
          <cell r="I1123">
            <v>0.50749096866356191</v>
          </cell>
        </row>
        <row r="1124">
          <cell r="G1124">
            <v>1989</v>
          </cell>
          <cell r="I1124">
            <v>0.50791803061131735</v>
          </cell>
        </row>
        <row r="1125">
          <cell r="G1125">
            <v>1989</v>
          </cell>
          <cell r="I1125">
            <v>0.50820207995866584</v>
          </cell>
        </row>
        <row r="1126">
          <cell r="G1126">
            <v>1989</v>
          </cell>
          <cell r="I1126">
            <v>0.51069623374876261</v>
          </cell>
        </row>
        <row r="1127">
          <cell r="G1127">
            <v>1990</v>
          </cell>
          <cell r="I1127">
            <v>0.51097048547562196</v>
          </cell>
        </row>
        <row r="1128">
          <cell r="G1128">
            <v>1994</v>
          </cell>
          <cell r="I1128">
            <v>0.51139633905018378</v>
          </cell>
        </row>
        <row r="1129">
          <cell r="G1129">
            <v>1994</v>
          </cell>
          <cell r="I1129">
            <v>0.51388343562388217</v>
          </cell>
        </row>
        <row r="1130">
          <cell r="G1130">
            <v>1996</v>
          </cell>
          <cell r="I1130">
            <v>0.51429232298563021</v>
          </cell>
        </row>
        <row r="1131">
          <cell r="G1131">
            <v>2000</v>
          </cell>
          <cell r="I1131">
            <v>0.51466595524298475</v>
          </cell>
        </row>
        <row r="1132">
          <cell r="G1132">
            <v>2000</v>
          </cell>
          <cell r="I1132">
            <v>0.5149291683174263</v>
          </cell>
        </row>
        <row r="1133">
          <cell r="G1133">
            <v>2000</v>
          </cell>
          <cell r="I1133">
            <v>0.51521276044248532</v>
          </cell>
        </row>
        <row r="1134">
          <cell r="G1134">
            <v>2000</v>
          </cell>
          <cell r="I1134">
            <v>0.51556351525599764</v>
          </cell>
        </row>
        <row r="1135">
          <cell r="G1135">
            <v>2001</v>
          </cell>
          <cell r="I1135">
            <v>0.51638130630886125</v>
          </cell>
        </row>
        <row r="1136">
          <cell r="G1136">
            <v>2001</v>
          </cell>
          <cell r="I1136">
            <v>0.51693565567613853</v>
          </cell>
        </row>
        <row r="1137">
          <cell r="G1137">
            <v>2001</v>
          </cell>
          <cell r="I1137">
            <v>0.51721972135285454</v>
          </cell>
        </row>
        <row r="1138">
          <cell r="G1138">
            <v>2001</v>
          </cell>
          <cell r="I1138">
            <v>0.52199583560215057</v>
          </cell>
        </row>
        <row r="1139">
          <cell r="G1139">
            <v>2004</v>
          </cell>
          <cell r="I1139">
            <v>0.5226530436551966</v>
          </cell>
        </row>
        <row r="1140">
          <cell r="G1140">
            <v>2006</v>
          </cell>
          <cell r="I1140">
            <v>0.52312968156262729</v>
          </cell>
        </row>
        <row r="1141">
          <cell r="G1141">
            <v>2007</v>
          </cell>
          <cell r="I1141">
            <v>0.52333508867618272</v>
          </cell>
        </row>
        <row r="1142">
          <cell r="G1142">
            <v>2008</v>
          </cell>
          <cell r="I1142">
            <v>0.52395570261670177</v>
          </cell>
        </row>
        <row r="1143">
          <cell r="G1143">
            <v>2008</v>
          </cell>
          <cell r="I1143">
            <v>0.52434359041186807</v>
          </cell>
        </row>
        <row r="1144">
          <cell r="G1144">
            <v>2008</v>
          </cell>
          <cell r="I1144">
            <v>0.52460665652200233</v>
          </cell>
        </row>
        <row r="1145">
          <cell r="G1145">
            <v>2010</v>
          </cell>
          <cell r="I1145">
            <v>0.52496693135675665</v>
          </cell>
        </row>
        <row r="1146">
          <cell r="G1146">
            <v>2015</v>
          </cell>
          <cell r="I1146">
            <v>0.52525485076419842</v>
          </cell>
        </row>
        <row r="1147">
          <cell r="G1147">
            <v>2019</v>
          </cell>
          <cell r="I1147">
            <v>0.52564440415484781</v>
          </cell>
        </row>
        <row r="1148">
          <cell r="G1148">
            <v>2020</v>
          </cell>
          <cell r="I1148">
            <v>0.5260190325036187</v>
          </cell>
        </row>
        <row r="1149">
          <cell r="G1149">
            <v>2020</v>
          </cell>
          <cell r="I1149">
            <v>0.5265735614939383</v>
          </cell>
        </row>
        <row r="1150">
          <cell r="G1150">
            <v>2021</v>
          </cell>
          <cell r="I1150">
            <v>0.52685081782441434</v>
          </cell>
        </row>
        <row r="1151">
          <cell r="G1151">
            <v>2022</v>
          </cell>
          <cell r="I1151">
            <v>0.52723955474668971</v>
          </cell>
        </row>
        <row r="1152">
          <cell r="G1152">
            <v>2022</v>
          </cell>
          <cell r="I1152">
            <v>0.52833499403484885</v>
          </cell>
        </row>
        <row r="1153">
          <cell r="G1153">
            <v>2023</v>
          </cell>
          <cell r="I1153">
            <v>0.52862717540720339</v>
          </cell>
        </row>
        <row r="1154">
          <cell r="G1154">
            <v>2024</v>
          </cell>
          <cell r="I1154">
            <v>0.52893384092851436</v>
          </cell>
        </row>
        <row r="1155">
          <cell r="G1155">
            <v>2024</v>
          </cell>
          <cell r="I1155">
            <v>0.52921178309242467</v>
          </cell>
        </row>
        <row r="1156">
          <cell r="G1156">
            <v>2025</v>
          </cell>
          <cell r="I1156">
            <v>0.52960096090762199</v>
          </cell>
        </row>
        <row r="1157">
          <cell r="G1157">
            <v>2026</v>
          </cell>
          <cell r="I1157">
            <v>0.53020615992523801</v>
          </cell>
        </row>
        <row r="1158">
          <cell r="G1158">
            <v>2027</v>
          </cell>
          <cell r="I1158">
            <v>0.53063322187299344</v>
          </cell>
        </row>
        <row r="1159">
          <cell r="G1159">
            <v>2027</v>
          </cell>
          <cell r="I1159">
            <v>0.53312737566309021</v>
          </cell>
        </row>
        <row r="1160">
          <cell r="G1160">
            <v>2029</v>
          </cell>
          <cell r="I1160">
            <v>0.53345208513546882</v>
          </cell>
        </row>
        <row r="1161">
          <cell r="G1161">
            <v>2029</v>
          </cell>
          <cell r="I1161">
            <v>0.53377679460784744</v>
          </cell>
        </row>
        <row r="1162">
          <cell r="G1162">
            <v>2029</v>
          </cell>
          <cell r="I1162">
            <v>0.53410150408022605</v>
          </cell>
        </row>
        <row r="1163">
          <cell r="G1163">
            <v>2030</v>
          </cell>
          <cell r="I1163">
            <v>0.53428014736047857</v>
          </cell>
        </row>
        <row r="1164">
          <cell r="G1164">
            <v>2030</v>
          </cell>
          <cell r="I1164">
            <v>0.53462776693543435</v>
          </cell>
        </row>
        <row r="1165">
          <cell r="G1165">
            <v>2030</v>
          </cell>
          <cell r="I1165">
            <v>0.53500329339941677</v>
          </cell>
        </row>
        <row r="1166">
          <cell r="G1166">
            <v>2030</v>
          </cell>
          <cell r="I1166">
            <v>0.53531756840597444</v>
          </cell>
        </row>
        <row r="1167">
          <cell r="G1167">
            <v>2030</v>
          </cell>
          <cell r="I1167">
            <v>0.53569227840158273</v>
          </cell>
        </row>
        <row r="1168">
          <cell r="G1168">
            <v>2030</v>
          </cell>
          <cell r="I1168">
            <v>0.53619032410978218</v>
          </cell>
        </row>
        <row r="1169">
          <cell r="G1169">
            <v>2032</v>
          </cell>
          <cell r="I1169">
            <v>0.53683900823300268</v>
          </cell>
        </row>
        <row r="1170">
          <cell r="G1170">
            <v>2034</v>
          </cell>
          <cell r="I1170">
            <v>0.53747820499371612</v>
          </cell>
        </row>
        <row r="1171">
          <cell r="G1171">
            <v>2035</v>
          </cell>
          <cell r="I1171">
            <v>0.53830381781360359</v>
          </cell>
        </row>
        <row r="1172">
          <cell r="G1172">
            <v>2038</v>
          </cell>
          <cell r="I1172">
            <v>0.53866820764896328</v>
          </cell>
        </row>
        <row r="1173">
          <cell r="G1173">
            <v>2039</v>
          </cell>
          <cell r="I1173">
            <v>0.53908411663872857</v>
          </cell>
        </row>
        <row r="1174">
          <cell r="G1174">
            <v>2040</v>
          </cell>
          <cell r="I1174">
            <v>0.53978508739662623</v>
          </cell>
        </row>
        <row r="1175">
          <cell r="G1175">
            <v>2041</v>
          </cell>
          <cell r="I1175">
            <v>0.54004033173973665</v>
          </cell>
        </row>
        <row r="1176">
          <cell r="G1176">
            <v>2043</v>
          </cell>
          <cell r="I1176">
            <v>0.5407413024976343</v>
          </cell>
        </row>
        <row r="1177">
          <cell r="G1177">
            <v>2043</v>
          </cell>
          <cell r="I1177">
            <v>0.54105440178973319</v>
          </cell>
        </row>
        <row r="1178">
          <cell r="G1178">
            <v>2045</v>
          </cell>
          <cell r="I1178">
            <v>0.54142917710281147</v>
          </cell>
        </row>
        <row r="1179">
          <cell r="G1179">
            <v>2046</v>
          </cell>
          <cell r="I1179">
            <v>0.5417515188169052</v>
          </cell>
        </row>
        <row r="1180">
          <cell r="G1180">
            <v>2048</v>
          </cell>
          <cell r="I1180">
            <v>0.54208217217904719</v>
          </cell>
        </row>
        <row r="1181">
          <cell r="G1181">
            <v>2049</v>
          </cell>
          <cell r="I1181">
            <v>0.54290133489877923</v>
          </cell>
        </row>
        <row r="1182">
          <cell r="G1182">
            <v>2049</v>
          </cell>
          <cell r="I1182">
            <v>0.54768546004236529</v>
          </cell>
        </row>
        <row r="1183">
          <cell r="G1183">
            <v>2050</v>
          </cell>
          <cell r="I1183">
            <v>0.54805411184263786</v>
          </cell>
        </row>
        <row r="1184">
          <cell r="G1184">
            <v>2050</v>
          </cell>
          <cell r="I1184">
            <v>0.54838321391486911</v>
          </cell>
        </row>
        <row r="1185">
          <cell r="G1185">
            <v>2052</v>
          </cell>
          <cell r="I1185">
            <v>0.54864628002500337</v>
          </cell>
        </row>
        <row r="1186">
          <cell r="G1186">
            <v>2058</v>
          </cell>
          <cell r="I1186">
            <v>0.54896331469466542</v>
          </cell>
        </row>
        <row r="1187">
          <cell r="G1187">
            <v>2062</v>
          </cell>
          <cell r="I1187">
            <v>0.54915688301679644</v>
          </cell>
        </row>
        <row r="1188">
          <cell r="G1188">
            <v>2062</v>
          </cell>
          <cell r="I1188">
            <v>0.54935045133892746</v>
          </cell>
        </row>
        <row r="1189">
          <cell r="G1189">
            <v>2063</v>
          </cell>
          <cell r="I1189">
            <v>0.54981309497842612</v>
          </cell>
        </row>
        <row r="1190">
          <cell r="G1190">
            <v>2063</v>
          </cell>
          <cell r="I1190">
            <v>0.5501111875818091</v>
          </cell>
        </row>
        <row r="1191">
          <cell r="G1191">
            <v>2063</v>
          </cell>
          <cell r="I1191">
            <v>0.55049308249910944</v>
          </cell>
        </row>
        <row r="1192">
          <cell r="G1192">
            <v>2063</v>
          </cell>
          <cell r="I1192">
            <v>0.55082437270658324</v>
          </cell>
        </row>
        <row r="1193">
          <cell r="G1193">
            <v>2063</v>
          </cell>
          <cell r="I1193">
            <v>0.55101168688096869</v>
          </cell>
        </row>
        <row r="1194">
          <cell r="G1194">
            <v>2063</v>
          </cell>
          <cell r="I1194">
            <v>0.55133394694822502</v>
          </cell>
        </row>
        <row r="1195">
          <cell r="G1195">
            <v>2064</v>
          </cell>
          <cell r="I1195">
            <v>0.5517995462032379</v>
          </cell>
        </row>
        <row r="1196">
          <cell r="G1196">
            <v>2064</v>
          </cell>
          <cell r="I1196">
            <v>0.55208119513356657</v>
          </cell>
        </row>
        <row r="1197">
          <cell r="G1197">
            <v>2064</v>
          </cell>
          <cell r="I1197">
            <v>0.5525533424649397</v>
          </cell>
        </row>
        <row r="1198">
          <cell r="G1198">
            <v>2065</v>
          </cell>
          <cell r="I1198">
            <v>0.55311992252846098</v>
          </cell>
        </row>
        <row r="1199">
          <cell r="G1199">
            <v>2068</v>
          </cell>
          <cell r="I1199">
            <v>0.55339378235050074</v>
          </cell>
        </row>
        <row r="1200">
          <cell r="G1200">
            <v>2068</v>
          </cell>
          <cell r="I1200">
            <v>0.55360751744147196</v>
          </cell>
        </row>
        <row r="1201">
          <cell r="G1201">
            <v>2070</v>
          </cell>
          <cell r="I1201">
            <v>0.553923196773633</v>
          </cell>
        </row>
        <row r="1202">
          <cell r="G1202">
            <v>2073</v>
          </cell>
          <cell r="I1202">
            <v>0.55427525793654386</v>
          </cell>
        </row>
        <row r="1203">
          <cell r="G1203">
            <v>2073</v>
          </cell>
          <cell r="I1203">
            <v>0.55460796879898866</v>
          </cell>
        </row>
        <row r="1204">
          <cell r="G1204">
            <v>2074</v>
          </cell>
          <cell r="I1204">
            <v>0.55488605792720624</v>
          </cell>
        </row>
        <row r="1205">
          <cell r="G1205">
            <v>2075</v>
          </cell>
          <cell r="I1205">
            <v>0.5551397509804058</v>
          </cell>
        </row>
        <row r="1206">
          <cell r="G1206">
            <v>2076</v>
          </cell>
          <cell r="I1206">
            <v>0.55548408835249774</v>
          </cell>
        </row>
        <row r="1207">
          <cell r="G1207">
            <v>2076</v>
          </cell>
          <cell r="I1207">
            <v>0.55621286802321723</v>
          </cell>
        </row>
        <row r="1208">
          <cell r="G1208">
            <v>2080</v>
          </cell>
          <cell r="I1208">
            <v>0.5565334135068879</v>
          </cell>
        </row>
        <row r="1209">
          <cell r="G1209">
            <v>2080</v>
          </cell>
          <cell r="I1209">
            <v>0.55677188758959428</v>
          </cell>
        </row>
        <row r="1210">
          <cell r="G1210">
            <v>2080</v>
          </cell>
          <cell r="I1210">
            <v>0.55716694397708511</v>
          </cell>
        </row>
        <row r="1211">
          <cell r="G1211">
            <v>2080</v>
          </cell>
          <cell r="I1211">
            <v>0.55751789474300717</v>
          </cell>
        </row>
        <row r="1212">
          <cell r="G1212">
            <v>2080</v>
          </cell>
          <cell r="I1212">
            <v>0.55786801271118769</v>
          </cell>
        </row>
        <row r="1213">
          <cell r="G1213">
            <v>2084</v>
          </cell>
          <cell r="I1213">
            <v>0.55833769430807101</v>
          </cell>
        </row>
        <row r="1214">
          <cell r="G1214">
            <v>2089</v>
          </cell>
          <cell r="I1214">
            <v>0.55874658166981905</v>
          </cell>
        </row>
        <row r="1215">
          <cell r="G1215">
            <v>2089</v>
          </cell>
          <cell r="I1215">
            <v>0.5590863958071185</v>
          </cell>
        </row>
        <row r="1216">
          <cell r="G1216">
            <v>2091</v>
          </cell>
          <cell r="I1216">
            <v>0.55943297030255545</v>
          </cell>
        </row>
        <row r="1217">
          <cell r="G1217">
            <v>2092</v>
          </cell>
          <cell r="I1217">
            <v>0.55978308827073597</v>
          </cell>
        </row>
        <row r="1218">
          <cell r="G1218">
            <v>2092</v>
          </cell>
          <cell r="I1218">
            <v>0.5603715333573156</v>
          </cell>
        </row>
        <row r="1219">
          <cell r="G1219">
            <v>2096</v>
          </cell>
          <cell r="I1219">
            <v>0.56062976597467518</v>
          </cell>
        </row>
        <row r="1220">
          <cell r="G1220">
            <v>2100</v>
          </cell>
          <cell r="I1220">
            <v>0.56092565411344808</v>
          </cell>
        </row>
        <row r="1221">
          <cell r="G1221">
            <v>2100</v>
          </cell>
          <cell r="I1221">
            <v>0.56132311091795872</v>
          </cell>
        </row>
        <row r="1222">
          <cell r="G1222">
            <v>2101</v>
          </cell>
          <cell r="I1222">
            <v>0.56164755912045761</v>
          </cell>
        </row>
        <row r="1223">
          <cell r="G1223">
            <v>2103</v>
          </cell>
          <cell r="I1223">
            <v>0.56212651579807071</v>
          </cell>
        </row>
        <row r="1224">
          <cell r="G1224">
            <v>2105</v>
          </cell>
          <cell r="I1224">
            <v>0.5625980752722145</v>
          </cell>
        </row>
        <row r="1225">
          <cell r="G1225">
            <v>2105</v>
          </cell>
          <cell r="I1225">
            <v>0.56535210628779264</v>
          </cell>
        </row>
        <row r="1226">
          <cell r="G1226">
            <v>2112</v>
          </cell>
          <cell r="I1226">
            <v>0.56573400120509298</v>
          </cell>
        </row>
        <row r="1227">
          <cell r="G1227">
            <v>2112</v>
          </cell>
          <cell r="I1227">
            <v>0.56606529141256678</v>
          </cell>
        </row>
        <row r="1228">
          <cell r="G1228">
            <v>2112</v>
          </cell>
          <cell r="I1228">
            <v>0.56655224948024607</v>
          </cell>
        </row>
        <row r="1229">
          <cell r="G1229">
            <v>2112</v>
          </cell>
          <cell r="I1229">
            <v>0.56687459119433981</v>
          </cell>
        </row>
        <row r="1230">
          <cell r="G1230">
            <v>2116</v>
          </cell>
          <cell r="I1230">
            <v>0.56734141515191383</v>
          </cell>
        </row>
        <row r="1231">
          <cell r="G1231">
            <v>2116</v>
          </cell>
          <cell r="I1231">
            <v>0.56785760278738573</v>
          </cell>
        </row>
        <row r="1232">
          <cell r="G1232">
            <v>2116</v>
          </cell>
          <cell r="I1232">
            <v>0.57087227397075857</v>
          </cell>
        </row>
        <row r="1233">
          <cell r="G1233">
            <v>2122</v>
          </cell>
          <cell r="I1233">
            <v>0.57123748027449239</v>
          </cell>
        </row>
        <row r="1234">
          <cell r="G1234">
            <v>2123</v>
          </cell>
          <cell r="I1234">
            <v>0.57194161892968154</v>
          </cell>
        </row>
        <row r="1235">
          <cell r="G1235">
            <v>2125</v>
          </cell>
          <cell r="I1235">
            <v>0.57221887526015758</v>
          </cell>
        </row>
        <row r="1236">
          <cell r="G1236">
            <v>2129</v>
          </cell>
          <cell r="I1236">
            <v>0.5727650109555914</v>
          </cell>
        </row>
        <row r="1237">
          <cell r="G1237">
            <v>2136</v>
          </cell>
          <cell r="I1237">
            <v>0.57327463418533564</v>
          </cell>
        </row>
        <row r="1238">
          <cell r="G1238">
            <v>2136</v>
          </cell>
          <cell r="I1238">
            <v>0.57371422075794976</v>
          </cell>
        </row>
        <row r="1239">
          <cell r="G1239">
            <v>2139</v>
          </cell>
          <cell r="I1239">
            <v>0.57418369007305581</v>
          </cell>
        </row>
        <row r="1240">
          <cell r="G1240">
            <v>2142</v>
          </cell>
          <cell r="I1240">
            <v>0.57446945400398997</v>
          </cell>
        </row>
        <row r="1241">
          <cell r="G1241">
            <v>2144</v>
          </cell>
          <cell r="I1241">
            <v>0.57491971998293723</v>
          </cell>
        </row>
        <row r="1242">
          <cell r="G1242">
            <v>2145</v>
          </cell>
          <cell r="I1242">
            <v>0.57528940053336108</v>
          </cell>
        </row>
        <row r="1243">
          <cell r="G1243">
            <v>2146</v>
          </cell>
          <cell r="I1243">
            <v>0.57567446334795291</v>
          </cell>
        </row>
        <row r="1244">
          <cell r="G1244">
            <v>2150</v>
          </cell>
          <cell r="I1244">
            <v>0.57598112886926389</v>
          </cell>
        </row>
        <row r="1245">
          <cell r="G1245">
            <v>2150</v>
          </cell>
          <cell r="I1245">
            <v>0.57635983955990533</v>
          </cell>
        </row>
        <row r="1246">
          <cell r="G1246">
            <v>2152</v>
          </cell>
          <cell r="I1246">
            <v>0.57664086797426972</v>
          </cell>
        </row>
        <row r="1247">
          <cell r="G1247">
            <v>2154</v>
          </cell>
          <cell r="I1247">
            <v>0.57688902537189291</v>
          </cell>
        </row>
        <row r="1248">
          <cell r="G1248">
            <v>2158</v>
          </cell>
          <cell r="I1248">
            <v>0.57708270799959627</v>
          </cell>
        </row>
        <row r="1249">
          <cell r="G1249">
            <v>2158</v>
          </cell>
          <cell r="I1249">
            <v>0.57736630012465529</v>
          </cell>
        </row>
        <row r="1250">
          <cell r="G1250">
            <v>2158</v>
          </cell>
          <cell r="I1250">
            <v>0.57767917080560949</v>
          </cell>
        </row>
        <row r="1251">
          <cell r="G1251">
            <v>2163</v>
          </cell>
          <cell r="I1251">
            <v>0.57777051728730355</v>
          </cell>
        </row>
        <row r="1252">
          <cell r="G1252">
            <v>2164</v>
          </cell>
          <cell r="I1252">
            <v>0.57795779880295406</v>
          </cell>
        </row>
        <row r="1253">
          <cell r="G1253">
            <v>2164</v>
          </cell>
          <cell r="I1253">
            <v>0.57829050966539886</v>
          </cell>
        </row>
        <row r="1254">
          <cell r="G1254">
            <v>2169</v>
          </cell>
          <cell r="I1254">
            <v>0.57858236445040379</v>
          </cell>
        </row>
        <row r="1255">
          <cell r="G1255">
            <v>2172</v>
          </cell>
          <cell r="I1255">
            <v>0.5788404664328235</v>
          </cell>
        </row>
        <row r="1256">
          <cell r="G1256">
            <v>2175</v>
          </cell>
          <cell r="I1256">
            <v>0.57919610372721286</v>
          </cell>
        </row>
        <row r="1257">
          <cell r="G1257">
            <v>2176</v>
          </cell>
          <cell r="I1257">
            <v>0.57980943476983493</v>
          </cell>
        </row>
        <row r="1258">
          <cell r="G1258">
            <v>2176</v>
          </cell>
          <cell r="I1258">
            <v>0.58000300309196595</v>
          </cell>
        </row>
        <row r="1259">
          <cell r="G1259">
            <v>2178</v>
          </cell>
          <cell r="I1259">
            <v>0.5803976022571673</v>
          </cell>
        </row>
        <row r="1260">
          <cell r="G1260">
            <v>2180</v>
          </cell>
          <cell r="I1260">
            <v>0.5806701394004411</v>
          </cell>
        </row>
        <row r="1261">
          <cell r="G1261">
            <v>2180</v>
          </cell>
          <cell r="I1261">
            <v>0.58101671389587806</v>
          </cell>
        </row>
        <row r="1262">
          <cell r="G1262">
            <v>2180</v>
          </cell>
          <cell r="I1262">
            <v>0.58130112248931121</v>
          </cell>
        </row>
        <row r="1263">
          <cell r="G1263">
            <v>2180</v>
          </cell>
          <cell r="I1263">
            <v>0.58157537421617056</v>
          </cell>
        </row>
        <row r="1264">
          <cell r="G1264">
            <v>2184</v>
          </cell>
          <cell r="I1264">
            <v>0.5819830695340924</v>
          </cell>
        </row>
        <row r="1265">
          <cell r="G1265">
            <v>2184</v>
          </cell>
          <cell r="I1265">
            <v>0.58217663785622342</v>
          </cell>
        </row>
        <row r="1266">
          <cell r="G1266">
            <v>2188</v>
          </cell>
          <cell r="I1266">
            <v>0.58251970153765176</v>
          </cell>
        </row>
        <row r="1267">
          <cell r="G1267">
            <v>2192</v>
          </cell>
          <cell r="I1267">
            <v>0.58299184886902489</v>
          </cell>
        </row>
        <row r="1268">
          <cell r="G1268">
            <v>2192</v>
          </cell>
          <cell r="I1268">
            <v>0.58345418225054135</v>
          </cell>
        </row>
        <row r="1269">
          <cell r="G1269">
            <v>2196</v>
          </cell>
          <cell r="I1269">
            <v>0.58384148218847831</v>
          </cell>
        </row>
        <row r="1270">
          <cell r="G1270">
            <v>2199</v>
          </cell>
          <cell r="I1270">
            <v>0.58396756123480642</v>
          </cell>
        </row>
        <row r="1271">
          <cell r="G1271">
            <v>2200</v>
          </cell>
          <cell r="I1271">
            <v>0.58429656533083274</v>
          </cell>
        </row>
        <row r="1272">
          <cell r="G1272">
            <v>2200</v>
          </cell>
          <cell r="I1272">
            <v>0.58476603464593879</v>
          </cell>
        </row>
        <row r="1273">
          <cell r="G1273">
            <v>2200</v>
          </cell>
          <cell r="I1273">
            <v>0.58502312420757463</v>
          </cell>
        </row>
        <row r="1274">
          <cell r="G1274">
            <v>2201</v>
          </cell>
          <cell r="I1274">
            <v>0.58530965561878046</v>
          </cell>
        </row>
        <row r="1275">
          <cell r="G1275">
            <v>2204</v>
          </cell>
          <cell r="I1275">
            <v>0.58573671756653589</v>
          </cell>
        </row>
        <row r="1276">
          <cell r="G1276">
            <v>2204</v>
          </cell>
          <cell r="I1276">
            <v>0.58823087135663266</v>
          </cell>
        </row>
        <row r="1277">
          <cell r="G1277">
            <v>2205</v>
          </cell>
          <cell r="I1277">
            <v>0.58866862904008876</v>
          </cell>
        </row>
        <row r="1278">
          <cell r="G1278">
            <v>2205</v>
          </cell>
          <cell r="I1278">
            <v>0.58895027797041744</v>
          </cell>
        </row>
        <row r="1279">
          <cell r="G1279">
            <v>2205</v>
          </cell>
          <cell r="I1279">
            <v>0.58922452969727679</v>
          </cell>
        </row>
        <row r="1280">
          <cell r="G1280">
            <v>2207</v>
          </cell>
          <cell r="I1280">
            <v>0.58955843260354768</v>
          </cell>
        </row>
        <row r="1281">
          <cell r="G1281">
            <v>2209</v>
          </cell>
          <cell r="I1281">
            <v>0.58995588940805832</v>
          </cell>
        </row>
        <row r="1282">
          <cell r="G1282">
            <v>2210</v>
          </cell>
          <cell r="I1282">
            <v>0.59029180082652954</v>
          </cell>
        </row>
        <row r="1283">
          <cell r="G1283">
            <v>2210</v>
          </cell>
          <cell r="I1283">
            <v>0.59225361161749357</v>
          </cell>
        </row>
        <row r="1284">
          <cell r="G1284">
            <v>2211</v>
          </cell>
          <cell r="I1284">
            <v>0.59260018611293053</v>
          </cell>
        </row>
        <row r="1285">
          <cell r="G1285">
            <v>2211</v>
          </cell>
          <cell r="I1285">
            <v>0.59291978449328731</v>
          </cell>
        </row>
        <row r="1286">
          <cell r="G1286">
            <v>2214</v>
          </cell>
          <cell r="I1286">
            <v>0.59329434752458832</v>
          </cell>
        </row>
        <row r="1287">
          <cell r="G1287">
            <v>2214</v>
          </cell>
          <cell r="I1287">
            <v>0.59361668923868205</v>
          </cell>
        </row>
        <row r="1288">
          <cell r="G1288">
            <v>2217</v>
          </cell>
          <cell r="I1288">
            <v>0.59394218252069975</v>
          </cell>
        </row>
        <row r="1289">
          <cell r="G1289">
            <v>2225</v>
          </cell>
          <cell r="I1289">
            <v>0.59437943399376392</v>
          </cell>
        </row>
        <row r="1290">
          <cell r="G1290">
            <v>2225</v>
          </cell>
          <cell r="I1290">
            <v>0.59475228244147926</v>
          </cell>
        </row>
        <row r="1291">
          <cell r="G1291">
            <v>2227</v>
          </cell>
          <cell r="I1291">
            <v>0.59499699434256381</v>
          </cell>
        </row>
        <row r="1292">
          <cell r="G1292">
            <v>2227</v>
          </cell>
          <cell r="I1292">
            <v>0.59555152333288341</v>
          </cell>
        </row>
        <row r="1293">
          <cell r="G1293">
            <v>2227</v>
          </cell>
          <cell r="I1293">
            <v>0.59698070502134715</v>
          </cell>
        </row>
        <row r="1294">
          <cell r="G1294">
            <v>2235</v>
          </cell>
          <cell r="I1294">
            <v>0.59737355694422789</v>
          </cell>
        </row>
        <row r="1295">
          <cell r="G1295">
            <v>2235</v>
          </cell>
          <cell r="I1295">
            <v>0.59773869793049184</v>
          </cell>
        </row>
        <row r="1296">
          <cell r="G1296">
            <v>2240</v>
          </cell>
          <cell r="I1296">
            <v>0.59865871082379241</v>
          </cell>
        </row>
        <row r="1297">
          <cell r="G1297">
            <v>2240</v>
          </cell>
          <cell r="I1297">
            <v>0.59921306019106968</v>
          </cell>
        </row>
        <row r="1298">
          <cell r="G1298">
            <v>2240</v>
          </cell>
          <cell r="I1298">
            <v>0.59956401095699174</v>
          </cell>
        </row>
        <row r="1299">
          <cell r="G1299">
            <v>2240</v>
          </cell>
          <cell r="I1299">
            <v>0.5997483205277605</v>
          </cell>
        </row>
        <row r="1300">
          <cell r="G1300">
            <v>2240</v>
          </cell>
          <cell r="I1300">
            <v>0.60005074041352624</v>
          </cell>
        </row>
        <row r="1301">
          <cell r="G1301">
            <v>2240</v>
          </cell>
          <cell r="I1301">
            <v>0.60023802192917675</v>
          </cell>
        </row>
        <row r="1302">
          <cell r="G1302">
            <v>2240</v>
          </cell>
          <cell r="I1302">
            <v>0.60078572524388885</v>
          </cell>
        </row>
        <row r="1303">
          <cell r="G1303">
            <v>2240</v>
          </cell>
          <cell r="I1303">
            <v>0.60615884185337321</v>
          </cell>
        </row>
        <row r="1304">
          <cell r="G1304">
            <v>2244</v>
          </cell>
          <cell r="I1304">
            <v>0.60645059866217321</v>
          </cell>
        </row>
        <row r="1305">
          <cell r="G1305">
            <v>2244</v>
          </cell>
          <cell r="I1305">
            <v>0.60680135347568553</v>
          </cell>
        </row>
        <row r="1306">
          <cell r="G1306">
            <v>2245</v>
          </cell>
          <cell r="I1306">
            <v>0.60734905679039763</v>
          </cell>
        </row>
        <row r="1307">
          <cell r="G1307">
            <v>2247</v>
          </cell>
          <cell r="I1307">
            <v>0.60779272570488219</v>
          </cell>
        </row>
        <row r="1308">
          <cell r="G1308">
            <v>2248</v>
          </cell>
          <cell r="I1308">
            <v>0.60840607307687178</v>
          </cell>
        </row>
        <row r="1309">
          <cell r="G1309">
            <v>2248</v>
          </cell>
          <cell r="I1309">
            <v>0.6088728970344458</v>
          </cell>
        </row>
        <row r="1310">
          <cell r="G1310">
            <v>2248</v>
          </cell>
          <cell r="I1310">
            <v>0.60917427184069273</v>
          </cell>
        </row>
        <row r="1311">
          <cell r="G1311">
            <v>2248</v>
          </cell>
          <cell r="I1311">
            <v>0.61275638136961197</v>
          </cell>
        </row>
        <row r="1312">
          <cell r="G1312">
            <v>2250</v>
          </cell>
          <cell r="I1312">
            <v>0.6130060900571459</v>
          </cell>
        </row>
        <row r="1313">
          <cell r="G1313">
            <v>2250</v>
          </cell>
          <cell r="I1313">
            <v>0.61332176938930694</v>
          </cell>
        </row>
        <row r="1314">
          <cell r="G1314">
            <v>2251</v>
          </cell>
          <cell r="I1314">
            <v>0.61358442726525408</v>
          </cell>
        </row>
        <row r="1315">
          <cell r="G1315">
            <v>2252</v>
          </cell>
          <cell r="I1315">
            <v>0.61389109278656506</v>
          </cell>
        </row>
        <row r="1316">
          <cell r="G1316">
            <v>2252</v>
          </cell>
          <cell r="I1316">
            <v>0.61425688694752822</v>
          </cell>
        </row>
        <row r="1317">
          <cell r="G1317">
            <v>2253</v>
          </cell>
          <cell r="I1317">
            <v>0.6148098156598345</v>
          </cell>
        </row>
        <row r="1318">
          <cell r="G1318">
            <v>2257</v>
          </cell>
          <cell r="I1318">
            <v>0.61508406738669386</v>
          </cell>
        </row>
        <row r="1319">
          <cell r="G1319">
            <v>2259</v>
          </cell>
          <cell r="I1319">
            <v>0.61537198679413563</v>
          </cell>
        </row>
        <row r="1320">
          <cell r="G1320">
            <v>2259</v>
          </cell>
          <cell r="I1320">
            <v>0.61565851820534145</v>
          </cell>
        </row>
        <row r="1321">
          <cell r="G1321">
            <v>2260</v>
          </cell>
          <cell r="I1321">
            <v>0.61586434988245142</v>
          </cell>
        </row>
        <row r="1322">
          <cell r="G1322">
            <v>2262</v>
          </cell>
          <cell r="I1322">
            <v>0.61622462471720574</v>
          </cell>
        </row>
        <row r="1323">
          <cell r="G1323">
            <v>2262</v>
          </cell>
          <cell r="I1323">
            <v>0.61704378743693777</v>
          </cell>
        </row>
        <row r="1324">
          <cell r="G1324">
            <v>2263</v>
          </cell>
          <cell r="I1324">
            <v>0.61738360157423722</v>
          </cell>
        </row>
        <row r="1325">
          <cell r="G1325">
            <v>2263</v>
          </cell>
          <cell r="I1325">
            <v>0.6176475494702155</v>
          </cell>
        </row>
        <row r="1326">
          <cell r="G1326">
            <v>2274</v>
          </cell>
          <cell r="I1326">
            <v>0.61800268055421292</v>
          </cell>
        </row>
        <row r="1327">
          <cell r="G1327">
            <v>2276</v>
          </cell>
          <cell r="I1327">
            <v>0.61825637360741248</v>
          </cell>
        </row>
        <row r="1328">
          <cell r="G1328">
            <v>2280</v>
          </cell>
          <cell r="I1328">
            <v>0.61854855497976702</v>
          </cell>
        </row>
        <row r="1329">
          <cell r="G1329">
            <v>2282</v>
          </cell>
          <cell r="I1329">
            <v>0.61890301655969771</v>
          </cell>
        </row>
        <row r="1330">
          <cell r="G1330">
            <v>2283</v>
          </cell>
          <cell r="I1330">
            <v>0.61954221332041115</v>
          </cell>
        </row>
        <row r="1331">
          <cell r="G1331">
            <v>2288</v>
          </cell>
          <cell r="I1331">
            <v>0.61991021194598439</v>
          </cell>
        </row>
        <row r="1332">
          <cell r="G1332">
            <v>2290</v>
          </cell>
          <cell r="I1332">
            <v>0.62032612093574968</v>
          </cell>
        </row>
        <row r="1333">
          <cell r="G1333">
            <v>2291</v>
          </cell>
          <cell r="I1333">
            <v>0.62093822727581061</v>
          </cell>
        </row>
        <row r="1334">
          <cell r="G1334">
            <v>2295</v>
          </cell>
          <cell r="I1334">
            <v>0.62119632925823032</v>
          </cell>
        </row>
        <row r="1335">
          <cell r="G1335">
            <v>2300</v>
          </cell>
          <cell r="I1335">
            <v>0.62157822417553066</v>
          </cell>
        </row>
        <row r="1336">
          <cell r="G1336">
            <v>2300</v>
          </cell>
          <cell r="I1336">
            <v>0.62190722827155698</v>
          </cell>
        </row>
        <row r="1337">
          <cell r="G1337">
            <v>2300</v>
          </cell>
          <cell r="I1337">
            <v>0.62219898508035698</v>
          </cell>
        </row>
        <row r="1338">
          <cell r="G1338">
            <v>2300</v>
          </cell>
          <cell r="I1338">
            <v>0.62253489649882821</v>
          </cell>
        </row>
        <row r="1339">
          <cell r="G1339">
            <v>2300</v>
          </cell>
          <cell r="I1339">
            <v>0.62449670728979223</v>
          </cell>
        </row>
        <row r="1340">
          <cell r="G1340">
            <v>2302</v>
          </cell>
          <cell r="I1340">
            <v>0.62495670557175875</v>
          </cell>
        </row>
        <row r="1341">
          <cell r="G1341">
            <v>2303</v>
          </cell>
          <cell r="I1341">
            <v>0.62524717236052774</v>
          </cell>
        </row>
        <row r="1342">
          <cell r="G1342">
            <v>2304</v>
          </cell>
          <cell r="I1342">
            <v>0.62545460431565092</v>
          </cell>
        </row>
        <row r="1343">
          <cell r="G1343">
            <v>2318</v>
          </cell>
          <cell r="I1343">
            <v>0.62564743781624532</v>
          </cell>
        </row>
        <row r="1344">
          <cell r="G1344">
            <v>2318</v>
          </cell>
          <cell r="I1344">
            <v>0.626031341245746</v>
          </cell>
        </row>
        <row r="1345">
          <cell r="G1345">
            <v>2320</v>
          </cell>
          <cell r="I1345">
            <v>0.62627930269095944</v>
          </cell>
        </row>
        <row r="1346">
          <cell r="G1346">
            <v>2325</v>
          </cell>
          <cell r="I1346">
            <v>0.62689263373358151</v>
          </cell>
        </row>
        <row r="1347">
          <cell r="G1347">
            <v>2326</v>
          </cell>
          <cell r="I1347">
            <v>0.62707991524923201</v>
          </cell>
        </row>
        <row r="1348">
          <cell r="G1348">
            <v>2329</v>
          </cell>
          <cell r="I1348">
            <v>0.62735377507127177</v>
          </cell>
        </row>
        <row r="1349">
          <cell r="G1349">
            <v>2329</v>
          </cell>
          <cell r="I1349">
            <v>0.62744512155296583</v>
          </cell>
        </row>
        <row r="1350">
          <cell r="G1350">
            <v>2332</v>
          </cell>
          <cell r="I1350">
            <v>0.62798629312068521</v>
          </cell>
        </row>
        <row r="1351">
          <cell r="G1351">
            <v>2336</v>
          </cell>
          <cell r="I1351">
            <v>0.62866352097826417</v>
          </cell>
        </row>
        <row r="1352">
          <cell r="G1352">
            <v>2336</v>
          </cell>
          <cell r="I1352">
            <v>0.62910127866172028</v>
          </cell>
        </row>
        <row r="1353">
          <cell r="G1353">
            <v>2336</v>
          </cell>
          <cell r="I1353">
            <v>0.63165789835372177</v>
          </cell>
        </row>
        <row r="1354">
          <cell r="G1354">
            <v>2340</v>
          </cell>
          <cell r="I1354">
            <v>0.63206678571546981</v>
          </cell>
        </row>
        <row r="1355">
          <cell r="G1355">
            <v>2340</v>
          </cell>
          <cell r="I1355">
            <v>0.63232985182560408</v>
          </cell>
        </row>
        <row r="1356">
          <cell r="G1356">
            <v>2343</v>
          </cell>
          <cell r="I1356">
            <v>0.63265078921409434</v>
          </cell>
        </row>
        <row r="1357">
          <cell r="G1357">
            <v>2344</v>
          </cell>
          <cell r="I1357">
            <v>0.63294143562590555</v>
          </cell>
        </row>
        <row r="1358">
          <cell r="G1358">
            <v>2345</v>
          </cell>
          <cell r="I1358">
            <v>0.63355476666852761</v>
          </cell>
        </row>
        <row r="1359">
          <cell r="G1359">
            <v>2345</v>
          </cell>
          <cell r="I1359">
            <v>0.63385850923305942</v>
          </cell>
        </row>
        <row r="1360">
          <cell r="G1360">
            <v>2346</v>
          </cell>
          <cell r="I1360">
            <v>0.63423321922866771</v>
          </cell>
        </row>
        <row r="1361">
          <cell r="G1361">
            <v>2346</v>
          </cell>
          <cell r="I1361">
            <v>0.63442678755079873</v>
          </cell>
        </row>
        <row r="1362">
          <cell r="G1362">
            <v>2346</v>
          </cell>
          <cell r="I1362">
            <v>0.63474246688295977</v>
          </cell>
        </row>
        <row r="1363">
          <cell r="G1363">
            <v>2350</v>
          </cell>
          <cell r="I1363">
            <v>0.63529699587327937</v>
          </cell>
        </row>
        <row r="1364">
          <cell r="G1364">
            <v>2355</v>
          </cell>
          <cell r="I1364">
            <v>0.63572239222555171</v>
          </cell>
        </row>
        <row r="1365">
          <cell r="G1365">
            <v>2356</v>
          </cell>
          <cell r="I1365">
            <v>0.63590970639993716</v>
          </cell>
        </row>
        <row r="1366">
          <cell r="G1366">
            <v>2356</v>
          </cell>
          <cell r="I1366">
            <v>0.63632561538970245</v>
          </cell>
        </row>
        <row r="1367">
          <cell r="G1367">
            <v>2362</v>
          </cell>
          <cell r="I1367">
            <v>0.63667573335788297</v>
          </cell>
        </row>
        <row r="1368">
          <cell r="G1368">
            <v>2368</v>
          </cell>
          <cell r="I1368">
            <v>0.63696087677285274</v>
          </cell>
        </row>
        <row r="1369">
          <cell r="G1369">
            <v>2370</v>
          </cell>
          <cell r="I1369">
            <v>0.63726754229416371</v>
          </cell>
        </row>
        <row r="1370">
          <cell r="G1370">
            <v>2372</v>
          </cell>
          <cell r="I1370">
            <v>0.63750164010638499</v>
          </cell>
        </row>
        <row r="1371">
          <cell r="G1371">
            <v>2375</v>
          </cell>
          <cell r="I1371">
            <v>0.63780830562769597</v>
          </cell>
        </row>
        <row r="1372">
          <cell r="G1372">
            <v>2378</v>
          </cell>
          <cell r="I1372">
            <v>0.63800187394982699</v>
          </cell>
        </row>
        <row r="1373">
          <cell r="G1373">
            <v>2380</v>
          </cell>
          <cell r="I1373">
            <v>0.63837740041380941</v>
          </cell>
        </row>
        <row r="1374">
          <cell r="G1374">
            <v>2385</v>
          </cell>
          <cell r="I1374">
            <v>0.6388740417964055</v>
          </cell>
        </row>
        <row r="1375">
          <cell r="G1375">
            <v>2385</v>
          </cell>
          <cell r="I1375">
            <v>0.63909367178903775</v>
          </cell>
        </row>
        <row r="1376">
          <cell r="G1376">
            <v>2390</v>
          </cell>
          <cell r="I1376">
            <v>0.6394770036906765</v>
          </cell>
        </row>
        <row r="1377">
          <cell r="G1377">
            <v>2395</v>
          </cell>
          <cell r="I1377">
            <v>0.63978768623638804</v>
          </cell>
        </row>
        <row r="1378">
          <cell r="G1378">
            <v>2395</v>
          </cell>
          <cell r="I1378">
            <v>0.64004497175043362</v>
          </cell>
        </row>
        <row r="1379">
          <cell r="G1379">
            <v>2396</v>
          </cell>
          <cell r="I1379">
            <v>0.6404288751799343</v>
          </cell>
        </row>
        <row r="1380">
          <cell r="G1380">
            <v>2398</v>
          </cell>
          <cell r="I1380">
            <v>0.64079687380550754</v>
          </cell>
        </row>
        <row r="1381">
          <cell r="G1381">
            <v>2400</v>
          </cell>
          <cell r="I1381">
            <v>0.64118020570714629</v>
          </cell>
        </row>
        <row r="1382">
          <cell r="G1382">
            <v>2400</v>
          </cell>
          <cell r="I1382">
            <v>0.64137537430729052</v>
          </cell>
        </row>
        <row r="1383">
          <cell r="G1383">
            <v>2400</v>
          </cell>
          <cell r="I1383">
            <v>0.64194195437081181</v>
          </cell>
        </row>
        <row r="1384">
          <cell r="G1384">
            <v>2400</v>
          </cell>
          <cell r="I1384">
            <v>0.64221767574074451</v>
          </cell>
        </row>
        <row r="1385">
          <cell r="G1385">
            <v>2400</v>
          </cell>
          <cell r="I1385">
            <v>0.64256425023618147</v>
          </cell>
        </row>
        <row r="1386">
          <cell r="G1386">
            <v>2400</v>
          </cell>
          <cell r="I1386">
            <v>0.64283850196304082</v>
          </cell>
        </row>
        <row r="1387">
          <cell r="G1387">
            <v>2400</v>
          </cell>
          <cell r="I1387">
            <v>0.64614747814378448</v>
          </cell>
        </row>
        <row r="1388">
          <cell r="G1388">
            <v>2401</v>
          </cell>
          <cell r="I1388">
            <v>0.64653081004542323</v>
          </cell>
        </row>
        <row r="1389">
          <cell r="G1389">
            <v>2405</v>
          </cell>
          <cell r="I1389">
            <v>0.64683747556673421</v>
          </cell>
        </row>
        <row r="1390">
          <cell r="G1390">
            <v>2408</v>
          </cell>
          <cell r="I1390">
            <v>0.64709858215277061</v>
          </cell>
        </row>
        <row r="1391">
          <cell r="G1391">
            <v>2408</v>
          </cell>
          <cell r="I1391">
            <v>0.64738511356397643</v>
          </cell>
        </row>
        <row r="1392">
          <cell r="G1392">
            <v>2413</v>
          </cell>
          <cell r="I1392">
            <v>0.64782670864879077</v>
          </cell>
        </row>
        <row r="1393">
          <cell r="G1393">
            <v>2413</v>
          </cell>
          <cell r="I1393">
            <v>0.6482374902171667</v>
          </cell>
        </row>
        <row r="1394">
          <cell r="G1394">
            <v>2414</v>
          </cell>
          <cell r="I1394">
            <v>0.64861205324846771</v>
          </cell>
        </row>
        <row r="1395">
          <cell r="G1395">
            <v>2414</v>
          </cell>
          <cell r="I1395">
            <v>0.64895861141453715</v>
          </cell>
        </row>
        <row r="1396">
          <cell r="G1396">
            <v>2418</v>
          </cell>
          <cell r="I1396">
            <v>0.64928305961703603</v>
          </cell>
        </row>
        <row r="1397">
          <cell r="G1397">
            <v>2420</v>
          </cell>
          <cell r="I1397">
            <v>0.64946736918780479</v>
          </cell>
        </row>
        <row r="1398">
          <cell r="G1398">
            <v>2420</v>
          </cell>
          <cell r="I1398">
            <v>0.64965167875857355</v>
          </cell>
        </row>
        <row r="1399">
          <cell r="G1399">
            <v>2424</v>
          </cell>
          <cell r="I1399">
            <v>0.64995834427988453</v>
          </cell>
        </row>
        <row r="1400">
          <cell r="G1400">
            <v>2426</v>
          </cell>
          <cell r="I1400">
            <v>0.65021562979393011</v>
          </cell>
        </row>
        <row r="1401">
          <cell r="G1401">
            <v>2427</v>
          </cell>
          <cell r="I1401">
            <v>0.65045410387663649</v>
          </cell>
        </row>
        <row r="1402">
          <cell r="G1402">
            <v>2428</v>
          </cell>
          <cell r="I1402">
            <v>0.65081437871139081</v>
          </cell>
        </row>
        <row r="1403">
          <cell r="G1403">
            <v>2436</v>
          </cell>
          <cell r="I1403">
            <v>0.65107729785721769</v>
          </cell>
        </row>
        <row r="1404">
          <cell r="G1404">
            <v>2436</v>
          </cell>
          <cell r="I1404">
            <v>0.65261281463060306</v>
          </cell>
        </row>
        <row r="1405">
          <cell r="G1405">
            <v>2437</v>
          </cell>
          <cell r="I1405">
            <v>0.65308228394570911</v>
          </cell>
        </row>
        <row r="1406">
          <cell r="G1406">
            <v>2439</v>
          </cell>
          <cell r="I1406">
            <v>0.65358591429758739</v>
          </cell>
        </row>
        <row r="1407">
          <cell r="G1407">
            <v>2440</v>
          </cell>
          <cell r="I1407">
            <v>0.65399480165933543</v>
          </cell>
        </row>
        <row r="1408">
          <cell r="G1408">
            <v>2440</v>
          </cell>
          <cell r="I1408">
            <v>0.65455297209860341</v>
          </cell>
        </row>
        <row r="1409">
          <cell r="G1409">
            <v>2443</v>
          </cell>
          <cell r="I1409">
            <v>0.65519821072528517</v>
          </cell>
        </row>
        <row r="1410">
          <cell r="G1410">
            <v>2445</v>
          </cell>
          <cell r="I1410">
            <v>0.65569645238589447</v>
          </cell>
        </row>
        <row r="1411">
          <cell r="G1411">
            <v>2448</v>
          </cell>
          <cell r="I1411">
            <v>0.65597810131622314</v>
          </cell>
        </row>
        <row r="1412">
          <cell r="G1412">
            <v>2449</v>
          </cell>
          <cell r="I1412">
            <v>0.65649355413015842</v>
          </cell>
        </row>
        <row r="1413">
          <cell r="G1413">
            <v>2450</v>
          </cell>
          <cell r="I1413">
            <v>0.6568002196514694</v>
          </cell>
        </row>
        <row r="1414">
          <cell r="G1414">
            <v>2454</v>
          </cell>
          <cell r="I1414">
            <v>0.65705845226882897</v>
          </cell>
        </row>
        <row r="1415">
          <cell r="G1415">
            <v>2456</v>
          </cell>
          <cell r="I1415">
            <v>0.65747436125859426</v>
          </cell>
        </row>
        <row r="1416">
          <cell r="G1416">
            <v>2457</v>
          </cell>
          <cell r="I1416">
            <v>0.65767464095076034</v>
          </cell>
        </row>
        <row r="1417">
          <cell r="G1417">
            <v>2460</v>
          </cell>
          <cell r="I1417">
            <v>0.65798130647207131</v>
          </cell>
        </row>
        <row r="1418">
          <cell r="G1418">
            <v>2460</v>
          </cell>
          <cell r="I1418">
            <v>0.65959071260172486</v>
          </cell>
        </row>
        <row r="1419">
          <cell r="G1419">
            <v>2460</v>
          </cell>
          <cell r="I1419">
            <v>0.66899006653428139</v>
          </cell>
        </row>
        <row r="1420">
          <cell r="G1420">
            <v>2461</v>
          </cell>
          <cell r="I1420">
            <v>0.6691773480499319</v>
          </cell>
        </row>
        <row r="1421">
          <cell r="G1421">
            <v>2464</v>
          </cell>
          <cell r="I1421">
            <v>0.66963394982346225</v>
          </cell>
        </row>
        <row r="1422">
          <cell r="G1422">
            <v>2464</v>
          </cell>
          <cell r="I1422">
            <v>0.67015559146767312</v>
          </cell>
        </row>
        <row r="1423">
          <cell r="G1423">
            <v>2466</v>
          </cell>
          <cell r="I1423">
            <v>0.67046371030269003</v>
          </cell>
        </row>
        <row r="1424">
          <cell r="G1424">
            <v>2467</v>
          </cell>
          <cell r="I1424">
            <v>0.67076537903755162</v>
          </cell>
        </row>
        <row r="1425">
          <cell r="G1425">
            <v>2472</v>
          </cell>
          <cell r="I1425">
            <v>0.67120418180052654</v>
          </cell>
        </row>
        <row r="1426">
          <cell r="G1426">
            <v>2480</v>
          </cell>
          <cell r="I1426">
            <v>0.67155624296343741</v>
          </cell>
        </row>
        <row r="1427">
          <cell r="G1427">
            <v>2481</v>
          </cell>
          <cell r="I1427">
            <v>0.67180471061904279</v>
          </cell>
        </row>
        <row r="1428">
          <cell r="G1428">
            <v>2484</v>
          </cell>
          <cell r="I1428">
            <v>0.67211137614035377</v>
          </cell>
        </row>
        <row r="1429">
          <cell r="G1429">
            <v>2497</v>
          </cell>
          <cell r="I1429">
            <v>0.67266590513067337</v>
          </cell>
        </row>
        <row r="1430">
          <cell r="G1430">
            <v>2498</v>
          </cell>
          <cell r="I1430">
            <v>0.67296829235770417</v>
          </cell>
        </row>
        <row r="1431">
          <cell r="G1431">
            <v>2500</v>
          </cell>
          <cell r="I1431">
            <v>0.67327495787901515</v>
          </cell>
        </row>
        <row r="1432">
          <cell r="G1432">
            <v>2500</v>
          </cell>
          <cell r="I1432">
            <v>0.67360561124115714</v>
          </cell>
        </row>
        <row r="1433">
          <cell r="G1433">
            <v>2500</v>
          </cell>
          <cell r="I1433">
            <v>0.67388663965552154</v>
          </cell>
        </row>
        <row r="1434">
          <cell r="G1434">
            <v>2502</v>
          </cell>
          <cell r="I1434">
            <v>0.67422054256179242</v>
          </cell>
        </row>
        <row r="1435">
          <cell r="G1435">
            <v>2509</v>
          </cell>
          <cell r="I1435">
            <v>0.6745272080831034</v>
          </cell>
        </row>
        <row r="1436">
          <cell r="G1436">
            <v>2510</v>
          </cell>
          <cell r="I1436">
            <v>0.67478531006552311</v>
          </cell>
        </row>
        <row r="1437">
          <cell r="G1437">
            <v>2512</v>
          </cell>
          <cell r="I1437">
            <v>0.67515330869109635</v>
          </cell>
        </row>
        <row r="1438">
          <cell r="G1438">
            <v>2512</v>
          </cell>
          <cell r="I1438">
            <v>0.67575850770871237</v>
          </cell>
        </row>
        <row r="1439">
          <cell r="G1439">
            <v>2512</v>
          </cell>
          <cell r="I1439">
            <v>0.67618463888252134</v>
          </cell>
        </row>
        <row r="1440">
          <cell r="G1440">
            <v>2516</v>
          </cell>
          <cell r="I1440">
            <v>0.67647673860803847</v>
          </cell>
        </row>
        <row r="1441">
          <cell r="G1441">
            <v>2517</v>
          </cell>
          <cell r="I1441">
            <v>0.67676291077315964</v>
          </cell>
        </row>
        <row r="1442">
          <cell r="G1442">
            <v>2517</v>
          </cell>
          <cell r="I1442">
            <v>0.67703002656642941</v>
          </cell>
        </row>
        <row r="1443">
          <cell r="G1443">
            <v>2522</v>
          </cell>
          <cell r="I1443">
            <v>0.67743891392817746</v>
          </cell>
        </row>
        <row r="1444">
          <cell r="G1444">
            <v>2522</v>
          </cell>
          <cell r="I1444">
            <v>0.67772544533938328</v>
          </cell>
        </row>
        <row r="1445">
          <cell r="G1445">
            <v>2524</v>
          </cell>
          <cell r="I1445">
            <v>0.67799256113265305</v>
          </cell>
        </row>
        <row r="1446">
          <cell r="G1446">
            <v>2524</v>
          </cell>
          <cell r="I1446">
            <v>0.67818612945478407</v>
          </cell>
        </row>
        <row r="1447">
          <cell r="G1447">
            <v>2529</v>
          </cell>
          <cell r="I1447">
            <v>0.67866818871221868</v>
          </cell>
        </row>
        <row r="1448">
          <cell r="G1448">
            <v>2536</v>
          </cell>
          <cell r="I1448">
            <v>0.67901812705735687</v>
          </cell>
        </row>
        <row r="1449">
          <cell r="G1449">
            <v>2538</v>
          </cell>
          <cell r="I1449">
            <v>0.67920243662812563</v>
          </cell>
        </row>
        <row r="1450">
          <cell r="G1450">
            <v>2538</v>
          </cell>
          <cell r="I1450">
            <v>0.67956810015414892</v>
          </cell>
        </row>
        <row r="1451">
          <cell r="G1451">
            <v>2543</v>
          </cell>
          <cell r="I1451">
            <v>0.68002453863400436</v>
          </cell>
        </row>
        <row r="1452">
          <cell r="G1452">
            <v>2543</v>
          </cell>
          <cell r="I1452">
            <v>0.68269025907681347</v>
          </cell>
        </row>
        <row r="1453">
          <cell r="G1453">
            <v>2546</v>
          </cell>
          <cell r="I1453">
            <v>0.68297381854313755</v>
          </cell>
        </row>
        <row r="1454">
          <cell r="G1454">
            <v>2547</v>
          </cell>
          <cell r="I1454">
            <v>0.68348344177288178</v>
          </cell>
        </row>
        <row r="1455">
          <cell r="G1455">
            <v>2550</v>
          </cell>
          <cell r="I1455">
            <v>0.68402461334060116</v>
          </cell>
        </row>
        <row r="1456">
          <cell r="G1456">
            <v>2550</v>
          </cell>
          <cell r="I1456">
            <v>0.68435526670274316</v>
          </cell>
        </row>
        <row r="1457">
          <cell r="G1457">
            <v>2550</v>
          </cell>
          <cell r="I1457">
            <v>0.68488139892301159</v>
          </cell>
        </row>
        <row r="1458">
          <cell r="G1458">
            <v>2551</v>
          </cell>
          <cell r="I1458">
            <v>0.68511987300571797</v>
          </cell>
        </row>
        <row r="1459">
          <cell r="G1459">
            <v>2556</v>
          </cell>
          <cell r="I1459">
            <v>0.68542915122582615</v>
          </cell>
        </row>
        <row r="1460">
          <cell r="G1460">
            <v>2556</v>
          </cell>
          <cell r="I1460">
            <v>0.68723541715265801</v>
          </cell>
        </row>
        <row r="1461">
          <cell r="G1461">
            <v>2558</v>
          </cell>
          <cell r="I1461">
            <v>0.68770998123041849</v>
          </cell>
        </row>
        <row r="1462">
          <cell r="G1462">
            <v>2558</v>
          </cell>
          <cell r="I1462">
            <v>0.68805854790868826</v>
          </cell>
        </row>
        <row r="1463">
          <cell r="G1463">
            <v>2564</v>
          </cell>
          <cell r="I1463">
            <v>0.68853069524006139</v>
          </cell>
        </row>
        <row r="1464">
          <cell r="G1464">
            <v>2568</v>
          </cell>
          <cell r="I1464">
            <v>0.68908886567932937</v>
          </cell>
        </row>
        <row r="1465">
          <cell r="G1465">
            <v>2568</v>
          </cell>
          <cell r="I1465">
            <v>0.68945751747960193</v>
          </cell>
        </row>
        <row r="1466">
          <cell r="G1466">
            <v>2570</v>
          </cell>
          <cell r="I1466">
            <v>0.68994165056670675</v>
          </cell>
        </row>
        <row r="1467">
          <cell r="G1467">
            <v>2570</v>
          </cell>
          <cell r="I1467">
            <v>0.69276911477994385</v>
          </cell>
        </row>
        <row r="1468">
          <cell r="G1468">
            <v>2571</v>
          </cell>
          <cell r="I1468">
            <v>0.69312938961469817</v>
          </cell>
        </row>
        <row r="1469">
          <cell r="G1469">
            <v>2578</v>
          </cell>
          <cell r="I1469">
            <v>0.6935103210993171</v>
          </cell>
        </row>
        <row r="1470">
          <cell r="G1470">
            <v>2579</v>
          </cell>
          <cell r="I1470">
            <v>0.69374879518202348</v>
          </cell>
        </row>
        <row r="1471">
          <cell r="G1471">
            <v>2579</v>
          </cell>
          <cell r="I1471">
            <v>0.6939423635041545</v>
          </cell>
        </row>
        <row r="1472">
          <cell r="G1472">
            <v>2580</v>
          </cell>
          <cell r="I1472">
            <v>0.69427136760018082</v>
          </cell>
        </row>
        <row r="1473">
          <cell r="G1473">
            <v>2580</v>
          </cell>
          <cell r="I1473">
            <v>0.6945286531142264</v>
          </cell>
        </row>
        <row r="1474">
          <cell r="G1474">
            <v>2580</v>
          </cell>
          <cell r="I1474">
            <v>0.6948613639766712</v>
          </cell>
        </row>
        <row r="1475">
          <cell r="G1475">
            <v>2580</v>
          </cell>
          <cell r="I1475">
            <v>0.69636397886279389</v>
          </cell>
        </row>
        <row r="1476">
          <cell r="G1476">
            <v>2580</v>
          </cell>
          <cell r="I1476">
            <v>0.69830709756708109</v>
          </cell>
        </row>
        <row r="1477">
          <cell r="G1477">
            <v>2582</v>
          </cell>
          <cell r="I1477">
            <v>0.69864300898555232</v>
          </cell>
        </row>
        <row r="1478">
          <cell r="G1478">
            <v>2582</v>
          </cell>
          <cell r="I1478">
            <v>0.70060481977651634</v>
          </cell>
        </row>
        <row r="1479">
          <cell r="G1479">
            <v>2584</v>
          </cell>
          <cell r="I1479">
            <v>0.70095707689183695</v>
          </cell>
        </row>
        <row r="1480">
          <cell r="G1480">
            <v>2584</v>
          </cell>
          <cell r="I1480">
            <v>0.70123800732999642</v>
          </cell>
        </row>
        <row r="1481">
          <cell r="G1481">
            <v>2589</v>
          </cell>
          <cell r="I1481">
            <v>0.7015360999333794</v>
          </cell>
        </row>
        <row r="1482">
          <cell r="G1482">
            <v>2592</v>
          </cell>
          <cell r="I1482">
            <v>0.70178580862091333</v>
          </cell>
        </row>
        <row r="1483">
          <cell r="G1483">
            <v>2592</v>
          </cell>
          <cell r="I1483">
            <v>0.7019916402980233</v>
          </cell>
        </row>
        <row r="1484">
          <cell r="G1484">
            <v>2594</v>
          </cell>
          <cell r="I1484">
            <v>0.70227328922835197</v>
          </cell>
        </row>
        <row r="1485">
          <cell r="G1485">
            <v>2594</v>
          </cell>
          <cell r="I1485">
            <v>0.70257144714920494</v>
          </cell>
        </row>
        <row r="1486">
          <cell r="G1486">
            <v>2594</v>
          </cell>
          <cell r="I1486">
            <v>0.70421635077676548</v>
          </cell>
        </row>
        <row r="1487">
          <cell r="G1487">
            <v>2600</v>
          </cell>
          <cell r="I1487">
            <v>0.70447900865271262</v>
          </cell>
        </row>
        <row r="1488">
          <cell r="G1488">
            <v>2600</v>
          </cell>
          <cell r="I1488">
            <v>0.70476477258364678</v>
          </cell>
        </row>
        <row r="1489">
          <cell r="G1489">
            <v>2600</v>
          </cell>
          <cell r="I1489">
            <v>0.70485611906534085</v>
          </cell>
        </row>
        <row r="1490">
          <cell r="G1490">
            <v>2600</v>
          </cell>
          <cell r="I1490">
            <v>0.70538960647794369</v>
          </cell>
        </row>
        <row r="1491">
          <cell r="G1491">
            <v>2604</v>
          </cell>
          <cell r="I1491">
            <v>0.70569627199925467</v>
          </cell>
        </row>
        <row r="1492">
          <cell r="G1492">
            <v>2606</v>
          </cell>
          <cell r="I1492">
            <v>0.70593881209446407</v>
          </cell>
        </row>
        <row r="1493">
          <cell r="G1493">
            <v>2606</v>
          </cell>
          <cell r="I1493">
            <v>0.70619704471182365</v>
          </cell>
        </row>
        <row r="1494">
          <cell r="G1494">
            <v>2609</v>
          </cell>
          <cell r="I1494">
            <v>0.70675521515109163</v>
          </cell>
        </row>
        <row r="1495">
          <cell r="G1495">
            <v>2609</v>
          </cell>
          <cell r="I1495">
            <v>0.7100150769204141</v>
          </cell>
        </row>
        <row r="1496">
          <cell r="G1496">
            <v>2610</v>
          </cell>
          <cell r="I1496">
            <v>0.71044120809422306</v>
          </cell>
        </row>
        <row r="1497">
          <cell r="G1497">
            <v>2618</v>
          </cell>
          <cell r="I1497">
            <v>0.71097348015666473</v>
          </cell>
        </row>
        <row r="1498">
          <cell r="G1498">
            <v>2619</v>
          </cell>
          <cell r="I1498">
            <v>0.71121602025187414</v>
          </cell>
        </row>
        <row r="1499">
          <cell r="G1499">
            <v>2619</v>
          </cell>
          <cell r="I1499">
            <v>0.71149027197873349</v>
          </cell>
        </row>
        <row r="1500">
          <cell r="G1500">
            <v>2622</v>
          </cell>
          <cell r="I1500">
            <v>0.71204264549254548</v>
          </cell>
        </row>
        <row r="1501">
          <cell r="G1501">
            <v>2623</v>
          </cell>
          <cell r="I1501">
            <v>0.71223547899313988</v>
          </cell>
        </row>
        <row r="1502">
          <cell r="G1502">
            <v>2623</v>
          </cell>
          <cell r="I1502">
            <v>0.71305464171287192</v>
          </cell>
        </row>
        <row r="1503">
          <cell r="G1503">
            <v>2624</v>
          </cell>
          <cell r="I1503">
            <v>0.71346096536392534</v>
          </cell>
        </row>
        <row r="1504">
          <cell r="G1504">
            <v>2625</v>
          </cell>
          <cell r="I1504">
            <v>0.71372417843836689</v>
          </cell>
        </row>
        <row r="1505">
          <cell r="G1505">
            <v>2629</v>
          </cell>
          <cell r="I1505">
            <v>0.71396265252107327</v>
          </cell>
        </row>
        <row r="1506">
          <cell r="G1506">
            <v>2632</v>
          </cell>
          <cell r="I1506">
            <v>0.71414696209184203</v>
          </cell>
        </row>
        <row r="1507">
          <cell r="G1507">
            <v>2632</v>
          </cell>
          <cell r="I1507">
            <v>0.71433424360749254</v>
          </cell>
        </row>
        <row r="1508">
          <cell r="G1508">
            <v>2639</v>
          </cell>
          <cell r="I1508">
            <v>0.71468186318244831</v>
          </cell>
        </row>
        <row r="1509">
          <cell r="G1509">
            <v>2640</v>
          </cell>
          <cell r="I1509">
            <v>0.71518111726384148</v>
          </cell>
        </row>
        <row r="1510">
          <cell r="G1510">
            <v>2640</v>
          </cell>
          <cell r="I1510">
            <v>0.71550205465233174</v>
          </cell>
        </row>
        <row r="1511">
          <cell r="G1511">
            <v>2640</v>
          </cell>
          <cell r="I1511">
            <v>0.71641517655255493</v>
          </cell>
        </row>
        <row r="1512">
          <cell r="G1512">
            <v>2643</v>
          </cell>
          <cell r="I1512">
            <v>0.7167729529940845</v>
          </cell>
        </row>
        <row r="1513">
          <cell r="G1513">
            <v>2645</v>
          </cell>
          <cell r="I1513">
            <v>0.71725991106176379</v>
          </cell>
        </row>
        <row r="1514">
          <cell r="G1514">
            <v>2652</v>
          </cell>
          <cell r="I1514">
            <v>0.71781426042904106</v>
          </cell>
        </row>
        <row r="1515">
          <cell r="G1515">
            <v>2652</v>
          </cell>
          <cell r="I1515">
            <v>0.71809590935936973</v>
          </cell>
        </row>
        <row r="1516">
          <cell r="G1516">
            <v>2657</v>
          </cell>
          <cell r="I1516">
            <v>0.71890060425951274</v>
          </cell>
        </row>
        <row r="1517">
          <cell r="G1517">
            <v>2657</v>
          </cell>
          <cell r="I1517">
            <v>0.71909343776010715</v>
          </cell>
        </row>
        <row r="1518">
          <cell r="G1518">
            <v>2657</v>
          </cell>
          <cell r="I1518">
            <v>0.71948299115075653</v>
          </cell>
        </row>
        <row r="1519">
          <cell r="G1519">
            <v>2659</v>
          </cell>
          <cell r="I1519">
            <v>0.71995513848212966</v>
          </cell>
        </row>
        <row r="1520">
          <cell r="G1520">
            <v>2663</v>
          </cell>
          <cell r="I1520">
            <v>0.72019361256483605</v>
          </cell>
        </row>
        <row r="1521">
          <cell r="G1521">
            <v>2671</v>
          </cell>
          <cell r="I1521">
            <v>0.72054123213979182</v>
          </cell>
        </row>
        <row r="1522">
          <cell r="G1522">
            <v>2671</v>
          </cell>
          <cell r="I1522">
            <v>0.72079094082732575</v>
          </cell>
        </row>
        <row r="1523">
          <cell r="G1523">
            <v>2671</v>
          </cell>
          <cell r="I1523">
            <v>0.72114757421313158</v>
          </cell>
        </row>
        <row r="1524">
          <cell r="G1524">
            <v>2678</v>
          </cell>
          <cell r="I1524">
            <v>0.72144067003006507</v>
          </cell>
        </row>
        <row r="1525">
          <cell r="G1525">
            <v>2685</v>
          </cell>
          <cell r="I1525">
            <v>0.72205400107268713</v>
          </cell>
        </row>
        <row r="1526">
          <cell r="G1526">
            <v>2685</v>
          </cell>
          <cell r="I1526">
            <v>0.7223749384611774</v>
          </cell>
        </row>
        <row r="1527">
          <cell r="G1527">
            <v>2685</v>
          </cell>
          <cell r="I1527">
            <v>0.72262464714871133</v>
          </cell>
        </row>
        <row r="1528">
          <cell r="G1528">
            <v>2686</v>
          </cell>
          <cell r="I1528">
            <v>0.72297122164414829</v>
          </cell>
        </row>
        <row r="1529">
          <cell r="G1529">
            <v>2688</v>
          </cell>
          <cell r="I1529">
            <v>0.72358455268677035</v>
          </cell>
        </row>
        <row r="1530">
          <cell r="G1530">
            <v>2688</v>
          </cell>
          <cell r="I1530">
            <v>0.72380343152849846</v>
          </cell>
        </row>
        <row r="1531">
          <cell r="G1531">
            <v>2695</v>
          </cell>
          <cell r="I1531">
            <v>0.72417814152410676</v>
          </cell>
        </row>
        <row r="1532">
          <cell r="G1532">
            <v>2696</v>
          </cell>
          <cell r="I1532">
            <v>0.72441661560681314</v>
          </cell>
        </row>
        <row r="1533">
          <cell r="G1533">
            <v>2696</v>
          </cell>
          <cell r="I1533">
            <v>0.7248063812792398</v>
          </cell>
        </row>
        <row r="1534">
          <cell r="G1534">
            <v>2698</v>
          </cell>
          <cell r="I1534">
            <v>0.72513909214168459</v>
          </cell>
        </row>
        <row r="1535">
          <cell r="G1535">
            <v>2700</v>
          </cell>
          <cell r="I1535">
            <v>0.72554365222104988</v>
          </cell>
        </row>
        <row r="1536">
          <cell r="G1536">
            <v>2700</v>
          </cell>
          <cell r="I1536">
            <v>0.72591230402132245</v>
          </cell>
        </row>
        <row r="1537">
          <cell r="G1537">
            <v>2700</v>
          </cell>
          <cell r="I1537">
            <v>0.72617040600374216</v>
          </cell>
        </row>
        <row r="1538">
          <cell r="G1538">
            <v>2708</v>
          </cell>
          <cell r="I1538">
            <v>0.72645133644190163</v>
          </cell>
        </row>
        <row r="1539">
          <cell r="G1539">
            <v>2713</v>
          </cell>
          <cell r="I1539">
            <v>0.72672927860581193</v>
          </cell>
        </row>
        <row r="1540">
          <cell r="G1540">
            <v>2714</v>
          </cell>
          <cell r="I1540">
            <v>0.72710678092325964</v>
          </cell>
        </row>
        <row r="1541">
          <cell r="G1541">
            <v>2715</v>
          </cell>
          <cell r="I1541">
            <v>0.72747198722699347</v>
          </cell>
        </row>
        <row r="1542">
          <cell r="G1542">
            <v>2717</v>
          </cell>
          <cell r="I1542">
            <v>0.72772045488259884</v>
          </cell>
        </row>
        <row r="1543">
          <cell r="G1543">
            <v>2720</v>
          </cell>
          <cell r="I1543">
            <v>0.72806391046884666</v>
          </cell>
        </row>
        <row r="1544">
          <cell r="G1544">
            <v>2727</v>
          </cell>
          <cell r="I1544">
            <v>0.72825119198449717</v>
          </cell>
        </row>
        <row r="1545">
          <cell r="G1545">
            <v>2728</v>
          </cell>
          <cell r="I1545">
            <v>0.72880554135177444</v>
          </cell>
        </row>
        <row r="1546">
          <cell r="G1546">
            <v>2728</v>
          </cell>
          <cell r="I1546">
            <v>0.72906819922772159</v>
          </cell>
        </row>
        <row r="1547">
          <cell r="G1547">
            <v>2728</v>
          </cell>
          <cell r="I1547">
            <v>0.7294910318692992</v>
          </cell>
        </row>
        <row r="1548">
          <cell r="G1548">
            <v>2728</v>
          </cell>
          <cell r="I1548">
            <v>0.72991610163422183</v>
          </cell>
        </row>
        <row r="1549">
          <cell r="G1549">
            <v>2730</v>
          </cell>
          <cell r="I1549">
            <v>0.73010338314987233</v>
          </cell>
        </row>
        <row r="1550">
          <cell r="G1550">
            <v>2731</v>
          </cell>
          <cell r="I1550">
            <v>0.73060701350175061</v>
          </cell>
        </row>
        <row r="1551">
          <cell r="G1551">
            <v>2732</v>
          </cell>
          <cell r="I1551">
            <v>0.73107916083312374</v>
          </cell>
        </row>
        <row r="1552">
          <cell r="G1552">
            <v>2733</v>
          </cell>
          <cell r="I1552">
            <v>0.73148561511911703</v>
          </cell>
        </row>
        <row r="1553">
          <cell r="G1553">
            <v>2733</v>
          </cell>
          <cell r="I1553">
            <v>0.73184953140281983</v>
          </cell>
        </row>
        <row r="1554">
          <cell r="G1554">
            <v>2734</v>
          </cell>
          <cell r="I1554">
            <v>0.73213606281402566</v>
          </cell>
        </row>
        <row r="1555">
          <cell r="G1555">
            <v>2736</v>
          </cell>
          <cell r="I1555">
            <v>0.73232889631462006</v>
          </cell>
        </row>
        <row r="1556">
          <cell r="G1556">
            <v>2750</v>
          </cell>
          <cell r="I1556">
            <v>0.73268095747753093</v>
          </cell>
        </row>
        <row r="1557">
          <cell r="G1557">
            <v>2750</v>
          </cell>
          <cell r="I1557">
            <v>0.7329626064078596</v>
          </cell>
        </row>
        <row r="1558">
          <cell r="G1558">
            <v>2750</v>
          </cell>
          <cell r="I1558">
            <v>0.73325534297870854</v>
          </cell>
        </row>
        <row r="1559">
          <cell r="G1559">
            <v>2752</v>
          </cell>
          <cell r="I1559">
            <v>0.73379894762218267</v>
          </cell>
        </row>
        <row r="1560">
          <cell r="G1560">
            <v>2752</v>
          </cell>
          <cell r="I1560">
            <v>0.73424127752853374</v>
          </cell>
        </row>
        <row r="1561">
          <cell r="G1561">
            <v>2754</v>
          </cell>
          <cell r="I1561">
            <v>0.73449951014589332</v>
          </cell>
        </row>
        <row r="1562">
          <cell r="G1562">
            <v>2755</v>
          </cell>
          <cell r="I1562">
            <v>0.73470534182300329</v>
          </cell>
        </row>
        <row r="1563">
          <cell r="G1563">
            <v>2755</v>
          </cell>
          <cell r="I1563">
            <v>0.73480619199657182</v>
          </cell>
        </row>
        <row r="1564">
          <cell r="G1564">
            <v>2759</v>
          </cell>
          <cell r="I1564">
            <v>0.73516282538237765</v>
          </cell>
        </row>
        <row r="1565">
          <cell r="G1565">
            <v>2760</v>
          </cell>
          <cell r="I1565">
            <v>0.73545074478981942</v>
          </cell>
        </row>
        <row r="1566">
          <cell r="G1566">
            <v>2768</v>
          </cell>
          <cell r="I1566">
            <v>0.73578665620829065</v>
          </cell>
        </row>
        <row r="1567">
          <cell r="G1567">
            <v>2768</v>
          </cell>
          <cell r="I1567">
            <v>0.73774846699925467</v>
          </cell>
        </row>
        <row r="1568">
          <cell r="G1568">
            <v>2769</v>
          </cell>
          <cell r="I1568">
            <v>0.7382152909568287</v>
          </cell>
        </row>
        <row r="1569">
          <cell r="G1569">
            <v>2784</v>
          </cell>
          <cell r="I1569">
            <v>0.73847352357418827</v>
          </cell>
        </row>
        <row r="1570">
          <cell r="G1570">
            <v>2788</v>
          </cell>
          <cell r="I1570">
            <v>0.73885685547582702</v>
          </cell>
        </row>
        <row r="1571">
          <cell r="G1571">
            <v>2791</v>
          </cell>
          <cell r="I1571">
            <v>0.73912916400795603</v>
          </cell>
        </row>
        <row r="1572">
          <cell r="G1572">
            <v>2792</v>
          </cell>
          <cell r="I1572">
            <v>0.73961105997171583</v>
          </cell>
        </row>
        <row r="1573">
          <cell r="G1573">
            <v>2793</v>
          </cell>
          <cell r="I1573">
            <v>0.74016540933899311</v>
          </cell>
        </row>
        <row r="1574">
          <cell r="G1574">
            <v>2793</v>
          </cell>
          <cell r="I1574">
            <v>0.7404464377533575</v>
          </cell>
        </row>
        <row r="1575">
          <cell r="G1575">
            <v>2796</v>
          </cell>
          <cell r="I1575">
            <v>0.74063371926900801</v>
          </cell>
        </row>
        <row r="1576">
          <cell r="G1576">
            <v>2800</v>
          </cell>
          <cell r="I1576">
            <v>0.74118806863628528</v>
          </cell>
        </row>
        <row r="1577">
          <cell r="G1577">
            <v>2800</v>
          </cell>
          <cell r="I1577">
            <v>0.74163622812682739</v>
          </cell>
        </row>
        <row r="1578">
          <cell r="G1578">
            <v>2800</v>
          </cell>
          <cell r="I1578">
            <v>0.7420054677843293</v>
          </cell>
        </row>
        <row r="1579">
          <cell r="G1579">
            <v>2800</v>
          </cell>
          <cell r="I1579">
            <v>0.7425531710990414</v>
          </cell>
        </row>
        <row r="1580">
          <cell r="G1580">
            <v>2808</v>
          </cell>
          <cell r="I1580">
            <v>0.74293650300068015</v>
          </cell>
        </row>
        <row r="1581">
          <cell r="G1581">
            <v>2808</v>
          </cell>
          <cell r="I1581">
            <v>0.74327512509415339</v>
          </cell>
        </row>
        <row r="1582">
          <cell r="G1582">
            <v>2813</v>
          </cell>
          <cell r="I1582">
            <v>0.74361493923145283</v>
          </cell>
        </row>
        <row r="1583">
          <cell r="G1583">
            <v>2813</v>
          </cell>
          <cell r="I1583">
            <v>0.74390803504838632</v>
          </cell>
        </row>
        <row r="1584">
          <cell r="G1584">
            <v>2824</v>
          </cell>
          <cell r="I1584">
            <v>0.74432621382023156</v>
          </cell>
        </row>
        <row r="1585">
          <cell r="G1585">
            <v>2824</v>
          </cell>
          <cell r="I1585">
            <v>0.74451904732082597</v>
          </cell>
        </row>
        <row r="1586">
          <cell r="G1586">
            <v>2847</v>
          </cell>
          <cell r="I1586">
            <v>0.7449911946521991</v>
          </cell>
        </row>
        <row r="1587">
          <cell r="G1587">
            <v>2850</v>
          </cell>
          <cell r="I1587">
            <v>0.74529786017351007</v>
          </cell>
        </row>
        <row r="1588">
          <cell r="G1588">
            <v>2856</v>
          </cell>
          <cell r="I1588">
            <v>0.74582057955597481</v>
          </cell>
        </row>
        <row r="1589">
          <cell r="G1589">
            <v>2856</v>
          </cell>
          <cell r="I1589">
            <v>0.74612195436222173</v>
          </cell>
        </row>
        <row r="1590">
          <cell r="G1590">
            <v>2864</v>
          </cell>
          <cell r="I1590">
            <v>0.74660427488953607</v>
          </cell>
        </row>
        <row r="1591">
          <cell r="G1591">
            <v>2864</v>
          </cell>
          <cell r="I1591">
            <v>0.74720330140624391</v>
          </cell>
        </row>
        <row r="1592">
          <cell r="G1592">
            <v>2866</v>
          </cell>
          <cell r="I1592">
            <v>0.74829874069440305</v>
          </cell>
        </row>
        <row r="1593">
          <cell r="G1593">
            <v>2872</v>
          </cell>
          <cell r="I1593">
            <v>0.7486933398596044</v>
          </cell>
        </row>
        <row r="1594">
          <cell r="G1594">
            <v>2874</v>
          </cell>
          <cell r="I1594">
            <v>0.74909402987887652</v>
          </cell>
        </row>
        <row r="1595">
          <cell r="G1595">
            <v>2874</v>
          </cell>
          <cell r="I1595">
            <v>0.74933598211685659</v>
          </cell>
        </row>
        <row r="1596">
          <cell r="G1596">
            <v>2879</v>
          </cell>
          <cell r="I1596">
            <v>0.74977842632878</v>
          </cell>
        </row>
        <row r="1597">
          <cell r="G1597">
            <v>2879</v>
          </cell>
          <cell r="I1597">
            <v>0.75003652831119971</v>
          </cell>
        </row>
        <row r="1598">
          <cell r="G1598">
            <v>2879</v>
          </cell>
          <cell r="I1598">
            <v>0.7502449890164743</v>
          </cell>
        </row>
        <row r="1599">
          <cell r="G1599">
            <v>2880</v>
          </cell>
          <cell r="I1599">
            <v>0.75069675729722996</v>
          </cell>
        </row>
        <row r="1600">
          <cell r="G1600">
            <v>2880</v>
          </cell>
          <cell r="I1600">
            <v>0.75113835238204429</v>
          </cell>
        </row>
        <row r="1601">
          <cell r="G1601">
            <v>2886</v>
          </cell>
          <cell r="I1601">
            <v>0.75153949962360589</v>
          </cell>
        </row>
        <row r="1602">
          <cell r="G1602">
            <v>2888</v>
          </cell>
          <cell r="I1602">
            <v>0.75189565945775472</v>
          </cell>
        </row>
        <row r="1603">
          <cell r="G1603">
            <v>2894</v>
          </cell>
          <cell r="I1603">
            <v>0.75234715013926312</v>
          </cell>
        </row>
        <row r="1604">
          <cell r="G1604">
            <v>2898</v>
          </cell>
          <cell r="I1604">
            <v>0.75316494119212674</v>
          </cell>
        </row>
        <row r="1605">
          <cell r="G1605">
            <v>2898</v>
          </cell>
          <cell r="I1605">
            <v>0.75794105544142276</v>
          </cell>
        </row>
        <row r="1606">
          <cell r="G1606">
            <v>2902</v>
          </cell>
          <cell r="I1606">
            <v>0.75812892481430261</v>
          </cell>
        </row>
        <row r="1607">
          <cell r="G1607">
            <v>2903</v>
          </cell>
          <cell r="I1607">
            <v>0.75838601437593844</v>
          </cell>
        </row>
        <row r="1608">
          <cell r="G1608">
            <v>2907</v>
          </cell>
          <cell r="I1608">
            <v>0.75870695176442871</v>
          </cell>
        </row>
        <row r="1609">
          <cell r="G1609">
            <v>2911</v>
          </cell>
          <cell r="I1609">
            <v>0.75921058211630699</v>
          </cell>
        </row>
        <row r="1610">
          <cell r="G1610">
            <v>2912</v>
          </cell>
          <cell r="I1610">
            <v>0.75951339390689232</v>
          </cell>
        </row>
        <row r="1611">
          <cell r="G1611">
            <v>2915</v>
          </cell>
          <cell r="I1611">
            <v>0.75988163747297777</v>
          </cell>
        </row>
        <row r="1612">
          <cell r="G1612">
            <v>2916</v>
          </cell>
          <cell r="I1612">
            <v>0.76021047827532928</v>
          </cell>
        </row>
        <row r="1613">
          <cell r="G1613">
            <v>2916</v>
          </cell>
          <cell r="I1613">
            <v>0.76213099481358382</v>
          </cell>
        </row>
        <row r="1614">
          <cell r="G1614">
            <v>2918</v>
          </cell>
          <cell r="I1614">
            <v>0.7623794624691892</v>
          </cell>
        </row>
        <row r="1615">
          <cell r="G1615">
            <v>2923</v>
          </cell>
          <cell r="I1615">
            <v>0.7625667439848397</v>
          </cell>
        </row>
        <row r="1616">
          <cell r="G1616">
            <v>2929</v>
          </cell>
          <cell r="I1616">
            <v>0.76290265540331093</v>
          </cell>
        </row>
        <row r="1617">
          <cell r="G1617">
            <v>2929</v>
          </cell>
          <cell r="I1617">
            <v>0.76486446619427495</v>
          </cell>
        </row>
        <row r="1618">
          <cell r="G1618">
            <v>2937</v>
          </cell>
          <cell r="I1618">
            <v>0.76523909454304584</v>
          </cell>
        </row>
        <row r="1619">
          <cell r="G1619">
            <v>2940</v>
          </cell>
          <cell r="I1619">
            <v>0.76548654977786734</v>
          </cell>
        </row>
        <row r="1620">
          <cell r="G1620">
            <v>2945</v>
          </cell>
          <cell r="I1620">
            <v>0.76609989714985693</v>
          </cell>
        </row>
        <row r="1621">
          <cell r="G1621">
            <v>2945</v>
          </cell>
          <cell r="I1621">
            <v>0.76968200667877618</v>
          </cell>
        </row>
        <row r="1622">
          <cell r="G1622">
            <v>2946</v>
          </cell>
          <cell r="I1622">
            <v>0.77016406593621078</v>
          </cell>
        </row>
        <row r="1623">
          <cell r="G1623">
            <v>2950</v>
          </cell>
          <cell r="I1623">
            <v>0.77056862601557607</v>
          </cell>
        </row>
        <row r="1624">
          <cell r="G1624">
            <v>2950</v>
          </cell>
          <cell r="I1624">
            <v>0.77095252944507675</v>
          </cell>
        </row>
        <row r="1625">
          <cell r="G1625">
            <v>2952</v>
          </cell>
          <cell r="I1625">
            <v>0.77117103271135268</v>
          </cell>
        </row>
        <row r="1626">
          <cell r="G1626">
            <v>2956</v>
          </cell>
          <cell r="I1626">
            <v>0.77157689914011651</v>
          </cell>
        </row>
        <row r="1627">
          <cell r="G1627">
            <v>2959</v>
          </cell>
          <cell r="I1627">
            <v>0.77213124850739379</v>
          </cell>
        </row>
        <row r="1628">
          <cell r="G1628">
            <v>2959</v>
          </cell>
          <cell r="I1628">
            <v>0.77265504562811227</v>
          </cell>
        </row>
        <row r="1629">
          <cell r="G1629">
            <v>2959</v>
          </cell>
          <cell r="I1629">
            <v>0.77303057209209469</v>
          </cell>
        </row>
        <row r="1630">
          <cell r="G1630">
            <v>2959</v>
          </cell>
          <cell r="I1630">
            <v>0.77330629346202739</v>
          </cell>
        </row>
        <row r="1631">
          <cell r="G1631">
            <v>2959</v>
          </cell>
          <cell r="I1631">
            <v>0.77377261120920948</v>
          </cell>
        </row>
        <row r="1632">
          <cell r="G1632">
            <v>2959</v>
          </cell>
          <cell r="I1632">
            <v>0.77409495292330321</v>
          </cell>
        </row>
        <row r="1633">
          <cell r="G1633">
            <v>2962</v>
          </cell>
          <cell r="I1633">
            <v>0.77446376801725059</v>
          </cell>
        </row>
        <row r="1634">
          <cell r="G1634">
            <v>2970</v>
          </cell>
          <cell r="I1634">
            <v>0.77523044814989561</v>
          </cell>
        </row>
        <row r="1635">
          <cell r="G1635">
            <v>2974</v>
          </cell>
          <cell r="I1635">
            <v>0.77559844677546885</v>
          </cell>
        </row>
        <row r="1636">
          <cell r="G1636">
            <v>2976</v>
          </cell>
          <cell r="I1636">
            <v>0.77590912932118039</v>
          </cell>
        </row>
        <row r="1637">
          <cell r="G1637">
            <v>2976</v>
          </cell>
          <cell r="I1637">
            <v>0.77613530739017289</v>
          </cell>
        </row>
        <row r="1638">
          <cell r="G1638">
            <v>2983</v>
          </cell>
          <cell r="I1638">
            <v>0.77642303084520481</v>
          </cell>
        </row>
        <row r="1639">
          <cell r="G1639">
            <v>2983</v>
          </cell>
          <cell r="I1639">
            <v>0.77686671608905689</v>
          </cell>
        </row>
        <row r="1640">
          <cell r="G1640">
            <v>2986</v>
          </cell>
          <cell r="I1640">
            <v>0.77760919609909374</v>
          </cell>
        </row>
        <row r="1641">
          <cell r="G1641">
            <v>2997</v>
          </cell>
          <cell r="I1641">
            <v>0.7782225271417158</v>
          </cell>
        </row>
        <row r="1642">
          <cell r="G1642">
            <v>3000</v>
          </cell>
          <cell r="I1642">
            <v>0.77858773344544963</v>
          </cell>
        </row>
        <row r="1643">
          <cell r="G1643">
            <v>3004</v>
          </cell>
          <cell r="I1643">
            <v>0.7788943989667606</v>
          </cell>
        </row>
        <row r="1644">
          <cell r="G1644">
            <v>3007</v>
          </cell>
          <cell r="I1644">
            <v>0.77920106448807158</v>
          </cell>
        </row>
        <row r="1645">
          <cell r="G1645">
            <v>3007</v>
          </cell>
          <cell r="I1645">
            <v>0.77950773000938256</v>
          </cell>
        </row>
        <row r="1646">
          <cell r="G1646">
            <v>3009</v>
          </cell>
          <cell r="I1646">
            <v>0.77982411150434539</v>
          </cell>
        </row>
        <row r="1647">
          <cell r="G1647">
            <v>3016</v>
          </cell>
          <cell r="I1647">
            <v>0.78004374149697764</v>
          </cell>
        </row>
        <row r="1648">
          <cell r="G1648">
            <v>3017</v>
          </cell>
          <cell r="I1648">
            <v>0.78037503170445144</v>
          </cell>
        </row>
        <row r="1649">
          <cell r="G1649">
            <v>3020</v>
          </cell>
          <cell r="I1649">
            <v>0.78079141424587373</v>
          </cell>
        </row>
        <row r="1650">
          <cell r="G1650">
            <v>3023</v>
          </cell>
          <cell r="I1650">
            <v>0.78105707672543756</v>
          </cell>
        </row>
        <row r="1651">
          <cell r="G1651">
            <v>3024</v>
          </cell>
          <cell r="I1651">
            <v>0.78147990936701517</v>
          </cell>
        </row>
        <row r="1652">
          <cell r="G1652">
            <v>3031</v>
          </cell>
          <cell r="I1652">
            <v>0.78203807980628315</v>
          </cell>
        </row>
        <row r="1653">
          <cell r="G1653">
            <v>3031</v>
          </cell>
          <cell r="I1653">
            <v>0.78529794157560562</v>
          </cell>
        </row>
        <row r="1654">
          <cell r="G1654">
            <v>3037</v>
          </cell>
          <cell r="I1654">
            <v>0.78550677785633227</v>
          </cell>
        </row>
        <row r="1655">
          <cell r="G1655">
            <v>3040</v>
          </cell>
          <cell r="I1655">
            <v>0.78606494829560025</v>
          </cell>
        </row>
        <row r="1656">
          <cell r="G1656">
            <v>3040</v>
          </cell>
          <cell r="I1656">
            <v>0.78932481006492272</v>
          </cell>
        </row>
        <row r="1657">
          <cell r="G1657">
            <v>3048</v>
          </cell>
          <cell r="I1657">
            <v>0.78982145144751881</v>
          </cell>
        </row>
        <row r="1658">
          <cell r="G1658">
            <v>3056</v>
          </cell>
          <cell r="I1658">
            <v>0.79020450574991041</v>
          </cell>
        </row>
        <row r="1659">
          <cell r="G1659">
            <v>3056</v>
          </cell>
          <cell r="I1659">
            <v>0.79244164334820089</v>
          </cell>
        </row>
        <row r="1660">
          <cell r="G1660">
            <v>3060</v>
          </cell>
          <cell r="I1660">
            <v>0.79263521167033191</v>
          </cell>
        </row>
        <row r="1661">
          <cell r="G1661">
            <v>3062</v>
          </cell>
          <cell r="I1661">
            <v>0.7935483335705551</v>
          </cell>
        </row>
        <row r="1662">
          <cell r="G1662">
            <v>3065</v>
          </cell>
          <cell r="I1662">
            <v>0.79446145547077829</v>
          </cell>
        </row>
        <row r="1663">
          <cell r="G1663">
            <v>3067</v>
          </cell>
          <cell r="I1663">
            <v>0.79496373048515556</v>
          </cell>
        </row>
        <row r="1664">
          <cell r="G1664">
            <v>3067</v>
          </cell>
          <cell r="I1664">
            <v>0.79789714831215774</v>
          </cell>
        </row>
        <row r="1665">
          <cell r="G1665">
            <v>3074</v>
          </cell>
          <cell r="I1665">
            <v>0.79845149767943502</v>
          </cell>
        </row>
        <row r="1666">
          <cell r="G1666">
            <v>3074</v>
          </cell>
          <cell r="I1666">
            <v>0.79876787917439784</v>
          </cell>
        </row>
        <row r="1667">
          <cell r="G1667">
            <v>3074</v>
          </cell>
          <cell r="I1667">
            <v>0.80200542488105508</v>
          </cell>
        </row>
        <row r="1668">
          <cell r="G1668">
            <v>3080</v>
          </cell>
          <cell r="I1668">
            <v>0.80227967660791444</v>
          </cell>
        </row>
        <row r="1669">
          <cell r="G1669">
            <v>3096</v>
          </cell>
          <cell r="I1669">
            <v>0.80255356908868924</v>
          </cell>
        </row>
        <row r="1670">
          <cell r="G1670">
            <v>3107</v>
          </cell>
          <cell r="I1670">
            <v>0.80292156771426249</v>
          </cell>
        </row>
        <row r="1671">
          <cell r="G1671">
            <v>3108</v>
          </cell>
          <cell r="I1671">
            <v>0.80347591708153976</v>
          </cell>
        </row>
        <row r="1672">
          <cell r="G1672">
            <v>3108</v>
          </cell>
          <cell r="I1672">
            <v>0.80385144354552218</v>
          </cell>
        </row>
        <row r="1673">
          <cell r="G1673">
            <v>3110</v>
          </cell>
          <cell r="I1673">
            <v>0.80403872506117269</v>
          </cell>
        </row>
        <row r="1674">
          <cell r="G1674">
            <v>3113</v>
          </cell>
          <cell r="I1674">
            <v>0.80428343696225724</v>
          </cell>
        </row>
        <row r="1675">
          <cell r="G1675">
            <v>3113</v>
          </cell>
          <cell r="I1675">
            <v>0.80571261865072097</v>
          </cell>
        </row>
        <row r="1676">
          <cell r="G1676">
            <v>3120</v>
          </cell>
          <cell r="I1676">
            <v>0.80601077657157394</v>
          </cell>
        </row>
        <row r="1677">
          <cell r="G1677">
            <v>3121</v>
          </cell>
          <cell r="I1677">
            <v>0.80656512593885121</v>
          </cell>
        </row>
        <row r="1678">
          <cell r="G1678">
            <v>3127</v>
          </cell>
          <cell r="I1678">
            <v>0.80687205273004192</v>
          </cell>
        </row>
        <row r="1679">
          <cell r="G1679">
            <v>3127</v>
          </cell>
          <cell r="I1679">
            <v>0.8086645856952337</v>
          </cell>
        </row>
        <row r="1680">
          <cell r="G1680">
            <v>3128</v>
          </cell>
          <cell r="I1680">
            <v>0.80889365406227054</v>
          </cell>
        </row>
        <row r="1681">
          <cell r="G1681">
            <v>3132</v>
          </cell>
          <cell r="I1681">
            <v>0.80919684142830794</v>
          </cell>
        </row>
        <row r="1682">
          <cell r="G1682">
            <v>3132</v>
          </cell>
          <cell r="I1682">
            <v>0.80948337283951377</v>
          </cell>
        </row>
        <row r="1683">
          <cell r="G1683">
            <v>3133</v>
          </cell>
          <cell r="I1683">
            <v>0.80981361796746876</v>
          </cell>
        </row>
        <row r="1684">
          <cell r="G1684">
            <v>3140</v>
          </cell>
          <cell r="I1684">
            <v>0.81033975018773718</v>
          </cell>
        </row>
        <row r="1685">
          <cell r="G1685">
            <v>3141</v>
          </cell>
          <cell r="I1685">
            <v>0.81066320229881961</v>
          </cell>
        </row>
        <row r="1686">
          <cell r="G1686">
            <v>3145</v>
          </cell>
          <cell r="I1686">
            <v>0.81127653334144167</v>
          </cell>
        </row>
        <row r="1687">
          <cell r="G1687">
            <v>3145</v>
          </cell>
          <cell r="I1687">
            <v>0.81156829015024168</v>
          </cell>
        </row>
        <row r="1688">
          <cell r="G1688">
            <v>3150</v>
          </cell>
          <cell r="I1688">
            <v>0.81181799883777561</v>
          </cell>
        </row>
        <row r="1689">
          <cell r="G1689">
            <v>3152</v>
          </cell>
          <cell r="I1689">
            <v>0.81200528035342612</v>
          </cell>
        </row>
        <row r="1690">
          <cell r="G1690">
            <v>3164</v>
          </cell>
          <cell r="I1690">
            <v>0.81226351297078569</v>
          </cell>
        </row>
        <row r="1691">
          <cell r="G1691">
            <v>3165</v>
          </cell>
          <cell r="I1691">
            <v>0.81253062876405546</v>
          </cell>
        </row>
        <row r="1692">
          <cell r="G1692">
            <v>3174</v>
          </cell>
          <cell r="I1692">
            <v>0.81289583506778929</v>
          </cell>
        </row>
        <row r="1693">
          <cell r="G1693">
            <v>3179</v>
          </cell>
          <cell r="I1693">
            <v>0.81308311658343979</v>
          </cell>
        </row>
        <row r="1694">
          <cell r="G1694">
            <v>3180</v>
          </cell>
          <cell r="I1694">
            <v>0.81363746595071706</v>
          </cell>
        </row>
        <row r="1695">
          <cell r="G1695">
            <v>3194</v>
          </cell>
          <cell r="I1695">
            <v>0.81413427062698795</v>
          </cell>
        </row>
        <row r="1696">
          <cell r="G1696">
            <v>3195</v>
          </cell>
          <cell r="I1696">
            <v>0.81441591955731663</v>
          </cell>
        </row>
        <row r="1697">
          <cell r="G1697">
            <v>3200</v>
          </cell>
          <cell r="I1697">
            <v>0.81503836238699356</v>
          </cell>
        </row>
        <row r="1698">
          <cell r="G1698">
            <v>3200</v>
          </cell>
          <cell r="I1698">
            <v>0.81546375873926591</v>
          </cell>
        </row>
        <row r="1699">
          <cell r="G1699">
            <v>3215</v>
          </cell>
          <cell r="I1699">
            <v>0.81581991857341474</v>
          </cell>
        </row>
        <row r="1700">
          <cell r="G1700">
            <v>3223</v>
          </cell>
          <cell r="I1700">
            <v>0.81624159182990119</v>
          </cell>
        </row>
        <row r="1701">
          <cell r="G1701">
            <v>3225</v>
          </cell>
          <cell r="I1701">
            <v>0.816543913739462</v>
          </cell>
        </row>
        <row r="1702">
          <cell r="G1702">
            <v>3234</v>
          </cell>
          <cell r="I1702">
            <v>0.81724488449735966</v>
          </cell>
        </row>
        <row r="1703">
          <cell r="G1703">
            <v>3235</v>
          </cell>
          <cell r="I1703">
            <v>0.81772694375479427</v>
          </cell>
        </row>
        <row r="1704">
          <cell r="G1704">
            <v>3235</v>
          </cell>
          <cell r="I1704">
            <v>0.82054229625880715</v>
          </cell>
        </row>
        <row r="1705">
          <cell r="G1705">
            <v>3236</v>
          </cell>
          <cell r="I1705">
            <v>0.82074909136859853</v>
          </cell>
        </row>
        <row r="1706">
          <cell r="G1706">
            <v>3236</v>
          </cell>
          <cell r="I1706">
            <v>0.82084043785029259</v>
          </cell>
        </row>
        <row r="1707">
          <cell r="G1707">
            <v>3239</v>
          </cell>
          <cell r="I1707">
            <v>0.82120843647586583</v>
          </cell>
        </row>
        <row r="1708">
          <cell r="G1708">
            <v>3239</v>
          </cell>
          <cell r="I1708">
            <v>0.82159798986651522</v>
          </cell>
        </row>
        <row r="1709">
          <cell r="G1709">
            <v>3240</v>
          </cell>
          <cell r="I1709">
            <v>0.82186105597664949</v>
          </cell>
        </row>
        <row r="1710">
          <cell r="G1710">
            <v>3241</v>
          </cell>
          <cell r="I1710">
            <v>0.82221117394483001</v>
          </cell>
        </row>
        <row r="1711">
          <cell r="G1711">
            <v>3250</v>
          </cell>
          <cell r="I1711">
            <v>0.82275535011616596</v>
          </cell>
        </row>
        <row r="1712">
          <cell r="G1712">
            <v>3252</v>
          </cell>
          <cell r="I1712">
            <v>0.82325922540855656</v>
          </cell>
        </row>
        <row r="1713">
          <cell r="G1713">
            <v>3256</v>
          </cell>
          <cell r="I1713">
            <v>0.82360579990399352</v>
          </cell>
        </row>
        <row r="1714">
          <cell r="G1714">
            <v>3268</v>
          </cell>
          <cell r="I1714">
            <v>0.82391648244970506</v>
          </cell>
        </row>
        <row r="1715">
          <cell r="G1715">
            <v>3268</v>
          </cell>
          <cell r="I1715">
            <v>0.82420776570684806</v>
          </cell>
        </row>
        <row r="1716">
          <cell r="G1716">
            <v>3269</v>
          </cell>
          <cell r="I1716">
            <v>0.82482109674947013</v>
          </cell>
        </row>
        <row r="1717">
          <cell r="G1717">
            <v>3269</v>
          </cell>
          <cell r="I1717">
            <v>0.8250630489874502</v>
          </cell>
        </row>
        <row r="1718">
          <cell r="G1718">
            <v>3274</v>
          </cell>
          <cell r="I1718">
            <v>0.82535614480438368</v>
          </cell>
        </row>
        <row r="1719">
          <cell r="G1719">
            <v>3276</v>
          </cell>
          <cell r="I1719">
            <v>0.82554342632003419</v>
          </cell>
        </row>
        <row r="1720">
          <cell r="G1720">
            <v>3282</v>
          </cell>
          <cell r="I1720">
            <v>0.8258503531112249</v>
          </cell>
        </row>
        <row r="1721">
          <cell r="G1721">
            <v>3282</v>
          </cell>
          <cell r="I1721">
            <v>0.82764288607641667</v>
          </cell>
        </row>
        <row r="1722">
          <cell r="G1722">
            <v>3291</v>
          </cell>
          <cell r="I1722">
            <v>0.82796170064713426</v>
          </cell>
        </row>
        <row r="1723">
          <cell r="G1723">
            <v>3296</v>
          </cell>
          <cell r="I1723">
            <v>0.82828614884963314</v>
          </cell>
        </row>
        <row r="1724">
          <cell r="G1724">
            <v>3296</v>
          </cell>
          <cell r="I1724">
            <v>0.83018101145260159</v>
          </cell>
        </row>
        <row r="1725">
          <cell r="G1725">
            <v>3297</v>
          </cell>
          <cell r="I1725">
            <v>0.83080528317143654</v>
          </cell>
        </row>
        <row r="1726">
          <cell r="G1726">
            <v>3300</v>
          </cell>
          <cell r="I1726">
            <v>0.83150625392933419</v>
          </cell>
        </row>
        <row r="1727">
          <cell r="G1727">
            <v>3305</v>
          </cell>
          <cell r="I1727">
            <v>0.83188958583097294</v>
          </cell>
        </row>
        <row r="1728">
          <cell r="G1728">
            <v>3309</v>
          </cell>
          <cell r="I1728">
            <v>0.83218134263977295</v>
          </cell>
        </row>
        <row r="1729">
          <cell r="G1729">
            <v>3312</v>
          </cell>
          <cell r="I1729">
            <v>0.83254958620585839</v>
          </cell>
        </row>
        <row r="1730">
          <cell r="G1730">
            <v>3313</v>
          </cell>
          <cell r="I1730">
            <v>0.83295847356760644</v>
          </cell>
        </row>
        <row r="1731">
          <cell r="G1731">
            <v>3325</v>
          </cell>
          <cell r="I1731">
            <v>0.83336479721865986</v>
          </cell>
        </row>
        <row r="1732">
          <cell r="G1732">
            <v>3330</v>
          </cell>
          <cell r="I1732">
            <v>0.83394816387195259</v>
          </cell>
        </row>
        <row r="1733">
          <cell r="G1733">
            <v>3338</v>
          </cell>
          <cell r="I1733">
            <v>0.83431740352945449</v>
          </cell>
        </row>
        <row r="1734">
          <cell r="G1734">
            <v>3352</v>
          </cell>
          <cell r="I1734">
            <v>0.83451823842011497</v>
          </cell>
        </row>
        <row r="1735">
          <cell r="G1735">
            <v>3352</v>
          </cell>
          <cell r="I1735">
            <v>0.83480952167725797</v>
          </cell>
        </row>
        <row r="1736">
          <cell r="G1736">
            <v>3354</v>
          </cell>
          <cell r="I1736">
            <v>0.83515963964543849</v>
          </cell>
        </row>
        <row r="1737">
          <cell r="G1737">
            <v>3356</v>
          </cell>
          <cell r="I1737">
            <v>0.83571398901271576</v>
          </cell>
        </row>
        <row r="1738">
          <cell r="G1738">
            <v>3357</v>
          </cell>
          <cell r="I1738">
            <v>0.83612287637446381</v>
          </cell>
        </row>
        <row r="1739">
          <cell r="G1739">
            <v>3364</v>
          </cell>
          <cell r="I1739">
            <v>0.83650620827610256</v>
          </cell>
        </row>
        <row r="1740">
          <cell r="G1740">
            <v>3375</v>
          </cell>
          <cell r="I1740">
            <v>0.83675591696363649</v>
          </cell>
        </row>
        <row r="1741">
          <cell r="G1741">
            <v>3378</v>
          </cell>
          <cell r="I1741">
            <v>0.83702977678567625</v>
          </cell>
        </row>
        <row r="1742">
          <cell r="G1742">
            <v>3380</v>
          </cell>
          <cell r="I1742">
            <v>0.83723560846278622</v>
          </cell>
        </row>
        <row r="1743">
          <cell r="G1743">
            <v>3384</v>
          </cell>
          <cell r="I1743">
            <v>0.83814873036300941</v>
          </cell>
        </row>
        <row r="1744">
          <cell r="G1744">
            <v>3400</v>
          </cell>
          <cell r="I1744">
            <v>0.83845539588432039</v>
          </cell>
        </row>
        <row r="1745">
          <cell r="G1745">
            <v>3400</v>
          </cell>
          <cell r="I1745">
            <v>0.83876206140563137</v>
          </cell>
        </row>
        <row r="1746">
          <cell r="G1746">
            <v>3402</v>
          </cell>
          <cell r="I1746">
            <v>0.83910187554293081</v>
          </cell>
        </row>
        <row r="1747">
          <cell r="G1747">
            <v>3402</v>
          </cell>
          <cell r="I1747">
            <v>0.83982724237584649</v>
          </cell>
        </row>
        <row r="1748">
          <cell r="G1748">
            <v>3403</v>
          </cell>
          <cell r="I1748">
            <v>0.840014523891497</v>
          </cell>
        </row>
        <row r="1749">
          <cell r="G1749">
            <v>3409</v>
          </cell>
          <cell r="I1749">
            <v>0.84057269433076498</v>
          </cell>
        </row>
        <row r="1750">
          <cell r="G1750">
            <v>3420</v>
          </cell>
          <cell r="I1750">
            <v>0.84100060540562949</v>
          </cell>
        </row>
        <row r="1751">
          <cell r="G1751">
            <v>3421</v>
          </cell>
          <cell r="I1751">
            <v>0.84131118997513621</v>
          </cell>
        </row>
        <row r="1752">
          <cell r="G1752">
            <v>3424</v>
          </cell>
          <cell r="I1752">
            <v>0.84172936874698145</v>
          </cell>
        </row>
        <row r="1753">
          <cell r="G1753">
            <v>3425</v>
          </cell>
          <cell r="I1753">
            <v>0.84206207960942625</v>
          </cell>
        </row>
        <row r="1754">
          <cell r="G1754">
            <v>3427</v>
          </cell>
          <cell r="I1754">
            <v>0.84243007823499949</v>
          </cell>
        </row>
        <row r="1755">
          <cell r="G1755">
            <v>3447</v>
          </cell>
          <cell r="I1755">
            <v>0.84266827471845873</v>
          </cell>
        </row>
        <row r="1756">
          <cell r="G1756">
            <v>3456</v>
          </cell>
          <cell r="I1756">
            <v>0.84306287388366008</v>
          </cell>
        </row>
        <row r="1757">
          <cell r="G1757">
            <v>3459</v>
          </cell>
          <cell r="I1757">
            <v>0.84342768828257431</v>
          </cell>
        </row>
        <row r="1758">
          <cell r="G1758">
            <v>3460</v>
          </cell>
          <cell r="I1758">
            <v>0.84360569471749502</v>
          </cell>
        </row>
        <row r="1759">
          <cell r="G1759">
            <v>3462</v>
          </cell>
          <cell r="I1759">
            <v>0.84388672313185942</v>
          </cell>
        </row>
        <row r="1760">
          <cell r="G1760">
            <v>3479</v>
          </cell>
          <cell r="I1760">
            <v>0.84423434270681519</v>
          </cell>
        </row>
        <row r="1761">
          <cell r="G1761">
            <v>3491</v>
          </cell>
          <cell r="I1761">
            <v>0.84465252147866043</v>
          </cell>
        </row>
        <row r="1762">
          <cell r="G1762">
            <v>3491</v>
          </cell>
          <cell r="I1762">
            <v>0.84709479519145015</v>
          </cell>
        </row>
        <row r="1763">
          <cell r="G1763">
            <v>3500</v>
          </cell>
          <cell r="I1763">
            <v>0.84738607844859315</v>
          </cell>
        </row>
        <row r="1764">
          <cell r="G1764">
            <v>3505</v>
          </cell>
          <cell r="I1764">
            <v>0.84780621674453627</v>
          </cell>
        </row>
        <row r="1765">
          <cell r="G1765">
            <v>3526</v>
          </cell>
          <cell r="I1765">
            <v>0.84813171002655396</v>
          </cell>
        </row>
        <row r="1766">
          <cell r="G1766">
            <v>3526</v>
          </cell>
          <cell r="I1766">
            <v>0.85003267616802913</v>
          </cell>
        </row>
        <row r="1767">
          <cell r="G1767">
            <v>3538</v>
          </cell>
          <cell r="I1767">
            <v>0.85023808328158457</v>
          </cell>
        </row>
        <row r="1768">
          <cell r="G1768">
            <v>3544</v>
          </cell>
          <cell r="I1768">
            <v>0.85064264336094986</v>
          </cell>
        </row>
        <row r="1769">
          <cell r="G1769">
            <v>3548</v>
          </cell>
          <cell r="I1769">
            <v>0.85094930888226084</v>
          </cell>
        </row>
        <row r="1770">
          <cell r="G1770">
            <v>3549</v>
          </cell>
          <cell r="I1770">
            <v>0.8512702462707511</v>
          </cell>
        </row>
        <row r="1771">
          <cell r="G1771">
            <v>3550</v>
          </cell>
          <cell r="I1771">
            <v>0.8518247752610707</v>
          </cell>
        </row>
        <row r="1772">
          <cell r="G1772">
            <v>3551</v>
          </cell>
          <cell r="I1772">
            <v>0.85215867816734159</v>
          </cell>
        </row>
        <row r="1773">
          <cell r="G1773">
            <v>3551</v>
          </cell>
          <cell r="I1773">
            <v>0.8525189530020959</v>
          </cell>
        </row>
        <row r="1774">
          <cell r="G1774">
            <v>3560</v>
          </cell>
          <cell r="I1774">
            <v>0.85293626631746466</v>
          </cell>
        </row>
        <row r="1775">
          <cell r="G1775">
            <v>3563</v>
          </cell>
          <cell r="I1775">
            <v>0.85349061568474194</v>
          </cell>
        </row>
        <row r="1776">
          <cell r="G1776">
            <v>3570</v>
          </cell>
          <cell r="I1776">
            <v>0.85404496505201921</v>
          </cell>
        </row>
        <row r="1777">
          <cell r="G1777">
            <v>3572</v>
          </cell>
          <cell r="I1777">
            <v>0.85428750514722862</v>
          </cell>
        </row>
        <row r="1778">
          <cell r="G1778">
            <v>3578</v>
          </cell>
          <cell r="I1778">
            <v>0.85448107346935964</v>
          </cell>
        </row>
        <row r="1779">
          <cell r="G1779">
            <v>3600</v>
          </cell>
          <cell r="I1779">
            <v>0.85488996083110769</v>
          </cell>
        </row>
        <row r="1780">
          <cell r="G1780">
            <v>3600</v>
          </cell>
          <cell r="I1780">
            <v>0.85511470191576178</v>
          </cell>
        </row>
        <row r="1781">
          <cell r="G1781">
            <v>3600</v>
          </cell>
          <cell r="I1781">
            <v>0.85547461750443143</v>
          </cell>
        </row>
        <row r="1782">
          <cell r="G1782">
            <v>3611</v>
          </cell>
          <cell r="I1782">
            <v>0.85583982380816526</v>
          </cell>
        </row>
        <row r="1783">
          <cell r="G1783">
            <v>3612</v>
          </cell>
          <cell r="I1783">
            <v>0.85639799424743324</v>
          </cell>
        </row>
        <row r="1784">
          <cell r="G1784">
            <v>3612</v>
          </cell>
          <cell r="I1784">
            <v>0.85965785601675571</v>
          </cell>
        </row>
        <row r="1785">
          <cell r="G1785">
            <v>3616</v>
          </cell>
          <cell r="I1785">
            <v>0.85997353534891674</v>
          </cell>
        </row>
        <row r="1786">
          <cell r="G1786">
            <v>3626</v>
          </cell>
          <cell r="I1786">
            <v>0.86071601535895359</v>
          </cell>
        </row>
        <row r="1787">
          <cell r="G1787">
            <v>3640</v>
          </cell>
          <cell r="I1787">
            <v>0.86108401398452683</v>
          </cell>
        </row>
        <row r="1788">
          <cell r="G1788">
            <v>3640</v>
          </cell>
          <cell r="I1788">
            <v>0.86142746957077465</v>
          </cell>
        </row>
        <row r="1789">
          <cell r="G1789">
            <v>3640</v>
          </cell>
          <cell r="I1789">
            <v>0.86161475108642516</v>
          </cell>
        </row>
        <row r="1790">
          <cell r="G1790">
            <v>3661</v>
          </cell>
          <cell r="I1790">
            <v>0.86221995010404118</v>
          </cell>
        </row>
        <row r="1791">
          <cell r="G1791">
            <v>3667</v>
          </cell>
          <cell r="I1791">
            <v>0.86255884979676156</v>
          </cell>
        </row>
        <row r="1792">
          <cell r="G1792">
            <v>3667</v>
          </cell>
          <cell r="I1792">
            <v>0.8645381128931432</v>
          </cell>
        </row>
        <row r="1793">
          <cell r="G1793">
            <v>3668</v>
          </cell>
          <cell r="I1793">
            <v>0.86480132596758474</v>
          </cell>
        </row>
        <row r="1794">
          <cell r="G1794">
            <v>3672</v>
          </cell>
          <cell r="I1794">
            <v>0.86507892521477792</v>
          </cell>
        </row>
        <row r="1795">
          <cell r="G1795">
            <v>3672</v>
          </cell>
          <cell r="I1795">
            <v>0.86546606185903996</v>
          </cell>
        </row>
        <row r="1796">
          <cell r="G1796">
            <v>3673</v>
          </cell>
          <cell r="I1796">
            <v>0.86620854186907681</v>
          </cell>
        </row>
        <row r="1797">
          <cell r="G1797">
            <v>3678</v>
          </cell>
          <cell r="I1797">
            <v>0.86676289123635408</v>
          </cell>
        </row>
        <row r="1798">
          <cell r="G1798">
            <v>3680</v>
          </cell>
          <cell r="I1798">
            <v>0.86713026934596305</v>
          </cell>
        </row>
        <row r="1799">
          <cell r="G1799">
            <v>3681</v>
          </cell>
          <cell r="I1799">
            <v>0.86742424694874065</v>
          </cell>
        </row>
        <row r="1800">
          <cell r="G1800">
            <v>3681</v>
          </cell>
          <cell r="I1800">
            <v>0.8678741046935009</v>
          </cell>
        </row>
        <row r="1801">
          <cell r="G1801">
            <v>3683</v>
          </cell>
          <cell r="I1801">
            <v>0.86824234825958635</v>
          </cell>
        </row>
        <row r="1802">
          <cell r="G1802">
            <v>3684</v>
          </cell>
          <cell r="I1802">
            <v>0.86880051869885433</v>
          </cell>
        </row>
        <row r="1803">
          <cell r="G1803">
            <v>3684</v>
          </cell>
          <cell r="I1803">
            <v>0.8720603804681768</v>
          </cell>
        </row>
        <row r="1804">
          <cell r="G1804">
            <v>3688</v>
          </cell>
          <cell r="I1804">
            <v>0.87241244163108767</v>
          </cell>
        </row>
        <row r="1805">
          <cell r="G1805">
            <v>3703</v>
          </cell>
          <cell r="I1805">
            <v>0.8726621503186216</v>
          </cell>
        </row>
        <row r="1806">
          <cell r="G1806">
            <v>3715</v>
          </cell>
          <cell r="I1806">
            <v>0.87304548222026035</v>
          </cell>
        </row>
        <row r="1807">
          <cell r="G1807">
            <v>3721</v>
          </cell>
          <cell r="I1807">
            <v>0.8734758916883496</v>
          </cell>
        </row>
        <row r="1808">
          <cell r="G1808">
            <v>3722</v>
          </cell>
          <cell r="I1808">
            <v>0.87370270660267391</v>
          </cell>
        </row>
        <row r="1809">
          <cell r="G1809">
            <v>3738</v>
          </cell>
          <cell r="I1809">
            <v>0.87400963339386462</v>
          </cell>
        </row>
        <row r="1810">
          <cell r="G1810">
            <v>3739</v>
          </cell>
          <cell r="I1810">
            <v>0.87436954898253427</v>
          </cell>
        </row>
        <row r="1811">
          <cell r="G1811">
            <v>3740</v>
          </cell>
          <cell r="I1811">
            <v>0.87467621450384525</v>
          </cell>
        </row>
        <row r="1812">
          <cell r="G1812">
            <v>3740</v>
          </cell>
          <cell r="I1812">
            <v>0.87495007432588501</v>
          </cell>
        </row>
        <row r="1813">
          <cell r="G1813">
            <v>3750</v>
          </cell>
          <cell r="I1813">
            <v>0.87530213548879587</v>
          </cell>
        </row>
        <row r="1814">
          <cell r="G1814">
            <v>3750</v>
          </cell>
          <cell r="I1814">
            <v>0.87566652532415556</v>
          </cell>
        </row>
        <row r="1815">
          <cell r="G1815">
            <v>3780</v>
          </cell>
          <cell r="I1815">
            <v>0.87586009364628659</v>
          </cell>
        </row>
        <row r="1816">
          <cell r="G1816">
            <v>3785</v>
          </cell>
          <cell r="I1816">
            <v>0.87647342468890865</v>
          </cell>
        </row>
        <row r="1817">
          <cell r="G1817">
            <v>3786</v>
          </cell>
          <cell r="I1817">
            <v>0.87680175928086823</v>
          </cell>
        </row>
        <row r="1818">
          <cell r="G1818">
            <v>3800</v>
          </cell>
          <cell r="I1818">
            <v>0.87707970144477854</v>
          </cell>
        </row>
        <row r="1819">
          <cell r="G1819">
            <v>3802</v>
          </cell>
          <cell r="I1819">
            <v>0.87778384009996768</v>
          </cell>
        </row>
        <row r="1820">
          <cell r="G1820">
            <v>3802</v>
          </cell>
          <cell r="I1820">
            <v>0.87828064477623857</v>
          </cell>
        </row>
        <row r="1821">
          <cell r="G1821">
            <v>3802</v>
          </cell>
          <cell r="I1821">
            <v>0.88118211439386962</v>
          </cell>
        </row>
        <row r="1822">
          <cell r="G1822">
            <v>3802</v>
          </cell>
          <cell r="I1822">
            <v>0.88529446883056007</v>
          </cell>
        </row>
        <row r="1823">
          <cell r="G1823">
            <v>3812</v>
          </cell>
          <cell r="I1823">
            <v>0.88573477389534339</v>
          </cell>
        </row>
        <row r="1824">
          <cell r="G1824">
            <v>3812</v>
          </cell>
          <cell r="I1824">
            <v>0.88647725390538024</v>
          </cell>
        </row>
        <row r="1825">
          <cell r="G1825">
            <v>3816</v>
          </cell>
          <cell r="I1825">
            <v>0.88704383396890152</v>
          </cell>
        </row>
        <row r="1826">
          <cell r="G1826">
            <v>3816</v>
          </cell>
          <cell r="I1826">
            <v>0.89035281014964518</v>
          </cell>
        </row>
        <row r="1827">
          <cell r="G1827">
            <v>3820</v>
          </cell>
          <cell r="I1827">
            <v>0.89062511868177419</v>
          </cell>
        </row>
        <row r="1828">
          <cell r="G1828">
            <v>3827</v>
          </cell>
          <cell r="I1828">
            <v>0.89090237501225022</v>
          </cell>
        </row>
        <row r="1829">
          <cell r="G1829">
            <v>3827</v>
          </cell>
          <cell r="I1829">
            <v>0.89252162470452467</v>
          </cell>
        </row>
        <row r="1830">
          <cell r="G1830">
            <v>3828</v>
          </cell>
          <cell r="I1830">
            <v>0.89286292481426488</v>
          </cell>
        </row>
        <row r="1831">
          <cell r="G1831">
            <v>3830</v>
          </cell>
          <cell r="I1831">
            <v>0.89316108273511785</v>
          </cell>
        </row>
        <row r="1832">
          <cell r="G1832">
            <v>3831</v>
          </cell>
          <cell r="I1832">
            <v>0.89349227496638672</v>
          </cell>
        </row>
        <row r="1833">
          <cell r="G1833">
            <v>3840</v>
          </cell>
          <cell r="I1833">
            <v>0.89391045373823197</v>
          </cell>
        </row>
        <row r="1834">
          <cell r="G1834">
            <v>3840</v>
          </cell>
          <cell r="I1834">
            <v>0.89635272745102168</v>
          </cell>
        </row>
        <row r="1835">
          <cell r="G1835">
            <v>3850</v>
          </cell>
          <cell r="I1835">
            <v>0.89657123071729761</v>
          </cell>
        </row>
        <row r="1836">
          <cell r="G1836">
            <v>3862</v>
          </cell>
          <cell r="I1836">
            <v>0.89688550572385528</v>
          </cell>
        </row>
        <row r="1837">
          <cell r="G1837">
            <v>3892</v>
          </cell>
          <cell r="I1837">
            <v>0.89729924290774543</v>
          </cell>
        </row>
        <row r="1838">
          <cell r="G1838">
            <v>3908</v>
          </cell>
          <cell r="I1838">
            <v>0.8978535922750227</v>
          </cell>
        </row>
        <row r="1839">
          <cell r="G1839">
            <v>3908</v>
          </cell>
          <cell r="I1839">
            <v>0.89840794164229998</v>
          </cell>
        </row>
        <row r="1840">
          <cell r="G1840">
            <v>3926</v>
          </cell>
          <cell r="I1840">
            <v>0.89876457502810581</v>
          </cell>
        </row>
        <row r="1841">
          <cell r="G1841">
            <v>3940</v>
          </cell>
          <cell r="I1841">
            <v>0.89902764113824007</v>
          </cell>
        </row>
        <row r="1842">
          <cell r="G1842">
            <v>3944</v>
          </cell>
          <cell r="I1842">
            <v>0.89931123326329909</v>
          </cell>
        </row>
        <row r="1843">
          <cell r="G1843">
            <v>3956</v>
          </cell>
          <cell r="I1843">
            <v>0.89983258097889529</v>
          </cell>
        </row>
        <row r="1844">
          <cell r="G1844">
            <v>3957</v>
          </cell>
          <cell r="I1844">
            <v>0.90038583627855129</v>
          </cell>
        </row>
        <row r="1845">
          <cell r="G1845">
            <v>3957</v>
          </cell>
          <cell r="I1845">
            <v>0.90361699234333426</v>
          </cell>
        </row>
        <row r="1846">
          <cell r="G1846">
            <v>3964</v>
          </cell>
          <cell r="I1846">
            <v>0.90392391913452497</v>
          </cell>
        </row>
        <row r="1847">
          <cell r="G1847">
            <v>3972</v>
          </cell>
          <cell r="I1847">
            <v>0.90441757224287178</v>
          </cell>
        </row>
        <row r="1848">
          <cell r="G1848">
            <v>3993</v>
          </cell>
          <cell r="I1848">
            <v>0.90487884421550191</v>
          </cell>
        </row>
        <row r="1849">
          <cell r="G1849">
            <v>3996</v>
          </cell>
          <cell r="I1849">
            <v>0.90561485779601592</v>
          </cell>
        </row>
        <row r="1850">
          <cell r="G1850">
            <v>3999</v>
          </cell>
          <cell r="I1850">
            <v>0.90620330288259554</v>
          </cell>
        </row>
        <row r="1851">
          <cell r="G1851">
            <v>4000</v>
          </cell>
          <cell r="I1851">
            <v>0.90648668272587729</v>
          </cell>
        </row>
        <row r="1852">
          <cell r="G1852">
            <v>4000</v>
          </cell>
          <cell r="I1852">
            <v>0.90681890370729756</v>
          </cell>
        </row>
        <row r="1853">
          <cell r="G1853">
            <v>4011</v>
          </cell>
          <cell r="I1853">
            <v>0.90706075796907271</v>
          </cell>
        </row>
        <row r="1854">
          <cell r="G1854">
            <v>4014</v>
          </cell>
          <cell r="I1854">
            <v>0.9076741053410623</v>
          </cell>
        </row>
        <row r="1855">
          <cell r="G1855">
            <v>4035</v>
          </cell>
          <cell r="I1855">
            <v>0.90825505524796768</v>
          </cell>
        </row>
        <row r="1856">
          <cell r="G1856">
            <v>4072</v>
          </cell>
          <cell r="I1856">
            <v>0.90844788874856208</v>
          </cell>
        </row>
        <row r="1857">
          <cell r="G1857">
            <v>4073</v>
          </cell>
          <cell r="I1857">
            <v>0.90892003607993521</v>
          </cell>
        </row>
        <row r="1858">
          <cell r="G1858">
            <v>4073</v>
          </cell>
          <cell r="I1858">
            <v>0.9091447771645893</v>
          </cell>
        </row>
        <row r="1859">
          <cell r="G1859">
            <v>4080</v>
          </cell>
          <cell r="I1859">
            <v>0.90950991815085325</v>
          </cell>
        </row>
        <row r="1860">
          <cell r="G1860">
            <v>4086</v>
          </cell>
          <cell r="I1860">
            <v>0.90969422772162201</v>
          </cell>
        </row>
        <row r="1861">
          <cell r="G1861">
            <v>4086</v>
          </cell>
          <cell r="I1861">
            <v>0.91077064395795526</v>
          </cell>
        </row>
        <row r="1862">
          <cell r="G1862">
            <v>4089</v>
          </cell>
          <cell r="I1862">
            <v>0.91103385703239681</v>
          </cell>
        </row>
        <row r="1863">
          <cell r="G1863">
            <v>4112</v>
          </cell>
          <cell r="I1863">
            <v>0.91140309668989872</v>
          </cell>
        </row>
        <row r="1864">
          <cell r="G1864">
            <v>4113</v>
          </cell>
          <cell r="I1864">
            <v>0.91170125461075169</v>
          </cell>
        </row>
        <row r="1865">
          <cell r="G1865">
            <v>4113</v>
          </cell>
          <cell r="I1865">
            <v>0.91209080800140108</v>
          </cell>
        </row>
        <row r="1866">
          <cell r="G1866">
            <v>4129</v>
          </cell>
          <cell r="I1866">
            <v>0.9122843763235321</v>
          </cell>
        </row>
        <row r="1867">
          <cell r="G1867">
            <v>4144</v>
          </cell>
          <cell r="I1867">
            <v>0.91284254676280008</v>
          </cell>
        </row>
        <row r="1868">
          <cell r="G1868">
            <v>4144</v>
          </cell>
          <cell r="I1868">
            <v>0.91610240853212255</v>
          </cell>
        </row>
        <row r="1869">
          <cell r="G1869">
            <v>4155</v>
          </cell>
          <cell r="I1869">
            <v>0.91651673357324204</v>
          </cell>
        </row>
        <row r="1870">
          <cell r="G1870">
            <v>4155</v>
          </cell>
          <cell r="I1870">
            <v>0.91893650048778819</v>
          </cell>
        </row>
        <row r="1871">
          <cell r="G1871">
            <v>4176</v>
          </cell>
          <cell r="I1871">
            <v>0.9193191628853602</v>
          </cell>
        </row>
        <row r="1872">
          <cell r="G1872">
            <v>4184</v>
          </cell>
          <cell r="I1872">
            <v>0.9195119963859546</v>
          </cell>
        </row>
        <row r="1873">
          <cell r="G1873">
            <v>4199</v>
          </cell>
          <cell r="I1873">
            <v>0.92025447639599145</v>
          </cell>
        </row>
        <row r="1874">
          <cell r="G1874">
            <v>4200</v>
          </cell>
          <cell r="I1874">
            <v>0.92080882576326872</v>
          </cell>
        </row>
        <row r="1875">
          <cell r="G1875">
            <v>4207</v>
          </cell>
          <cell r="I1875">
            <v>0.92113327396576761</v>
          </cell>
        </row>
        <row r="1876">
          <cell r="G1876">
            <v>4208</v>
          </cell>
          <cell r="I1876">
            <v>0.92147217365848799</v>
          </cell>
        </row>
        <row r="1877">
          <cell r="G1877">
            <v>4212</v>
          </cell>
          <cell r="I1877">
            <v>0.92170875353456649</v>
          </cell>
        </row>
        <row r="1878">
          <cell r="G1878">
            <v>4218</v>
          </cell>
          <cell r="I1878">
            <v>0.92226310290184377</v>
          </cell>
        </row>
        <row r="1879">
          <cell r="G1879">
            <v>4222</v>
          </cell>
          <cell r="I1879">
            <v>0.92302978303448879</v>
          </cell>
        </row>
        <row r="1880">
          <cell r="G1880">
            <v>4224</v>
          </cell>
          <cell r="I1880">
            <v>0.92324173822440447</v>
          </cell>
        </row>
        <row r="1881">
          <cell r="G1881">
            <v>4227</v>
          </cell>
          <cell r="I1881">
            <v>0.92333308470609854</v>
          </cell>
        </row>
        <row r="1882">
          <cell r="G1882">
            <v>4250</v>
          </cell>
          <cell r="I1882">
            <v>0.92389125514536652</v>
          </cell>
        </row>
        <row r="1883">
          <cell r="G1883">
            <v>4250</v>
          </cell>
          <cell r="I1883">
            <v>0.92715111691468899</v>
          </cell>
        </row>
        <row r="1884">
          <cell r="G1884">
            <v>4263</v>
          </cell>
          <cell r="I1884">
            <v>0.92733839843033949</v>
          </cell>
        </row>
        <row r="1885">
          <cell r="G1885">
            <v>4264</v>
          </cell>
          <cell r="I1885">
            <v>0.92803936918823715</v>
          </cell>
        </row>
        <row r="1886">
          <cell r="G1886">
            <v>4272</v>
          </cell>
          <cell r="I1886">
            <v>0.92836282129931957</v>
          </cell>
        </row>
        <row r="1887">
          <cell r="G1887">
            <v>4309</v>
          </cell>
          <cell r="I1887">
            <v>0.92872621504326291</v>
          </cell>
        </row>
        <row r="1888">
          <cell r="G1888">
            <v>4324</v>
          </cell>
          <cell r="I1888">
            <v>0.92898431702568263</v>
          </cell>
        </row>
        <row r="1889">
          <cell r="G1889">
            <v>4325</v>
          </cell>
          <cell r="I1889">
            <v>0.92929243586069954</v>
          </cell>
        </row>
        <row r="1890">
          <cell r="G1890">
            <v>4353</v>
          </cell>
          <cell r="I1890">
            <v>0.92955955165396931</v>
          </cell>
        </row>
        <row r="1891">
          <cell r="G1891">
            <v>4378</v>
          </cell>
          <cell r="I1891">
            <v>0.92983186018609831</v>
          </cell>
        </row>
        <row r="1892">
          <cell r="G1892">
            <v>4429</v>
          </cell>
          <cell r="I1892">
            <v>0.93025725653837066</v>
          </cell>
        </row>
        <row r="1893">
          <cell r="G1893">
            <v>4449</v>
          </cell>
          <cell r="I1893">
            <v>0.93060252468440907</v>
          </cell>
        </row>
        <row r="1894">
          <cell r="G1894">
            <v>4470</v>
          </cell>
          <cell r="I1894">
            <v>0.93078116796466159</v>
          </cell>
        </row>
        <row r="1895">
          <cell r="G1895">
            <v>4474</v>
          </cell>
          <cell r="I1895">
            <v>0.93114998305860897</v>
          </cell>
        </row>
        <row r="1896">
          <cell r="G1896">
            <v>4478</v>
          </cell>
          <cell r="I1896">
            <v>0.93145664857991994</v>
          </cell>
        </row>
        <row r="1897">
          <cell r="G1897">
            <v>4485</v>
          </cell>
          <cell r="I1897">
            <v>0.93177899029401368</v>
          </cell>
        </row>
        <row r="1898">
          <cell r="G1898">
            <v>4508</v>
          </cell>
          <cell r="I1898">
            <v>0.93209953577768434</v>
          </cell>
        </row>
        <row r="1899">
          <cell r="G1899">
            <v>4518</v>
          </cell>
          <cell r="I1899">
            <v>0.93239081903482735</v>
          </cell>
        </row>
        <row r="1900">
          <cell r="G1900">
            <v>4520</v>
          </cell>
          <cell r="I1900">
            <v>0.93258598763497158</v>
          </cell>
        </row>
        <row r="1901">
          <cell r="G1901">
            <v>4532</v>
          </cell>
          <cell r="I1901">
            <v>0.93299185406373542</v>
          </cell>
        </row>
        <row r="1902">
          <cell r="G1902">
            <v>4539</v>
          </cell>
          <cell r="I1902">
            <v>0.93325492017386968</v>
          </cell>
        </row>
        <row r="1903">
          <cell r="G1903">
            <v>4543</v>
          </cell>
          <cell r="I1903">
            <v>0.9336294832051707</v>
          </cell>
        </row>
        <row r="1904">
          <cell r="G1904">
            <v>4588</v>
          </cell>
          <cell r="I1904">
            <v>0.93404026477354662</v>
          </cell>
        </row>
        <row r="1905">
          <cell r="G1905">
            <v>4594</v>
          </cell>
          <cell r="I1905">
            <v>0.93447067424163588</v>
          </cell>
        </row>
        <row r="1906">
          <cell r="G1906">
            <v>4594</v>
          </cell>
          <cell r="I1906">
            <v>0.93698437842851201</v>
          </cell>
        </row>
        <row r="1907">
          <cell r="G1907">
            <v>4613</v>
          </cell>
          <cell r="I1907">
            <v>0.93750709781097674</v>
          </cell>
        </row>
        <row r="1908">
          <cell r="G1908">
            <v>4683</v>
          </cell>
          <cell r="I1908">
            <v>0.93821123646616589</v>
          </cell>
        </row>
        <row r="1909">
          <cell r="G1909">
            <v>4697</v>
          </cell>
          <cell r="I1909">
            <v>0.93966879580760476</v>
          </cell>
        </row>
        <row r="1910">
          <cell r="G1910">
            <v>4697</v>
          </cell>
          <cell r="I1910">
            <v>0.94818132466869298</v>
          </cell>
        </row>
        <row r="1911">
          <cell r="G1911">
            <v>4704</v>
          </cell>
          <cell r="I1911">
            <v>0.94869243387087798</v>
          </cell>
        </row>
        <row r="1912">
          <cell r="G1912">
            <v>4709</v>
          </cell>
          <cell r="I1912">
            <v>0.94887971538652849</v>
          </cell>
        </row>
        <row r="1913">
          <cell r="G1913">
            <v>4714</v>
          </cell>
          <cell r="I1913">
            <v>0.94920316749761091</v>
          </cell>
        </row>
        <row r="1914">
          <cell r="G1914">
            <v>4720</v>
          </cell>
          <cell r="I1914">
            <v>0.94957773052891192</v>
          </cell>
        </row>
        <row r="1915">
          <cell r="G1915">
            <v>4723</v>
          </cell>
          <cell r="I1915">
            <v>0.94999590930075717</v>
          </cell>
        </row>
        <row r="1916">
          <cell r="G1916">
            <v>4756</v>
          </cell>
          <cell r="I1916">
            <v>0.95054630696110376</v>
          </cell>
        </row>
        <row r="1917">
          <cell r="G1917">
            <v>4756</v>
          </cell>
          <cell r="I1917">
            <v>0.95091512205505113</v>
          </cell>
        </row>
        <row r="1918">
          <cell r="G1918">
            <v>4770</v>
          </cell>
          <cell r="I1918">
            <v>0.95116358971065651</v>
          </cell>
        </row>
        <row r="1919">
          <cell r="G1919">
            <v>4774</v>
          </cell>
          <cell r="I1919">
            <v>0.95147025523196749</v>
          </cell>
        </row>
        <row r="1920">
          <cell r="G1920">
            <v>4779</v>
          </cell>
          <cell r="I1920">
            <v>0.95171220746994756</v>
          </cell>
        </row>
        <row r="1921">
          <cell r="G1921">
            <v>4800</v>
          </cell>
          <cell r="I1921">
            <v>0.95213466453607309</v>
          </cell>
        </row>
        <row r="1922">
          <cell r="G1922">
            <v>4800</v>
          </cell>
          <cell r="I1922">
            <v>0.95248672569898396</v>
          </cell>
        </row>
        <row r="1923">
          <cell r="G1923">
            <v>4800</v>
          </cell>
          <cell r="I1923">
            <v>0.95279339122029494</v>
          </cell>
        </row>
        <row r="1924">
          <cell r="G1924">
            <v>4800</v>
          </cell>
          <cell r="I1924">
            <v>0.95458439830085995</v>
          </cell>
        </row>
        <row r="1925">
          <cell r="G1925">
            <v>4819</v>
          </cell>
          <cell r="I1925">
            <v>0.95500030729062524</v>
          </cell>
        </row>
        <row r="1926">
          <cell r="G1926">
            <v>4821</v>
          </cell>
          <cell r="I1926">
            <v>0.95576698742327026</v>
          </cell>
        </row>
        <row r="1927">
          <cell r="G1927">
            <v>4863</v>
          </cell>
          <cell r="I1927">
            <v>0.95635974346286512</v>
          </cell>
        </row>
        <row r="1928">
          <cell r="G1928">
            <v>4884</v>
          </cell>
          <cell r="I1928">
            <v>0.95664707501307755</v>
          </cell>
        </row>
        <row r="1929">
          <cell r="G1929">
            <v>4896</v>
          </cell>
          <cell r="I1929">
            <v>0.95683138458384631</v>
          </cell>
        </row>
        <row r="1930">
          <cell r="G1930">
            <v>4920</v>
          </cell>
          <cell r="I1930">
            <v>0.95714565959040399</v>
          </cell>
        </row>
        <row r="1931">
          <cell r="G1931">
            <v>4950</v>
          </cell>
          <cell r="I1931">
            <v>0.95741775584075572</v>
          </cell>
        </row>
        <row r="1932">
          <cell r="G1932">
            <v>4982</v>
          </cell>
          <cell r="I1932">
            <v>0.95765879363415685</v>
          </cell>
        </row>
        <row r="1933">
          <cell r="G1933">
            <v>4982</v>
          </cell>
          <cell r="I1933">
            <v>0.95775014011585091</v>
          </cell>
        </row>
        <row r="1934">
          <cell r="G1934">
            <v>4987</v>
          </cell>
          <cell r="I1934">
            <v>0.95805825895086782</v>
          </cell>
        </row>
        <row r="1935">
          <cell r="G1935">
            <v>5060</v>
          </cell>
          <cell r="I1935">
            <v>0.9583155444649134</v>
          </cell>
        </row>
        <row r="1936">
          <cell r="G1936">
            <v>5075</v>
          </cell>
          <cell r="I1936">
            <v>0.95869017281368429</v>
          </cell>
        </row>
        <row r="1937">
          <cell r="G1937">
            <v>5137</v>
          </cell>
          <cell r="I1937">
            <v>0.95906480116245518</v>
          </cell>
        </row>
        <row r="1938">
          <cell r="G1938">
            <v>5137</v>
          </cell>
          <cell r="I1938">
            <v>0.96125272898153524</v>
          </cell>
        </row>
        <row r="1939">
          <cell r="G1939">
            <v>5150</v>
          </cell>
          <cell r="I1939">
            <v>0.96175635933341352</v>
          </cell>
        </row>
        <row r="1940">
          <cell r="G1940">
            <v>5176</v>
          </cell>
          <cell r="I1940">
            <v>0.96194364084906403</v>
          </cell>
        </row>
        <row r="1941">
          <cell r="G1941">
            <v>5190</v>
          </cell>
          <cell r="I1941">
            <v>0.96226808905156291</v>
          </cell>
        </row>
        <row r="1942">
          <cell r="G1942">
            <v>5190</v>
          </cell>
          <cell r="I1942">
            <v>0.96256624697241588</v>
          </cell>
        </row>
        <row r="1943">
          <cell r="G1943">
            <v>5190</v>
          </cell>
          <cell r="I1943">
            <v>0.96446110957538433</v>
          </cell>
        </row>
        <row r="1944">
          <cell r="G1944">
            <v>5206</v>
          </cell>
          <cell r="I1944">
            <v>0.96465394307597874</v>
          </cell>
        </row>
        <row r="1945">
          <cell r="G1945">
            <v>5208</v>
          </cell>
          <cell r="I1945">
            <v>0.96503699737837034</v>
          </cell>
        </row>
        <row r="1946">
          <cell r="G1946">
            <v>5208</v>
          </cell>
          <cell r="I1946">
            <v>0.96727413497666082</v>
          </cell>
        </row>
        <row r="1947">
          <cell r="G1947">
            <v>5229</v>
          </cell>
          <cell r="I1947">
            <v>0.96756205438410259</v>
          </cell>
        </row>
        <row r="1948">
          <cell r="G1948">
            <v>5237</v>
          </cell>
          <cell r="I1948">
            <v>0.96791769167849195</v>
          </cell>
        </row>
        <row r="1949">
          <cell r="G1949">
            <v>5268</v>
          </cell>
          <cell r="I1949">
            <v>0.96810497319414246</v>
          </cell>
        </row>
        <row r="1950">
          <cell r="G1950">
            <v>5326</v>
          </cell>
          <cell r="I1950">
            <v>0.96835344084974784</v>
          </cell>
        </row>
        <row r="1951">
          <cell r="G1951">
            <v>5338</v>
          </cell>
          <cell r="I1951">
            <v>0.96885707120162612</v>
          </cell>
        </row>
        <row r="1952">
          <cell r="G1952">
            <v>5368</v>
          </cell>
          <cell r="I1952">
            <v>0.96913809961599051</v>
          </cell>
        </row>
        <row r="1953">
          <cell r="G1953">
            <v>5368</v>
          </cell>
          <cell r="I1953">
            <v>0.97077937926756264</v>
          </cell>
        </row>
        <row r="1954">
          <cell r="G1954">
            <v>5480</v>
          </cell>
          <cell r="I1954">
            <v>0.97148035002546029</v>
          </cell>
        </row>
        <row r="1955">
          <cell r="G1955">
            <v>5500</v>
          </cell>
          <cell r="I1955">
            <v>0.9717542425062351</v>
          </cell>
        </row>
        <row r="1956">
          <cell r="G1956">
            <v>5500</v>
          </cell>
          <cell r="I1956">
            <v>0.97232082256975638</v>
          </cell>
        </row>
        <row r="1957">
          <cell r="G1957">
            <v>5500</v>
          </cell>
          <cell r="I1957">
            <v>0.97288740263327766</v>
          </cell>
        </row>
        <row r="1958">
          <cell r="G1958">
            <v>5536</v>
          </cell>
          <cell r="I1958">
            <v>0.97335422659085169</v>
          </cell>
        </row>
        <row r="1959">
          <cell r="G1959">
            <v>5552</v>
          </cell>
          <cell r="I1959">
            <v>0.97368794987408036</v>
          </cell>
        </row>
        <row r="1960">
          <cell r="G1960">
            <v>5552</v>
          </cell>
          <cell r="I1960">
            <v>0.97563698138129595</v>
          </cell>
        </row>
        <row r="1961">
          <cell r="G1961">
            <v>5593</v>
          </cell>
          <cell r="I1961">
            <v>0.97594364690260693</v>
          </cell>
        </row>
        <row r="1962">
          <cell r="G1962">
            <v>5600</v>
          </cell>
          <cell r="I1962">
            <v>0.97630392173736125</v>
          </cell>
        </row>
        <row r="1963">
          <cell r="G1963">
            <v>5640</v>
          </cell>
          <cell r="I1963">
            <v>0.97663983315583247</v>
          </cell>
        </row>
        <row r="1964">
          <cell r="G1964">
            <v>5640</v>
          </cell>
          <cell r="I1964">
            <v>0.9786016439467965</v>
          </cell>
        </row>
        <row r="1965">
          <cell r="G1965">
            <v>5648</v>
          </cell>
          <cell r="I1965">
            <v>0.97887550376883625</v>
          </cell>
        </row>
        <row r="1966">
          <cell r="G1966">
            <v>5648</v>
          </cell>
          <cell r="I1966">
            <v>0.98047491696096389</v>
          </cell>
        </row>
        <row r="1967">
          <cell r="G1967">
            <v>5685</v>
          </cell>
          <cell r="I1967">
            <v>0.98101083047235405</v>
          </cell>
        </row>
        <row r="1968">
          <cell r="G1968">
            <v>5702</v>
          </cell>
          <cell r="I1968">
            <v>0.98125929812795942</v>
          </cell>
        </row>
        <row r="1969">
          <cell r="G1969">
            <v>5962</v>
          </cell>
          <cell r="I1969">
            <v>0.98176999909595741</v>
          </cell>
        </row>
        <row r="1970">
          <cell r="G1970">
            <v>5962</v>
          </cell>
          <cell r="I1970">
            <v>0.98475262670217001</v>
          </cell>
        </row>
        <row r="1971">
          <cell r="G1971">
            <v>6104</v>
          </cell>
          <cell r="I1971">
            <v>0.98521337613504067</v>
          </cell>
        </row>
        <row r="1972">
          <cell r="G1972">
            <v>6142</v>
          </cell>
          <cell r="I1972">
            <v>0.98567897539005356</v>
          </cell>
        </row>
        <row r="1973">
          <cell r="G1973">
            <v>6166</v>
          </cell>
          <cell r="I1973">
            <v>0.98600242750113598</v>
          </cell>
        </row>
        <row r="1974">
          <cell r="G1974">
            <v>6250</v>
          </cell>
          <cell r="I1974">
            <v>0.98634898566720541</v>
          </cell>
        </row>
        <row r="1975">
          <cell r="G1975">
            <v>6400</v>
          </cell>
          <cell r="I1975">
            <v>0.98663063459753408</v>
          </cell>
        </row>
        <row r="1976">
          <cell r="G1976">
            <v>6480</v>
          </cell>
          <cell r="I1976">
            <v>0.98696891377429019</v>
          </cell>
        </row>
        <row r="1977">
          <cell r="G1977">
            <v>6682</v>
          </cell>
          <cell r="I1977">
            <v>0.9871561952899407</v>
          </cell>
        </row>
        <row r="1978">
          <cell r="G1978">
            <v>6696</v>
          </cell>
          <cell r="I1978">
            <v>0.98734050486070946</v>
          </cell>
        </row>
        <row r="1979">
          <cell r="G1979">
            <v>6696</v>
          </cell>
          <cell r="I1979">
            <v>0.98841692109704271</v>
          </cell>
        </row>
        <row r="1980">
          <cell r="G1980">
            <v>6940</v>
          </cell>
          <cell r="I1980">
            <v>0.98877355448284854</v>
          </cell>
        </row>
        <row r="1981">
          <cell r="G1981">
            <v>7009</v>
          </cell>
          <cell r="I1981">
            <v>0.98915745791234921</v>
          </cell>
        </row>
        <row r="1982">
          <cell r="G1982">
            <v>7023</v>
          </cell>
          <cell r="I1982">
            <v>0.98950091349859703</v>
          </cell>
        </row>
        <row r="1983">
          <cell r="G1983">
            <v>7162</v>
          </cell>
          <cell r="I1983">
            <v>0.99095847284003591</v>
          </cell>
        </row>
        <row r="1984">
          <cell r="G1984">
            <v>7456</v>
          </cell>
          <cell r="I1984">
            <v>0.99126513836134689</v>
          </cell>
        </row>
        <row r="1985">
          <cell r="G1985">
            <v>7760</v>
          </cell>
          <cell r="I1985">
            <v>0.99196610911924454</v>
          </cell>
        </row>
        <row r="1986">
          <cell r="G1986">
            <v>7980</v>
          </cell>
          <cell r="I1986">
            <v>0.9926670798771422</v>
          </cell>
        </row>
        <row r="1987">
          <cell r="G1987">
            <v>8025</v>
          </cell>
          <cell r="I1987">
            <v>0.99297374539845318</v>
          </cell>
        </row>
        <row r="1988">
          <cell r="G1988">
            <v>8057</v>
          </cell>
          <cell r="I1988">
            <v>0.99332580656136404</v>
          </cell>
        </row>
        <row r="1989">
          <cell r="G1989">
            <v>8359</v>
          </cell>
          <cell r="I1989">
            <v>0.99363247208267502</v>
          </cell>
        </row>
        <row r="1990">
          <cell r="G1990">
            <v>9459</v>
          </cell>
          <cell r="I1990">
            <v>0.99403428882830336</v>
          </cell>
        </row>
        <row r="1991">
          <cell r="G1991">
            <v>10680</v>
          </cell>
          <cell r="I1991">
            <v>0.99440899882391165</v>
          </cell>
        </row>
        <row r="1992">
          <cell r="G1992">
            <v>11018</v>
          </cell>
          <cell r="I1992">
            <v>0.99471566434522263</v>
          </cell>
        </row>
        <row r="1993">
          <cell r="G1993">
            <v>11018</v>
          </cell>
          <cell r="I1993">
            <v>0.99650667142578764</v>
          </cell>
        </row>
        <row r="1994">
          <cell r="G1994">
            <v>11688</v>
          </cell>
          <cell r="I1994">
            <v>0.99701737239378563</v>
          </cell>
        </row>
        <row r="1995">
          <cell r="G1995">
            <v>11688</v>
          </cell>
          <cell r="I1995">
            <v>0.99999999999999822</v>
          </cell>
        </row>
      </sheetData>
      <sheetData sheetId="10">
        <row r="5">
          <cell r="D5">
            <v>5</v>
          </cell>
          <cell r="G5">
            <v>2</v>
          </cell>
          <cell r="H5">
            <v>0.360283776587073</v>
          </cell>
        </row>
        <row r="6">
          <cell r="D6" t="b">
            <v>1</v>
          </cell>
          <cell r="G6">
            <v>3</v>
          </cell>
          <cell r="H6">
            <v>0.74880555163081874</v>
          </cell>
        </row>
        <row r="7">
          <cell r="G7">
            <v>4</v>
          </cell>
          <cell r="H7">
            <v>0.90305078850981968</v>
          </cell>
        </row>
        <row r="8">
          <cell r="G8">
            <v>5</v>
          </cell>
          <cell r="H8">
            <v>1</v>
          </cell>
        </row>
        <row r="13">
          <cell r="D13">
            <v>1200</v>
          </cell>
        </row>
      </sheetData>
      <sheetData sheetId="11">
        <row r="5">
          <cell r="D5">
            <v>90</v>
          </cell>
        </row>
        <row r="6">
          <cell r="H6">
            <v>45</v>
          </cell>
          <cell r="J6">
            <v>800</v>
          </cell>
          <cell r="K6">
            <v>1.5801622177669292</v>
          </cell>
          <cell r="L6">
            <v>1.7227813978786557</v>
          </cell>
        </row>
        <row r="7">
          <cell r="D7">
            <v>1200</v>
          </cell>
          <cell r="H7">
            <v>45</v>
          </cell>
          <cell r="J7">
            <v>1200</v>
          </cell>
          <cell r="K7">
            <v>1.780412310566668</v>
          </cell>
          <cell r="L7">
            <v>1.9447908230103703</v>
          </cell>
        </row>
        <row r="8">
          <cell r="H8">
            <v>50</v>
          </cell>
          <cell r="J8">
            <v>800</v>
          </cell>
          <cell r="K8">
            <v>1.6236569323486991</v>
          </cell>
          <cell r="L8">
            <v>1.7593324112848736</v>
          </cell>
        </row>
        <row r="9">
          <cell r="D9">
            <v>13</v>
          </cell>
          <cell r="H9">
            <v>50</v>
          </cell>
          <cell r="J9">
            <v>1200</v>
          </cell>
          <cell r="K9">
            <v>1.8239070251484379</v>
          </cell>
          <cell r="L9">
            <v>1.9813418364165882</v>
          </cell>
        </row>
        <row r="10">
          <cell r="H10">
            <v>60</v>
          </cell>
          <cell r="J10">
            <v>800</v>
          </cell>
          <cell r="K10">
            <v>1.7106463615122391</v>
          </cell>
          <cell r="L10">
            <v>1.8324344380973094</v>
          </cell>
        </row>
        <row r="11">
          <cell r="H11">
            <v>60</v>
          </cell>
          <cell r="J11">
            <v>1200</v>
          </cell>
          <cell r="K11">
            <v>1.910896454311978</v>
          </cell>
          <cell r="L11">
            <v>2.0544438632290243</v>
          </cell>
        </row>
        <row r="12">
          <cell r="H12">
            <v>70</v>
          </cell>
          <cell r="J12">
            <v>1200</v>
          </cell>
          <cell r="K12">
            <v>1.9978858834755178</v>
          </cell>
          <cell r="L12">
            <v>2.1275458900414597</v>
          </cell>
          <cell r="P12">
            <v>45</v>
          </cell>
          <cell r="Q12">
            <v>50</v>
          </cell>
          <cell r="R12">
            <v>60</v>
          </cell>
          <cell r="S12">
            <v>70</v>
          </cell>
          <cell r="T12">
            <v>75</v>
          </cell>
          <cell r="U12">
            <v>80</v>
          </cell>
          <cell r="V12">
            <v>90</v>
          </cell>
          <cell r="W12">
            <v>100</v>
          </cell>
          <cell r="X12">
            <v>115</v>
          </cell>
          <cell r="Y12">
            <v>120</v>
          </cell>
          <cell r="Z12">
            <v>125</v>
          </cell>
          <cell r="AA12">
            <v>140</v>
          </cell>
        </row>
        <row r="13">
          <cell r="D13">
            <v>1200</v>
          </cell>
          <cell r="H13">
            <v>70</v>
          </cell>
          <cell r="J13">
            <v>1600</v>
          </cell>
          <cell r="K13">
            <v>2.1981359762752568</v>
          </cell>
          <cell r="L13">
            <v>2.3495553151731752</v>
          </cell>
          <cell r="O13">
            <v>800</v>
          </cell>
          <cell r="P13">
            <v>1</v>
          </cell>
          <cell r="Q13">
            <v>3</v>
          </cell>
          <cell r="R13">
            <v>5</v>
          </cell>
          <cell r="S13">
            <v>7</v>
          </cell>
          <cell r="T13">
            <v>9</v>
          </cell>
          <cell r="U13">
            <v>11</v>
          </cell>
          <cell r="V13">
            <v>13</v>
          </cell>
          <cell r="W13">
            <v>16</v>
          </cell>
          <cell r="X13">
            <v>19</v>
          </cell>
          <cell r="Y13">
            <v>21</v>
          </cell>
          <cell r="Z13">
            <v>23</v>
          </cell>
          <cell r="AA13">
            <v>25</v>
          </cell>
        </row>
        <row r="14">
          <cell r="H14">
            <v>75</v>
          </cell>
          <cell r="J14">
            <v>1200</v>
          </cell>
          <cell r="K14">
            <v>2.0413805980572879</v>
          </cell>
          <cell r="L14">
            <v>2.1640969034476778</v>
          </cell>
          <cell r="O14">
            <v>1200</v>
          </cell>
          <cell r="P14">
            <v>2</v>
          </cell>
          <cell r="Q14">
            <v>4</v>
          </cell>
          <cell r="R14">
            <v>6</v>
          </cell>
          <cell r="S14">
            <v>7</v>
          </cell>
          <cell r="T14">
            <v>9</v>
          </cell>
          <cell r="U14">
            <v>11</v>
          </cell>
          <cell r="V14">
            <v>13</v>
          </cell>
          <cell r="W14">
            <v>16</v>
          </cell>
          <cell r="X14">
            <v>19</v>
          </cell>
          <cell r="Y14">
            <v>21</v>
          </cell>
          <cell r="Z14">
            <v>23</v>
          </cell>
          <cell r="AA14">
            <v>25</v>
          </cell>
        </row>
        <row r="15">
          <cell r="H15">
            <v>75</v>
          </cell>
          <cell r="J15">
            <v>1600</v>
          </cell>
          <cell r="K15">
            <v>2.2416306908570265</v>
          </cell>
          <cell r="L15">
            <v>2.3861063285793929</v>
          </cell>
          <cell r="O15">
            <v>1600</v>
          </cell>
          <cell r="P15">
            <v>2</v>
          </cell>
          <cell r="Q15">
            <v>4</v>
          </cell>
          <cell r="R15">
            <v>6</v>
          </cell>
          <cell r="S15">
            <v>8</v>
          </cell>
          <cell r="T15">
            <v>10</v>
          </cell>
          <cell r="U15">
            <v>12</v>
          </cell>
          <cell r="V15">
            <v>14</v>
          </cell>
          <cell r="W15">
            <v>17</v>
          </cell>
          <cell r="X15">
            <v>19</v>
          </cell>
          <cell r="Y15">
            <v>21</v>
          </cell>
          <cell r="Z15">
            <v>23</v>
          </cell>
          <cell r="AA15">
            <v>25</v>
          </cell>
        </row>
        <row r="16">
          <cell r="H16">
            <v>80</v>
          </cell>
          <cell r="J16">
            <v>1200</v>
          </cell>
          <cell r="K16">
            <v>2.084875312639058</v>
          </cell>
          <cell r="L16">
            <v>2.2006479168538959</v>
          </cell>
          <cell r="O16">
            <v>2000</v>
          </cell>
          <cell r="P16">
            <v>2</v>
          </cell>
          <cell r="Q16">
            <v>4</v>
          </cell>
          <cell r="R16">
            <v>6</v>
          </cell>
          <cell r="S16">
            <v>8</v>
          </cell>
          <cell r="T16">
            <v>10</v>
          </cell>
          <cell r="U16">
            <v>12</v>
          </cell>
          <cell r="V16">
            <v>15</v>
          </cell>
          <cell r="W16">
            <v>18</v>
          </cell>
          <cell r="X16">
            <v>20</v>
          </cell>
          <cell r="Y16">
            <v>22</v>
          </cell>
          <cell r="Z16">
            <v>24</v>
          </cell>
          <cell r="AA16">
            <v>25</v>
          </cell>
        </row>
        <row r="17">
          <cell r="H17">
            <v>80</v>
          </cell>
          <cell r="J17">
            <v>1600</v>
          </cell>
          <cell r="K17">
            <v>2.2851254054387966</v>
          </cell>
          <cell r="L17">
            <v>2.4226573419856106</v>
          </cell>
        </row>
        <row r="18">
          <cell r="H18">
            <v>90</v>
          </cell>
          <cell r="J18">
            <v>1200</v>
          </cell>
          <cell r="K18">
            <v>2.1718647418025974</v>
          </cell>
          <cell r="L18">
            <v>2.2737499436663313</v>
          </cell>
        </row>
        <row r="19">
          <cell r="H19">
            <v>90</v>
          </cell>
          <cell r="J19">
            <v>1600</v>
          </cell>
          <cell r="K19">
            <v>2.3721148346023364</v>
          </cell>
          <cell r="L19">
            <v>2.4957593687980468</v>
          </cell>
        </row>
        <row r="20">
          <cell r="H20">
            <v>90</v>
          </cell>
          <cell r="J20">
            <v>2000</v>
          </cell>
          <cell r="K20">
            <v>2.5723649274020755</v>
          </cell>
          <cell r="L20">
            <v>2.059850552617839</v>
          </cell>
        </row>
        <row r="21">
          <cell r="H21">
            <v>100</v>
          </cell>
          <cell r="J21">
            <v>1200</v>
          </cell>
          <cell r="K21">
            <v>2.2588541709661376</v>
          </cell>
          <cell r="L21">
            <v>2.3468519704787671</v>
          </cell>
        </row>
        <row r="22">
          <cell r="H22">
            <v>100</v>
          </cell>
          <cell r="J22">
            <v>1600</v>
          </cell>
          <cell r="K22">
            <v>2.4591042637658762</v>
          </cell>
          <cell r="L22">
            <v>2.5688613956104822</v>
          </cell>
        </row>
        <row r="23">
          <cell r="H23">
            <v>100</v>
          </cell>
          <cell r="J23">
            <v>2000</v>
          </cell>
          <cell r="K23">
            <v>2.6593543565656153</v>
          </cell>
          <cell r="L23">
            <v>2.7908708207421968</v>
          </cell>
        </row>
        <row r="24">
          <cell r="H24">
            <v>115</v>
          </cell>
          <cell r="J24">
            <v>1600</v>
          </cell>
          <cell r="K24">
            <v>2.5895884075111861</v>
          </cell>
          <cell r="L24">
            <v>2.6785144358291362</v>
          </cell>
        </row>
        <row r="25">
          <cell r="H25">
            <v>115</v>
          </cell>
          <cell r="J25">
            <v>2000</v>
          </cell>
          <cell r="K25">
            <v>2.7898385003109247</v>
          </cell>
          <cell r="L25">
            <v>2.9005238609608508</v>
          </cell>
        </row>
        <row r="26">
          <cell r="H26">
            <v>120</v>
          </cell>
          <cell r="J26">
            <v>1600</v>
          </cell>
          <cell r="K26">
            <v>2.6330831220929563</v>
          </cell>
          <cell r="L26">
            <v>2.7150654492353539</v>
          </cell>
        </row>
        <row r="27">
          <cell r="H27">
            <v>120</v>
          </cell>
          <cell r="J27">
            <v>2000</v>
          </cell>
          <cell r="K27">
            <v>2.8333332148926953</v>
          </cell>
          <cell r="L27">
            <v>2.9370748743670685</v>
          </cell>
        </row>
        <row r="28">
          <cell r="H28">
            <v>125</v>
          </cell>
          <cell r="J28">
            <v>1600</v>
          </cell>
          <cell r="K28">
            <v>2.6765778366747259</v>
          </cell>
          <cell r="L28">
            <v>2.751616462641572</v>
          </cell>
        </row>
        <row r="29">
          <cell r="H29">
            <v>125</v>
          </cell>
          <cell r="J29">
            <v>2000</v>
          </cell>
          <cell r="K29">
            <v>2.876827929474465</v>
          </cell>
          <cell r="L29">
            <v>2.9736258877732866</v>
          </cell>
        </row>
        <row r="30">
          <cell r="H30">
            <v>140</v>
          </cell>
          <cell r="J30">
            <v>2000</v>
          </cell>
          <cell r="K30">
            <v>3.0073120732197749</v>
          </cell>
          <cell r="L30">
            <v>3.0832789279919401</v>
          </cell>
        </row>
      </sheetData>
      <sheetData sheetId="12">
        <row r="4">
          <cell r="D4">
            <v>5549</v>
          </cell>
        </row>
        <row r="5">
          <cell r="G5">
            <v>219</v>
          </cell>
          <cell r="I5">
            <v>4.7744230731695868E-4</v>
          </cell>
          <cell r="AX5">
            <v>219</v>
          </cell>
          <cell r="AZ5">
            <v>4.7744230731695868E-4</v>
          </cell>
        </row>
        <row r="6">
          <cell r="G6">
            <v>229</v>
          </cell>
          <cell r="I6">
            <v>8.9815730613770125E-4</v>
          </cell>
          <cell r="AX6">
            <v>229</v>
          </cell>
          <cell r="AZ6">
            <v>8.9815730613770125E-4</v>
          </cell>
        </row>
        <row r="7">
          <cell r="G7">
            <v>508</v>
          </cell>
          <cell r="I7">
            <v>1.517536111370732E-3</v>
          </cell>
          <cell r="AX7">
            <v>508</v>
          </cell>
          <cell r="AZ7">
            <v>1.517536111370732E-3</v>
          </cell>
        </row>
        <row r="8">
          <cell r="G8">
            <v>512</v>
          </cell>
          <cell r="I8">
            <v>2.7195574693850946E-3</v>
          </cell>
          <cell r="AX8">
            <v>512</v>
          </cell>
          <cell r="AZ8">
            <v>2.7195574693850946E-3</v>
          </cell>
        </row>
        <row r="9">
          <cell r="G9">
            <v>516</v>
          </cell>
          <cell r="I9">
            <v>3.9215788273994573E-3</v>
          </cell>
          <cell r="AX9">
            <v>516</v>
          </cell>
          <cell r="AZ9">
            <v>3.9215788273994573E-3</v>
          </cell>
        </row>
        <row r="10">
          <cell r="G10">
            <v>520</v>
          </cell>
          <cell r="I10">
            <v>4.4825321591604479E-3</v>
          </cell>
          <cell r="AX10">
            <v>520</v>
          </cell>
          <cell r="AZ10">
            <v>4.4825321591604479E-3</v>
          </cell>
        </row>
        <row r="11">
          <cell r="G11">
            <v>529</v>
          </cell>
          <cell r="I11">
            <v>5.1837023281024984E-3</v>
          </cell>
          <cell r="AX11">
            <v>529</v>
          </cell>
          <cell r="AZ11">
            <v>5.1837023281024984E-3</v>
          </cell>
        </row>
        <row r="12">
          <cell r="G12">
            <v>532</v>
          </cell>
          <cell r="I12">
            <v>6.3857236861168606E-3</v>
          </cell>
          <cell r="AX12">
            <v>532</v>
          </cell>
          <cell r="AZ12">
            <v>6.3857236861168606E-3</v>
          </cell>
        </row>
        <row r="13">
          <cell r="G13">
            <v>533</v>
          </cell>
          <cell r="I13">
            <v>7.0868938550589112E-3</v>
          </cell>
          <cell r="AX13">
            <v>533</v>
          </cell>
          <cell r="AZ13">
            <v>7.0868938550589112E-3</v>
          </cell>
        </row>
        <row r="14">
          <cell r="D14">
            <v>0.66419944074913084</v>
          </cell>
          <cell r="G14">
            <v>533</v>
          </cell>
          <cell r="I14">
            <v>7.6478471868199017E-3</v>
          </cell>
          <cell r="AX14">
            <v>533</v>
          </cell>
          <cell r="AZ14">
            <v>7.6478471868199017E-3</v>
          </cell>
        </row>
        <row r="15">
          <cell r="G15">
            <v>539</v>
          </cell>
          <cell r="I15">
            <v>8.8498685448342648E-3</v>
          </cell>
          <cell r="AX15">
            <v>539</v>
          </cell>
          <cell r="AZ15">
            <v>8.8498685448342648E-3</v>
          </cell>
        </row>
        <row r="16">
          <cell r="D16">
            <v>0.76131349011298977</v>
          </cell>
          <cell r="G16">
            <v>553</v>
          </cell>
          <cell r="I16">
            <v>9.8047316637089946E-3</v>
          </cell>
          <cell r="AX16">
            <v>553</v>
          </cell>
          <cell r="AZ16">
            <v>9.8047316637089946E-3</v>
          </cell>
        </row>
        <row r="17">
          <cell r="G17">
            <v>998</v>
          </cell>
          <cell r="I17">
            <v>1.0646161661350479E-2</v>
          </cell>
          <cell r="AX17">
            <v>998</v>
          </cell>
          <cell r="AZ17">
            <v>1.0646161661350479E-2</v>
          </cell>
        </row>
        <row r="18">
          <cell r="G18">
            <v>1000</v>
          </cell>
          <cell r="I18">
            <v>1.1487591658991964E-2</v>
          </cell>
          <cell r="AX18">
            <v>1000</v>
          </cell>
          <cell r="AZ18">
            <v>1.1487591658991964E-2</v>
          </cell>
        </row>
        <row r="19">
          <cell r="G19">
            <v>1004</v>
          </cell>
          <cell r="I19">
            <v>1.2329021656633448E-2</v>
          </cell>
          <cell r="AX19">
            <v>1004</v>
          </cell>
          <cell r="AZ19">
            <v>1.2329021656633448E-2</v>
          </cell>
        </row>
        <row r="20">
          <cell r="D20">
            <v>0</v>
          </cell>
          <cell r="G20">
            <v>1007</v>
          </cell>
          <cell r="I20">
            <v>1.3170451654274933E-2</v>
          </cell>
          <cell r="AX20">
            <v>1007</v>
          </cell>
          <cell r="AZ20">
            <v>1.3170451654274933E-2</v>
          </cell>
        </row>
        <row r="21">
          <cell r="G21">
            <v>1008</v>
          </cell>
          <cell r="I21">
            <v>1.4011881651916417E-2</v>
          </cell>
          <cell r="AX21">
            <v>1008</v>
          </cell>
          <cell r="AZ21">
            <v>1.4011881651916417E-2</v>
          </cell>
        </row>
        <row r="22">
          <cell r="D22">
            <v>0</v>
          </cell>
          <cell r="G22">
            <v>1009</v>
          </cell>
          <cell r="I22">
            <v>1.4853311649557902E-2</v>
          </cell>
          <cell r="AX22">
            <v>1009</v>
          </cell>
          <cell r="AZ22">
            <v>1.4853311649557902E-2</v>
          </cell>
        </row>
        <row r="23">
          <cell r="G23">
            <v>1013</v>
          </cell>
          <cell r="I23">
            <v>1.5782401353166636E-2</v>
          </cell>
          <cell r="AX23">
            <v>1013</v>
          </cell>
          <cell r="AZ23">
            <v>1.5782401353166636E-2</v>
          </cell>
        </row>
        <row r="24">
          <cell r="G24">
            <v>1021</v>
          </cell>
          <cell r="I24">
            <v>1.6623831350808121E-2</v>
          </cell>
          <cell r="AX24">
            <v>1021</v>
          </cell>
          <cell r="AZ24">
            <v>1.6623831350808121E-2</v>
          </cell>
        </row>
        <row r="25">
          <cell r="G25">
            <v>1024</v>
          </cell>
          <cell r="I25">
            <v>1.7465261348449605E-2</v>
          </cell>
          <cell r="AX25">
            <v>1024</v>
          </cell>
          <cell r="AZ25">
            <v>1.7465261348449605E-2</v>
          </cell>
        </row>
        <row r="26">
          <cell r="G26">
            <v>1049</v>
          </cell>
          <cell r="I26">
            <v>1.7885976347270349E-2</v>
          </cell>
          <cell r="AX26">
            <v>1049</v>
          </cell>
          <cell r="AZ26">
            <v>1.7885976347270349E-2</v>
          </cell>
        </row>
        <row r="27">
          <cell r="G27">
            <v>1051</v>
          </cell>
          <cell r="I27">
            <v>1.837678901680203E-2</v>
          </cell>
          <cell r="AX27">
            <v>1051</v>
          </cell>
          <cell r="AZ27">
            <v>1.837678901680203E-2</v>
          </cell>
        </row>
        <row r="28">
          <cell r="G28">
            <v>1055</v>
          </cell>
          <cell r="I28">
            <v>1.886760168633371E-2</v>
          </cell>
          <cell r="AX28">
            <v>1055</v>
          </cell>
          <cell r="AZ28">
            <v>1.886760168633371E-2</v>
          </cell>
        </row>
        <row r="29">
          <cell r="G29">
            <v>1057</v>
          </cell>
          <cell r="I29">
            <v>1.9409552766972815E-2</v>
          </cell>
          <cell r="AX29">
            <v>1057</v>
          </cell>
          <cell r="AZ29">
            <v>1.9409552766972815E-2</v>
          </cell>
        </row>
        <row r="30">
          <cell r="G30">
            <v>1058</v>
          </cell>
          <cell r="I30">
            <v>1.9830267765793559E-2</v>
          </cell>
          <cell r="AX30">
            <v>1058</v>
          </cell>
          <cell r="AZ30">
            <v>1.9830267765793559E-2</v>
          </cell>
        </row>
        <row r="31">
          <cell r="G31">
            <v>1062</v>
          </cell>
          <cell r="I31">
            <v>2.0321080435325239E-2</v>
          </cell>
          <cell r="AX31">
            <v>1062</v>
          </cell>
          <cell r="AZ31">
            <v>2.0321080435325239E-2</v>
          </cell>
        </row>
        <row r="32">
          <cell r="G32">
            <v>1063</v>
          </cell>
          <cell r="I32">
            <v>2.081189310485692E-2</v>
          </cell>
          <cell r="AX32">
            <v>1063</v>
          </cell>
          <cell r="AZ32">
            <v>2.081189310485692E-2</v>
          </cell>
        </row>
        <row r="33">
          <cell r="G33">
            <v>1064</v>
          </cell>
          <cell r="I33">
            <v>2.13027057743886E-2</v>
          </cell>
          <cell r="AX33">
            <v>1064</v>
          </cell>
          <cell r="AZ33">
            <v>2.13027057743886E-2</v>
          </cell>
        </row>
        <row r="34">
          <cell r="G34">
            <v>1064</v>
          </cell>
          <cell r="I34">
            <v>2.1723420773209344E-2</v>
          </cell>
          <cell r="AX34">
            <v>1064</v>
          </cell>
          <cell r="AZ34">
            <v>2.1723420773209344E-2</v>
          </cell>
        </row>
        <row r="35">
          <cell r="G35">
            <v>1071</v>
          </cell>
          <cell r="I35">
            <v>2.2214233442741024E-2</v>
          </cell>
          <cell r="AX35">
            <v>1071</v>
          </cell>
          <cell r="AZ35">
            <v>2.2214233442741024E-2</v>
          </cell>
        </row>
        <row r="36">
          <cell r="G36">
            <v>1072</v>
          </cell>
          <cell r="I36">
            <v>2.2634948441561768E-2</v>
          </cell>
          <cell r="AX36">
            <v>1072</v>
          </cell>
          <cell r="AZ36">
            <v>2.2634948441561768E-2</v>
          </cell>
        </row>
        <row r="37">
          <cell r="G37">
            <v>1075</v>
          </cell>
          <cell r="I37">
            <v>2.3197127031596456E-2</v>
          </cell>
          <cell r="AX37">
            <v>1075</v>
          </cell>
          <cell r="AZ37">
            <v>2.3197127031596456E-2</v>
          </cell>
        </row>
        <row r="38">
          <cell r="G38">
            <v>1078</v>
          </cell>
          <cell r="I38">
            <v>2.3590671390804004E-2</v>
          </cell>
          <cell r="AX38">
            <v>1078</v>
          </cell>
          <cell r="AZ38">
            <v>2.3590671390804004E-2</v>
          </cell>
        </row>
        <row r="39">
          <cell r="G39">
            <v>1080</v>
          </cell>
          <cell r="I39">
            <v>2.3862936676674815E-2</v>
          </cell>
          <cell r="AX39">
            <v>1080</v>
          </cell>
          <cell r="AZ39">
            <v>2.3862936676674815E-2</v>
          </cell>
        </row>
        <row r="40">
          <cell r="G40">
            <v>1086</v>
          </cell>
          <cell r="I40">
            <v>2.4214306356356189E-2</v>
          </cell>
          <cell r="AX40">
            <v>1086</v>
          </cell>
          <cell r="AZ40">
            <v>2.4214306356356189E-2</v>
          </cell>
        </row>
        <row r="41">
          <cell r="G41">
            <v>1086</v>
          </cell>
          <cell r="I41">
            <v>2.4776484946390877E-2</v>
          </cell>
          <cell r="AX41">
            <v>1086</v>
          </cell>
          <cell r="AZ41">
            <v>2.4776484946390877E-2</v>
          </cell>
        </row>
        <row r="42">
          <cell r="G42">
            <v>1087</v>
          </cell>
          <cell r="I42">
            <v>2.5338663536425565E-2</v>
          </cell>
          <cell r="AX42">
            <v>1087</v>
          </cell>
          <cell r="AZ42">
            <v>2.5338663536425565E-2</v>
          </cell>
        </row>
        <row r="43">
          <cell r="G43">
            <v>1091</v>
          </cell>
          <cell r="I43">
            <v>2.558524139006713E-2</v>
          </cell>
          <cell r="AX43">
            <v>1091</v>
          </cell>
          <cell r="AZ43">
            <v>2.558524139006713E-2</v>
          </cell>
        </row>
        <row r="44">
          <cell r="G44">
            <v>1092</v>
          </cell>
          <cell r="I44">
            <v>2.6240862045290542E-2</v>
          </cell>
          <cell r="AX44">
            <v>1092</v>
          </cell>
          <cell r="AZ44">
            <v>2.6240862045290542E-2</v>
          </cell>
        </row>
        <row r="45">
          <cell r="G45">
            <v>1093</v>
          </cell>
          <cell r="I45">
            <v>2.680304063532523E-2</v>
          </cell>
          <cell r="AX45">
            <v>1093</v>
          </cell>
          <cell r="AZ45">
            <v>2.680304063532523E-2</v>
          </cell>
        </row>
        <row r="46">
          <cell r="G46">
            <v>1093</v>
          </cell>
          <cell r="I46">
            <v>2.7296196342608364E-2</v>
          </cell>
          <cell r="AX46">
            <v>1093</v>
          </cell>
          <cell r="AZ46">
            <v>2.7296196342608364E-2</v>
          </cell>
        </row>
        <row r="47">
          <cell r="G47">
            <v>1093</v>
          </cell>
          <cell r="I47">
            <v>2.7542774196249929E-2</v>
          </cell>
          <cell r="AX47">
            <v>1093</v>
          </cell>
          <cell r="AZ47">
            <v>2.7542774196249929E-2</v>
          </cell>
        </row>
        <row r="48">
          <cell r="G48">
            <v>1096</v>
          </cell>
          <cell r="I48">
            <v>2.8104952786284616E-2</v>
          </cell>
          <cell r="AX48">
            <v>1096</v>
          </cell>
          <cell r="AZ48">
            <v>2.8104952786284616E-2</v>
          </cell>
        </row>
        <row r="49">
          <cell r="G49">
            <v>1097</v>
          </cell>
          <cell r="I49">
            <v>2.8725707320105657E-2</v>
          </cell>
          <cell r="AX49">
            <v>1097</v>
          </cell>
          <cell r="AZ49">
            <v>2.8725707320105657E-2</v>
          </cell>
        </row>
        <row r="50">
          <cell r="G50">
            <v>1100</v>
          </cell>
          <cell r="I50">
            <v>2.9287885910140345E-2</v>
          </cell>
          <cell r="AX50">
            <v>1100</v>
          </cell>
          <cell r="AZ50">
            <v>2.9287885910140345E-2</v>
          </cell>
        </row>
        <row r="51">
          <cell r="G51">
            <v>1101</v>
          </cell>
          <cell r="I51">
            <v>2.9781041617423478E-2</v>
          </cell>
          <cell r="AX51">
            <v>1101</v>
          </cell>
          <cell r="AZ51">
            <v>2.9781041617423478E-2</v>
          </cell>
        </row>
        <row r="52">
          <cell r="G52">
            <v>1107</v>
          </cell>
          <cell r="I52">
            <v>3.0401796151244519E-2</v>
          </cell>
          <cell r="AX52">
            <v>1107</v>
          </cell>
          <cell r="AZ52">
            <v>3.0401796151244519E-2</v>
          </cell>
        </row>
        <row r="53">
          <cell r="G53">
            <v>1175</v>
          </cell>
          <cell r="I53">
            <v>3.119847197825731E-2</v>
          </cell>
          <cell r="AX53">
            <v>1175</v>
          </cell>
          <cell r="AZ53">
            <v>3.119847197825731E-2</v>
          </cell>
        </row>
        <row r="54">
          <cell r="G54">
            <v>1175</v>
          </cell>
          <cell r="I54">
            <v>3.1926769795294178E-2</v>
          </cell>
          <cell r="AX54">
            <v>1175</v>
          </cell>
          <cell r="AZ54">
            <v>3.1926769795294178E-2</v>
          </cell>
        </row>
        <row r="55">
          <cell r="G55">
            <v>1176</v>
          </cell>
          <cell r="I55">
            <v>3.2904160469797571E-2</v>
          </cell>
          <cell r="AX55">
            <v>1176</v>
          </cell>
          <cell r="AZ55">
            <v>3.2904160469797571E-2</v>
          </cell>
        </row>
        <row r="56">
          <cell r="G56">
            <v>1179</v>
          </cell>
          <cell r="I56">
            <v>3.3389663686809901E-2</v>
          </cell>
          <cell r="AX56">
            <v>1179</v>
          </cell>
          <cell r="AZ56">
            <v>3.3389663686809901E-2</v>
          </cell>
        </row>
        <row r="57">
          <cell r="G57">
            <v>1179</v>
          </cell>
          <cell r="I57">
            <v>3.3875166903822231E-2</v>
          </cell>
          <cell r="AX57">
            <v>1179</v>
          </cell>
          <cell r="AZ57">
            <v>3.3875166903822231E-2</v>
          </cell>
        </row>
        <row r="58">
          <cell r="G58">
            <v>1180</v>
          </cell>
          <cell r="I58">
            <v>3.4852557578325623E-2</v>
          </cell>
          <cell r="AX58">
            <v>1180</v>
          </cell>
          <cell r="AZ58">
            <v>3.4852557578325623E-2</v>
          </cell>
        </row>
        <row r="59">
          <cell r="G59">
            <v>1182</v>
          </cell>
          <cell r="I59">
            <v>3.5649233405338418E-2</v>
          </cell>
          <cell r="AX59">
            <v>1182</v>
          </cell>
          <cell r="AZ59">
            <v>3.5649233405338418E-2</v>
          </cell>
        </row>
        <row r="60">
          <cell r="G60">
            <v>1183</v>
          </cell>
          <cell r="I60">
            <v>3.6377531222375289E-2</v>
          </cell>
          <cell r="AX60">
            <v>1183</v>
          </cell>
          <cell r="AZ60">
            <v>3.6377531222375289E-2</v>
          </cell>
        </row>
        <row r="61">
          <cell r="G61">
            <v>1183</v>
          </cell>
          <cell r="I61">
            <v>3.7174207049388085E-2</v>
          </cell>
          <cell r="AX61">
            <v>1183</v>
          </cell>
          <cell r="AZ61">
            <v>3.7174207049388085E-2</v>
          </cell>
        </row>
        <row r="62">
          <cell r="G62">
            <v>1184</v>
          </cell>
          <cell r="I62">
            <v>3.7574049666037619E-2</v>
          </cell>
          <cell r="AX62">
            <v>1184</v>
          </cell>
          <cell r="AZ62">
            <v>3.7574049666037619E-2</v>
          </cell>
        </row>
        <row r="63">
          <cell r="G63">
            <v>1184</v>
          </cell>
          <cell r="I63">
            <v>3.7973892282687154E-2</v>
          </cell>
          <cell r="AX63">
            <v>1184</v>
          </cell>
          <cell r="AZ63">
            <v>3.7973892282687154E-2</v>
          </cell>
        </row>
        <row r="64">
          <cell r="G64">
            <v>1185</v>
          </cell>
          <cell r="I64">
            <v>3.8459395499699484E-2</v>
          </cell>
          <cell r="AX64">
            <v>1185</v>
          </cell>
          <cell r="AZ64">
            <v>3.8459395499699484E-2</v>
          </cell>
        </row>
        <row r="65">
          <cell r="G65">
            <v>1186</v>
          </cell>
          <cell r="I65">
            <v>3.8944898716711814E-2</v>
          </cell>
          <cell r="AX65">
            <v>1186</v>
          </cell>
          <cell r="AZ65">
            <v>3.8944898716711814E-2</v>
          </cell>
        </row>
        <row r="66">
          <cell r="G66">
            <v>1186</v>
          </cell>
          <cell r="I66">
            <v>3.9344741333361348E-2</v>
          </cell>
          <cell r="AX66">
            <v>1186</v>
          </cell>
          <cell r="AZ66">
            <v>3.9344741333361348E-2</v>
          </cell>
        </row>
        <row r="67">
          <cell r="G67">
            <v>1188</v>
          </cell>
          <cell r="I67">
            <v>4.032213200786474E-2</v>
          </cell>
          <cell r="AX67">
            <v>1188</v>
          </cell>
          <cell r="AZ67">
            <v>4.032213200786474E-2</v>
          </cell>
        </row>
        <row r="68">
          <cell r="G68">
            <v>1188</v>
          </cell>
          <cell r="I68">
            <v>4.1299522682368132E-2</v>
          </cell>
          <cell r="AX68">
            <v>1188</v>
          </cell>
          <cell r="AZ68">
            <v>4.1299522682368132E-2</v>
          </cell>
        </row>
        <row r="69">
          <cell r="G69">
            <v>1188</v>
          </cell>
          <cell r="I69">
            <v>4.2096198509380928E-2</v>
          </cell>
          <cell r="AX69">
            <v>1188</v>
          </cell>
          <cell r="AZ69">
            <v>4.2096198509380928E-2</v>
          </cell>
        </row>
        <row r="70">
          <cell r="G70">
            <v>1188</v>
          </cell>
          <cell r="I70">
            <v>4.2581701726393258E-2</v>
          </cell>
          <cell r="AX70">
            <v>1188</v>
          </cell>
          <cell r="AZ70">
            <v>4.2581701726393258E-2</v>
          </cell>
        </row>
        <row r="71">
          <cell r="G71">
            <v>1189</v>
          </cell>
          <cell r="I71">
            <v>4.3309999543430129E-2</v>
          </cell>
          <cell r="AX71">
            <v>1189</v>
          </cell>
          <cell r="AZ71">
            <v>4.3309999543430129E-2</v>
          </cell>
        </row>
        <row r="72">
          <cell r="G72">
            <v>1189</v>
          </cell>
          <cell r="I72">
            <v>4.3795502760442459E-2</v>
          </cell>
          <cell r="AX72">
            <v>1189</v>
          </cell>
          <cell r="AZ72">
            <v>4.3795502760442459E-2</v>
          </cell>
        </row>
        <row r="73">
          <cell r="G73">
            <v>1190</v>
          </cell>
          <cell r="I73">
            <v>4.4772893434945851E-2</v>
          </cell>
          <cell r="AX73">
            <v>1190</v>
          </cell>
          <cell r="AZ73">
            <v>4.4772893434945851E-2</v>
          </cell>
        </row>
        <row r="74">
          <cell r="G74">
            <v>1190</v>
          </cell>
          <cell r="I74">
            <v>4.5569569261958646E-2</v>
          </cell>
          <cell r="AX74">
            <v>1190</v>
          </cell>
          <cell r="AZ74">
            <v>4.5569569261958646E-2</v>
          </cell>
        </row>
        <row r="75">
          <cell r="G75">
            <v>1194</v>
          </cell>
          <cell r="I75">
            <v>4.6055072478970976E-2</v>
          </cell>
          <cell r="AX75">
            <v>1194</v>
          </cell>
          <cell r="AZ75">
            <v>4.6055072478970976E-2</v>
          </cell>
        </row>
        <row r="76">
          <cell r="G76">
            <v>1197</v>
          </cell>
          <cell r="I76">
            <v>4.6851748305983772E-2</v>
          </cell>
          <cell r="AX76">
            <v>1197</v>
          </cell>
          <cell r="AZ76">
            <v>4.6851748305983772E-2</v>
          </cell>
        </row>
        <row r="77">
          <cell r="G77">
            <v>1200</v>
          </cell>
          <cell r="I77">
            <v>4.7829138980487164E-2</v>
          </cell>
          <cell r="AX77">
            <v>1200</v>
          </cell>
          <cell r="AZ77">
            <v>4.7829138980487164E-2</v>
          </cell>
        </row>
        <row r="78">
          <cell r="G78">
            <v>1200</v>
          </cell>
          <cell r="I78">
            <v>4.8625814807499959E-2</v>
          </cell>
          <cell r="AX78">
            <v>1200</v>
          </cell>
          <cell r="AZ78">
            <v>4.8625814807499959E-2</v>
          </cell>
        </row>
        <row r="79">
          <cell r="G79">
            <v>1202</v>
          </cell>
          <cell r="I79">
            <v>4.9603205482003351E-2</v>
          </cell>
          <cell r="AX79">
            <v>1202</v>
          </cell>
          <cell r="AZ79">
            <v>4.9603205482003351E-2</v>
          </cell>
        </row>
        <row r="80">
          <cell r="G80">
            <v>1203</v>
          </cell>
          <cell r="I80">
            <v>5.0399881309016147E-2</v>
          </cell>
          <cell r="AX80">
            <v>1203</v>
          </cell>
          <cell r="AZ80">
            <v>5.0399881309016147E-2</v>
          </cell>
        </row>
        <row r="81">
          <cell r="G81">
            <v>1203</v>
          </cell>
          <cell r="I81">
            <v>5.1196557136028942E-2</v>
          </cell>
          <cell r="AX81">
            <v>1203</v>
          </cell>
          <cell r="AZ81">
            <v>5.1196557136028942E-2</v>
          </cell>
        </row>
        <row r="82">
          <cell r="G82">
            <v>1246</v>
          </cell>
          <cell r="I82">
            <v>5.1634533229477371E-2</v>
          </cell>
          <cell r="AX82">
            <v>1246</v>
          </cell>
          <cell r="AZ82">
            <v>5.1634533229477371E-2</v>
          </cell>
        </row>
        <row r="83">
          <cell r="G83">
            <v>1258</v>
          </cell>
          <cell r="I83">
            <v>5.20725093229258E-2</v>
          </cell>
          <cell r="AX83">
            <v>1258</v>
          </cell>
          <cell r="AZ83">
            <v>5.20725093229258E-2</v>
          </cell>
        </row>
        <row r="84">
          <cell r="G84">
            <v>1258</v>
          </cell>
          <cell r="I84">
            <v>5.2510485416374229E-2</v>
          </cell>
          <cell r="AX84">
            <v>1258</v>
          </cell>
          <cell r="AZ84">
            <v>5.2510485416374229E-2</v>
          </cell>
        </row>
        <row r="85">
          <cell r="G85">
            <v>1272</v>
          </cell>
          <cell r="I85">
            <v>5.2875461911621388E-2</v>
          </cell>
          <cell r="AX85">
            <v>1272</v>
          </cell>
          <cell r="AZ85">
            <v>5.2875461911621388E-2</v>
          </cell>
        </row>
        <row r="86">
          <cell r="G86">
            <v>1273</v>
          </cell>
          <cell r="I86">
            <v>5.3240438406868547E-2</v>
          </cell>
          <cell r="AX86">
            <v>1273</v>
          </cell>
          <cell r="AZ86">
            <v>5.3240438406868547E-2</v>
          </cell>
        </row>
        <row r="87">
          <cell r="G87">
            <v>1274</v>
          </cell>
          <cell r="I87">
            <v>5.3678414500316976E-2</v>
          </cell>
          <cell r="AX87">
            <v>1274</v>
          </cell>
          <cell r="AZ87">
            <v>5.3678414500316976E-2</v>
          </cell>
        </row>
        <row r="88">
          <cell r="G88">
            <v>1275</v>
          </cell>
          <cell r="I88">
            <v>5.3924949362440168E-2</v>
          </cell>
          <cell r="AX88">
            <v>1275</v>
          </cell>
          <cell r="AZ88">
            <v>5.3924949362440168E-2</v>
          </cell>
        </row>
        <row r="89">
          <cell r="G89">
            <v>1276</v>
          </cell>
          <cell r="I89">
            <v>5.4654923848693672E-2</v>
          </cell>
          <cell r="AX89">
            <v>1276</v>
          </cell>
          <cell r="AZ89">
            <v>5.4654923848693672E-2</v>
          </cell>
        </row>
        <row r="90">
          <cell r="G90">
            <v>1277</v>
          </cell>
          <cell r="I90">
            <v>5.5147993572940056E-2</v>
          </cell>
          <cell r="AX90">
            <v>1277</v>
          </cell>
          <cell r="AZ90">
            <v>5.5147993572940056E-2</v>
          </cell>
        </row>
        <row r="91">
          <cell r="G91">
            <v>1278</v>
          </cell>
          <cell r="I91">
            <v>5.5585969666388485E-2</v>
          </cell>
          <cell r="AX91">
            <v>1278</v>
          </cell>
          <cell r="AZ91">
            <v>5.5585969666388485E-2</v>
          </cell>
        </row>
        <row r="92">
          <cell r="G92">
            <v>1279</v>
          </cell>
          <cell r="I92">
            <v>5.6023945759836914E-2</v>
          </cell>
          <cell r="AX92">
            <v>1279</v>
          </cell>
          <cell r="AZ92">
            <v>5.6023945759836914E-2</v>
          </cell>
        </row>
        <row r="93">
          <cell r="G93">
            <v>1279</v>
          </cell>
          <cell r="I93">
            <v>5.6442446695461328E-2</v>
          </cell>
          <cell r="AX93">
            <v>1279</v>
          </cell>
          <cell r="AZ93">
            <v>5.6442446695461328E-2</v>
          </cell>
        </row>
        <row r="94">
          <cell r="G94">
            <v>1283</v>
          </cell>
          <cell r="I94">
            <v>5.668898155758452E-2</v>
          </cell>
          <cell r="AX94">
            <v>1283</v>
          </cell>
          <cell r="AZ94">
            <v>5.668898155758452E-2</v>
          </cell>
        </row>
        <row r="95">
          <cell r="G95">
            <v>1284</v>
          </cell>
          <cell r="I95">
            <v>5.7271258682459664E-2</v>
          </cell>
          <cell r="AX95">
            <v>1284</v>
          </cell>
          <cell r="AZ95">
            <v>5.7271258682459664E-2</v>
          </cell>
        </row>
        <row r="96">
          <cell r="G96">
            <v>1284</v>
          </cell>
          <cell r="I96">
            <v>5.7641071723524041E-2</v>
          </cell>
          <cell r="AX96">
            <v>1284</v>
          </cell>
          <cell r="AZ96">
            <v>5.7641071723524041E-2</v>
          </cell>
        </row>
        <row r="97">
          <cell r="G97">
            <v>1286</v>
          </cell>
          <cell r="I97">
            <v>5.80060482187712E-2</v>
          </cell>
          <cell r="AX97">
            <v>1286</v>
          </cell>
          <cell r="AZ97">
            <v>5.80060482187712E-2</v>
          </cell>
        </row>
        <row r="98">
          <cell r="G98">
            <v>1288</v>
          </cell>
          <cell r="I98">
            <v>5.8385061444767898E-2</v>
          </cell>
          <cell r="AX98">
            <v>1288</v>
          </cell>
          <cell r="AZ98">
            <v>5.8385061444767898E-2</v>
          </cell>
        </row>
        <row r="99">
          <cell r="G99">
            <v>1290</v>
          </cell>
          <cell r="I99">
            <v>5.8764074670764596E-2</v>
          </cell>
          <cell r="AX99">
            <v>1290</v>
          </cell>
          <cell r="AZ99">
            <v>5.8764074670764596E-2</v>
          </cell>
        </row>
        <row r="100">
          <cell r="G100">
            <v>1290</v>
          </cell>
          <cell r="I100">
            <v>5.9143087896761294E-2</v>
          </cell>
          <cell r="AX100">
            <v>1290</v>
          </cell>
          <cell r="AZ100">
            <v>5.9143087896761294E-2</v>
          </cell>
        </row>
        <row r="101">
          <cell r="G101">
            <v>1291</v>
          </cell>
          <cell r="I101">
            <v>5.9581063990209723E-2</v>
          </cell>
          <cell r="AX101">
            <v>1291</v>
          </cell>
          <cell r="AZ101">
            <v>5.9581063990209723E-2</v>
          </cell>
        </row>
        <row r="102">
          <cell r="G102">
            <v>1291</v>
          </cell>
          <cell r="I102">
            <v>5.9827598852332915E-2</v>
          </cell>
          <cell r="AX102">
            <v>1291</v>
          </cell>
          <cell r="AZ102">
            <v>5.9827598852332915E-2</v>
          </cell>
        </row>
        <row r="103">
          <cell r="G103">
            <v>1296</v>
          </cell>
          <cell r="I103">
            <v>6.0332964150834632E-2</v>
          </cell>
          <cell r="AX103">
            <v>1296</v>
          </cell>
          <cell r="AZ103">
            <v>6.0332964150834632E-2</v>
          </cell>
        </row>
        <row r="104">
          <cell r="G104">
            <v>1297</v>
          </cell>
          <cell r="I104">
            <v>6.0770940244283062E-2</v>
          </cell>
          <cell r="AX104">
            <v>1297</v>
          </cell>
          <cell r="AZ104">
            <v>6.0770940244283062E-2</v>
          </cell>
        </row>
        <row r="105">
          <cell r="G105">
            <v>1297</v>
          </cell>
          <cell r="I105">
            <v>6.114995347027976E-2</v>
          </cell>
          <cell r="AX105">
            <v>1297</v>
          </cell>
          <cell r="AZ105">
            <v>6.114995347027976E-2</v>
          </cell>
        </row>
        <row r="106">
          <cell r="G106">
            <v>1297</v>
          </cell>
          <cell r="I106">
            <v>6.1477720806373093E-2</v>
          </cell>
          <cell r="AX106">
            <v>1297</v>
          </cell>
          <cell r="AZ106">
            <v>6.1477720806373093E-2</v>
          </cell>
        </row>
        <row r="107">
          <cell r="G107">
            <v>1305</v>
          </cell>
          <cell r="I107">
            <v>6.1856734032369791E-2</v>
          </cell>
          <cell r="AX107">
            <v>1305</v>
          </cell>
          <cell r="AZ107">
            <v>6.1856734032369791E-2</v>
          </cell>
        </row>
        <row r="108">
          <cell r="G108">
            <v>1306</v>
          </cell>
          <cell r="I108">
            <v>6.2103268894492983E-2</v>
          </cell>
          <cell r="AX108">
            <v>1306</v>
          </cell>
          <cell r="AZ108">
            <v>6.2103268894492983E-2</v>
          </cell>
        </row>
        <row r="109">
          <cell r="G109">
            <v>1307</v>
          </cell>
          <cell r="I109">
            <v>6.2482282120489681E-2</v>
          </cell>
          <cell r="AX109">
            <v>1307</v>
          </cell>
          <cell r="AZ109">
            <v>6.2482282120489681E-2</v>
          </cell>
        </row>
        <row r="110">
          <cell r="G110">
            <v>1309</v>
          </cell>
          <cell r="I110">
            <v>6.2810049456583014E-2</v>
          </cell>
          <cell r="AX110">
            <v>1309</v>
          </cell>
          <cell r="AZ110">
            <v>6.2810049456583014E-2</v>
          </cell>
        </row>
        <row r="111">
          <cell r="G111">
            <v>1331</v>
          </cell>
          <cell r="I111">
            <v>6.3183968187652234E-2</v>
          </cell>
          <cell r="AX111">
            <v>1331</v>
          </cell>
          <cell r="AZ111">
            <v>6.3183968187652234E-2</v>
          </cell>
        </row>
        <row r="112">
          <cell r="G112">
            <v>1338</v>
          </cell>
          <cell r="I112">
            <v>6.3557886918721454E-2</v>
          </cell>
          <cell r="AX112">
            <v>1338</v>
          </cell>
          <cell r="AZ112">
            <v>6.3557886918721454E-2</v>
          </cell>
        </row>
        <row r="113">
          <cell r="G113">
            <v>1343</v>
          </cell>
          <cell r="I113">
            <v>6.4070689749902099E-2</v>
          </cell>
          <cell r="AX113">
            <v>1343</v>
          </cell>
          <cell r="AZ113">
            <v>6.4070689749902099E-2</v>
          </cell>
        </row>
        <row r="114">
          <cell r="G114">
            <v>1352</v>
          </cell>
          <cell r="I114">
            <v>6.4431711025458735E-2</v>
          </cell>
          <cell r="AX114">
            <v>1352</v>
          </cell>
          <cell r="AZ114">
            <v>6.4431711025458735E-2</v>
          </cell>
        </row>
        <row r="115">
          <cell r="G115">
            <v>1352</v>
          </cell>
          <cell r="I115">
            <v>6.494451385663938E-2</v>
          </cell>
          <cell r="AX115">
            <v>1352</v>
          </cell>
          <cell r="AZ115">
            <v>6.494451385663938E-2</v>
          </cell>
        </row>
        <row r="116">
          <cell r="G116">
            <v>1375</v>
          </cell>
          <cell r="I116">
            <v>6.5457316687820025E-2</v>
          </cell>
          <cell r="AX116">
            <v>1375</v>
          </cell>
          <cell r="AZ116">
            <v>6.5457316687820025E-2</v>
          </cell>
        </row>
        <row r="117">
          <cell r="G117">
            <v>1377</v>
          </cell>
          <cell r="I117">
            <v>6.6055242725383781E-2</v>
          </cell>
          <cell r="AX117">
            <v>1377</v>
          </cell>
          <cell r="AZ117">
            <v>6.6055242725383781E-2</v>
          </cell>
        </row>
        <row r="118">
          <cell r="G118">
            <v>1397</v>
          </cell>
          <cell r="I118">
            <v>6.6483717693271271E-2</v>
          </cell>
          <cell r="AX118">
            <v>1397</v>
          </cell>
          <cell r="AZ118">
            <v>6.6483717693271271E-2</v>
          </cell>
        </row>
        <row r="119">
          <cell r="G119">
            <v>1398</v>
          </cell>
          <cell r="I119">
            <v>6.7213692179524775E-2</v>
          </cell>
          <cell r="AX119">
            <v>1398</v>
          </cell>
          <cell r="AZ119">
            <v>6.7213692179524775E-2</v>
          </cell>
        </row>
        <row r="120">
          <cell r="G120">
            <v>1398</v>
          </cell>
          <cell r="I120">
            <v>6.7797753452412499E-2</v>
          </cell>
          <cell r="AX120">
            <v>1398</v>
          </cell>
          <cell r="AZ120">
            <v>6.7797753452412499E-2</v>
          </cell>
        </row>
        <row r="121">
          <cell r="G121">
            <v>1399</v>
          </cell>
          <cell r="I121">
            <v>6.8226228420299989E-2</v>
          </cell>
          <cell r="AX121">
            <v>1399</v>
          </cell>
          <cell r="AZ121">
            <v>6.8226228420299989E-2</v>
          </cell>
        </row>
        <row r="122">
          <cell r="G122">
            <v>1401</v>
          </cell>
          <cell r="I122">
            <v>6.8755174566630564E-2</v>
          </cell>
          <cell r="AX122">
            <v>1401</v>
          </cell>
          <cell r="AZ122">
            <v>6.8755174566630564E-2</v>
          </cell>
        </row>
        <row r="123">
          <cell r="G123">
            <v>1405</v>
          </cell>
          <cell r="I123">
            <v>6.9183649534518055E-2</v>
          </cell>
          <cell r="AX123">
            <v>1405</v>
          </cell>
          <cell r="AZ123">
            <v>6.9183649534518055E-2</v>
          </cell>
        </row>
        <row r="124">
          <cell r="G124">
            <v>1407</v>
          </cell>
          <cell r="I124">
            <v>6.9679556698977213E-2</v>
          </cell>
          <cell r="AX124">
            <v>1407</v>
          </cell>
          <cell r="AZ124">
            <v>6.9679556698977213E-2</v>
          </cell>
        </row>
        <row r="125">
          <cell r="G125">
            <v>1408</v>
          </cell>
          <cell r="I125">
            <v>7.0263617971864936E-2</v>
          </cell>
          <cell r="AX125">
            <v>1408</v>
          </cell>
          <cell r="AZ125">
            <v>7.0263617971864936E-2</v>
          </cell>
        </row>
        <row r="126">
          <cell r="G126">
            <v>1411</v>
          </cell>
          <cell r="I126">
            <v>7.0692092939752427E-2</v>
          </cell>
          <cell r="AX126">
            <v>1411</v>
          </cell>
          <cell r="AZ126">
            <v>7.0692092939752427E-2</v>
          </cell>
        </row>
        <row r="127">
          <cell r="G127">
            <v>1415</v>
          </cell>
          <cell r="I127">
            <v>7.1120567907639917E-2</v>
          </cell>
          <cell r="AX127">
            <v>1415</v>
          </cell>
          <cell r="AZ127">
            <v>7.1120567907639917E-2</v>
          </cell>
        </row>
        <row r="128">
          <cell r="G128">
            <v>1417</v>
          </cell>
          <cell r="I128">
            <v>7.1549042875527408E-2</v>
          </cell>
          <cell r="AX128">
            <v>1417</v>
          </cell>
          <cell r="AZ128">
            <v>7.1549042875527408E-2</v>
          </cell>
        </row>
        <row r="129">
          <cell r="G129">
            <v>1420</v>
          </cell>
          <cell r="I129">
            <v>7.1977517843414898E-2</v>
          </cell>
          <cell r="AX129">
            <v>1420</v>
          </cell>
          <cell r="AZ129">
            <v>7.1977517843414898E-2</v>
          </cell>
        </row>
        <row r="130">
          <cell r="G130">
            <v>1422</v>
          </cell>
          <cell r="I130">
            <v>7.2405992811302389E-2</v>
          </cell>
          <cell r="AX130">
            <v>1422</v>
          </cell>
          <cell r="AZ130">
            <v>7.2405992811302389E-2</v>
          </cell>
        </row>
        <row r="131">
          <cell r="G131">
            <v>1423</v>
          </cell>
          <cell r="I131">
            <v>7.2834467779189879E-2</v>
          </cell>
          <cell r="AX131">
            <v>1423</v>
          </cell>
          <cell r="AZ131">
            <v>7.2834467779189879E-2</v>
          </cell>
        </row>
        <row r="132">
          <cell r="G132">
            <v>1423</v>
          </cell>
          <cell r="I132">
            <v>7.3232526247826835E-2</v>
          </cell>
          <cell r="AX132">
            <v>1423</v>
          </cell>
          <cell r="AZ132">
            <v>7.3232526247826835E-2</v>
          </cell>
        </row>
        <row r="133">
          <cell r="G133">
            <v>1425</v>
          </cell>
          <cell r="I133">
            <v>7.3661001215714325E-2</v>
          </cell>
          <cell r="AX133">
            <v>1425</v>
          </cell>
          <cell r="AZ133">
            <v>7.3661001215714325E-2</v>
          </cell>
        </row>
        <row r="134">
          <cell r="G134">
            <v>1426</v>
          </cell>
          <cell r="I134">
            <v>7.4021506593050457E-2</v>
          </cell>
          <cell r="AX134">
            <v>1426</v>
          </cell>
          <cell r="AZ134">
            <v>7.4021506593050457E-2</v>
          </cell>
        </row>
        <row r="135">
          <cell r="G135">
            <v>1438</v>
          </cell>
          <cell r="I135">
            <v>7.4382011970386588E-2</v>
          </cell>
          <cell r="AX135">
            <v>1438</v>
          </cell>
          <cell r="AZ135">
            <v>7.4382011970386588E-2</v>
          </cell>
        </row>
        <row r="136">
          <cell r="G136">
            <v>1439</v>
          </cell>
          <cell r="I136">
            <v>7.4922759288511179E-2</v>
          </cell>
          <cell r="AX136">
            <v>1439</v>
          </cell>
          <cell r="AZ136">
            <v>7.4922759288511179E-2</v>
          </cell>
        </row>
        <row r="137">
          <cell r="G137">
            <v>1441</v>
          </cell>
          <cell r="I137">
            <v>7.5403425959706283E-2</v>
          </cell>
          <cell r="AX137">
            <v>1441</v>
          </cell>
          <cell r="AZ137">
            <v>7.5403425959706283E-2</v>
          </cell>
        </row>
        <row r="138">
          <cell r="G138">
            <v>1443</v>
          </cell>
          <cell r="I138">
            <v>7.5882695406554193E-2</v>
          </cell>
          <cell r="AX138">
            <v>1443</v>
          </cell>
          <cell r="AZ138">
            <v>7.5882695406554193E-2</v>
          </cell>
        </row>
        <row r="139">
          <cell r="G139">
            <v>1448</v>
          </cell>
          <cell r="I139">
            <v>7.6363362077749297E-2</v>
          </cell>
          <cell r="AX139">
            <v>1448</v>
          </cell>
          <cell r="AZ139">
            <v>7.6363362077749297E-2</v>
          </cell>
        </row>
        <row r="140">
          <cell r="G140">
            <v>1449</v>
          </cell>
          <cell r="I140">
            <v>7.6844028748944401E-2</v>
          </cell>
          <cell r="AX140">
            <v>1449</v>
          </cell>
          <cell r="AZ140">
            <v>7.6844028748944401E-2</v>
          </cell>
        </row>
        <row r="141">
          <cell r="G141">
            <v>1528</v>
          </cell>
          <cell r="I141">
            <v>7.7217947480013621E-2</v>
          </cell>
          <cell r="AX141">
            <v>1528</v>
          </cell>
          <cell r="AZ141">
            <v>7.7217947480013621E-2</v>
          </cell>
        </row>
        <row r="142">
          <cell r="G142">
            <v>1531</v>
          </cell>
          <cell r="I142">
            <v>7.7858972514748617E-2</v>
          </cell>
          <cell r="AX142">
            <v>1531</v>
          </cell>
          <cell r="AZ142">
            <v>7.7858972514748617E-2</v>
          </cell>
        </row>
        <row r="143">
          <cell r="G143">
            <v>1532</v>
          </cell>
          <cell r="I143">
            <v>7.8588947001002121E-2</v>
          </cell>
          <cell r="AX143">
            <v>1532</v>
          </cell>
          <cell r="AZ143">
            <v>7.8588947001002121E-2</v>
          </cell>
        </row>
        <row r="144">
          <cell r="G144">
            <v>1532</v>
          </cell>
          <cell r="I144">
            <v>7.9087476648082161E-2</v>
          </cell>
          <cell r="AX144">
            <v>1532</v>
          </cell>
          <cell r="AZ144">
            <v>7.9087476648082161E-2</v>
          </cell>
        </row>
        <row r="145">
          <cell r="G145">
            <v>1532</v>
          </cell>
          <cell r="I145">
            <v>7.9500345694799412E-2</v>
          </cell>
          <cell r="AX145">
            <v>1532</v>
          </cell>
          <cell r="AZ145">
            <v>7.9500345694799412E-2</v>
          </cell>
        </row>
        <row r="146">
          <cell r="G146">
            <v>1533</v>
          </cell>
          <cell r="I146">
            <v>7.9998875341879452E-2</v>
          </cell>
          <cell r="AX146">
            <v>1533</v>
          </cell>
          <cell r="AZ146">
            <v>7.9998875341879452E-2</v>
          </cell>
        </row>
        <row r="147">
          <cell r="G147">
            <v>1534</v>
          </cell>
          <cell r="I147">
            <v>8.0706666204651306E-2</v>
          </cell>
          <cell r="AX147">
            <v>1534</v>
          </cell>
          <cell r="AZ147">
            <v>8.0706666204651306E-2</v>
          </cell>
        </row>
        <row r="148">
          <cell r="G148">
            <v>1534</v>
          </cell>
          <cell r="I148">
            <v>8.1219469035831951E-2</v>
          </cell>
          <cell r="AX148">
            <v>1534</v>
          </cell>
          <cell r="AZ148">
            <v>8.1219469035831951E-2</v>
          </cell>
        </row>
        <row r="149">
          <cell r="G149">
            <v>1534</v>
          </cell>
          <cell r="I149">
            <v>8.1700221690063815E-2</v>
          </cell>
          <cell r="AX149">
            <v>1534</v>
          </cell>
          <cell r="AZ149">
            <v>8.1700221690063815E-2</v>
          </cell>
        </row>
        <row r="150">
          <cell r="G150">
            <v>1534</v>
          </cell>
          <cell r="I150">
            <v>8.2180974344295679E-2</v>
          </cell>
          <cell r="AX150">
            <v>1534</v>
          </cell>
          <cell r="AZ150">
            <v>8.2180974344295679E-2</v>
          </cell>
        </row>
        <row r="151">
          <cell r="G151">
            <v>1535</v>
          </cell>
          <cell r="I151">
            <v>8.2910948830549183E-2</v>
          </cell>
          <cell r="AX151">
            <v>1535</v>
          </cell>
          <cell r="AZ151">
            <v>8.2910948830549183E-2</v>
          </cell>
        </row>
        <row r="152">
          <cell r="G152">
            <v>1536</v>
          </cell>
          <cell r="I152">
            <v>8.3289962056545874E-2</v>
          </cell>
          <cell r="AX152">
            <v>1536</v>
          </cell>
          <cell r="AZ152">
            <v>8.3289962056545874E-2</v>
          </cell>
        </row>
        <row r="153">
          <cell r="G153">
            <v>1537</v>
          </cell>
          <cell r="I153">
            <v>8.3953256697799281E-2</v>
          </cell>
          <cell r="AX153">
            <v>1537</v>
          </cell>
          <cell r="AZ153">
            <v>8.3953256697799281E-2</v>
          </cell>
        </row>
        <row r="154">
          <cell r="G154">
            <v>1538</v>
          </cell>
          <cell r="I154">
            <v>8.4434611233288395E-2</v>
          </cell>
          <cell r="AX154">
            <v>1538</v>
          </cell>
          <cell r="AZ154">
            <v>8.4434611233288395E-2</v>
          </cell>
        </row>
        <row r="155">
          <cell r="G155">
            <v>1539</v>
          </cell>
          <cell r="I155">
            <v>8.5097905874541802E-2</v>
          </cell>
          <cell r="AX155">
            <v>1539</v>
          </cell>
          <cell r="AZ155">
            <v>8.5097905874541802E-2</v>
          </cell>
        </row>
        <row r="156">
          <cell r="G156">
            <v>1539</v>
          </cell>
          <cell r="I156">
            <v>8.5458927150098438E-2</v>
          </cell>
          <cell r="AX156">
            <v>1539</v>
          </cell>
          <cell r="AZ156">
            <v>8.5458927150098438E-2</v>
          </cell>
        </row>
        <row r="157">
          <cell r="G157">
            <v>1539</v>
          </cell>
          <cell r="I157">
            <v>8.5957456797178478E-2</v>
          </cell>
          <cell r="AX157">
            <v>1539</v>
          </cell>
          <cell r="AZ157">
            <v>8.5957456797178478E-2</v>
          </cell>
        </row>
        <row r="158">
          <cell r="G158">
            <v>1540</v>
          </cell>
          <cell r="I158">
            <v>8.6449752674094105E-2</v>
          </cell>
          <cell r="AX158">
            <v>1540</v>
          </cell>
          <cell r="AZ158">
            <v>8.6449752674094105E-2</v>
          </cell>
        </row>
        <row r="159">
          <cell r="G159">
            <v>1542</v>
          </cell>
          <cell r="I159">
            <v>8.696107229789081E-2</v>
          </cell>
          <cell r="AX159">
            <v>1542</v>
          </cell>
          <cell r="AZ159">
            <v>8.696107229789081E-2</v>
          </cell>
        </row>
        <row r="160">
          <cell r="G160">
            <v>1542</v>
          </cell>
          <cell r="I160">
            <v>8.7466437596392527E-2</v>
          </cell>
          <cell r="AX160">
            <v>1542</v>
          </cell>
          <cell r="AZ160">
            <v>8.7466437596392527E-2</v>
          </cell>
        </row>
        <row r="161">
          <cell r="G161">
            <v>1543</v>
          </cell>
          <cell r="I161">
            <v>8.8272464078651941E-2</v>
          </cell>
          <cell r="AX161">
            <v>1543</v>
          </cell>
          <cell r="AZ161">
            <v>8.8272464078651941E-2</v>
          </cell>
        </row>
        <row r="162">
          <cell r="G162">
            <v>1543</v>
          </cell>
          <cell r="I162">
            <v>8.8913489113386937E-2</v>
          </cell>
          <cell r="AX162">
            <v>1543</v>
          </cell>
          <cell r="AZ162">
            <v>8.8913489113386937E-2</v>
          </cell>
        </row>
        <row r="163">
          <cell r="G163">
            <v>1544</v>
          </cell>
          <cell r="I163">
            <v>8.9426291944567582E-2</v>
          </cell>
          <cell r="AX163">
            <v>1544</v>
          </cell>
          <cell r="AZ163">
            <v>8.9426291944567582E-2</v>
          </cell>
        </row>
        <row r="164">
          <cell r="G164">
            <v>1545</v>
          </cell>
          <cell r="I164">
            <v>9.0065446848253253E-2</v>
          </cell>
          <cell r="AX164">
            <v>1545</v>
          </cell>
          <cell r="AZ164">
            <v>9.0065446848253253E-2</v>
          </cell>
        </row>
        <row r="165">
          <cell r="G165">
            <v>1545</v>
          </cell>
          <cell r="I165">
            <v>9.0478315894970504E-2</v>
          </cell>
          <cell r="AX165">
            <v>1545</v>
          </cell>
          <cell r="AZ165">
            <v>9.0478315894970504E-2</v>
          </cell>
        </row>
        <row r="166">
          <cell r="G166">
            <v>1546</v>
          </cell>
          <cell r="I166">
            <v>9.11193409297055E-2</v>
          </cell>
          <cell r="AX166">
            <v>1546</v>
          </cell>
          <cell r="AZ166">
            <v>9.11193409297055E-2</v>
          </cell>
        </row>
        <row r="167">
          <cell r="G167">
            <v>1547</v>
          </cell>
          <cell r="I167">
            <v>9.18872769266844E-2</v>
          </cell>
          <cell r="AX167">
            <v>1547</v>
          </cell>
          <cell r="AZ167">
            <v>9.18872769266844E-2</v>
          </cell>
        </row>
        <row r="168">
          <cell r="G168">
            <v>1548</v>
          </cell>
          <cell r="I168">
            <v>9.2445306835195876E-2</v>
          </cell>
          <cell r="AX168">
            <v>1548</v>
          </cell>
          <cell r="AZ168">
            <v>9.2445306835195876E-2</v>
          </cell>
        </row>
        <row r="169">
          <cell r="G169">
            <v>1548</v>
          </cell>
          <cell r="I169">
            <v>9.2858175881913127E-2</v>
          </cell>
          <cell r="AX169">
            <v>1548</v>
          </cell>
          <cell r="AZ169">
            <v>9.2858175881913127E-2</v>
          </cell>
        </row>
        <row r="170">
          <cell r="G170">
            <v>1549</v>
          </cell>
          <cell r="I170">
            <v>9.3339530417402242E-2</v>
          </cell>
          <cell r="AX170">
            <v>1549</v>
          </cell>
          <cell r="AZ170">
            <v>9.3339530417402242E-2</v>
          </cell>
        </row>
        <row r="171">
          <cell r="G171">
            <v>1549</v>
          </cell>
          <cell r="I171">
            <v>9.3820884952891356E-2</v>
          </cell>
          <cell r="AX171">
            <v>1549</v>
          </cell>
          <cell r="AZ171">
            <v>9.3820884952891356E-2</v>
          </cell>
        </row>
        <row r="172">
          <cell r="G172">
            <v>1549</v>
          </cell>
          <cell r="I172">
            <v>9.4233753999608608E-2</v>
          </cell>
          <cell r="AX172">
            <v>1549</v>
          </cell>
          <cell r="AZ172">
            <v>9.4233753999608608E-2</v>
          </cell>
        </row>
        <row r="173">
          <cell r="G173">
            <v>1550</v>
          </cell>
          <cell r="I173">
            <v>9.4631812468245563E-2</v>
          </cell>
          <cell r="AX173">
            <v>1550</v>
          </cell>
          <cell r="AZ173">
            <v>9.4631812468245563E-2</v>
          </cell>
        </row>
        <row r="174">
          <cell r="G174">
            <v>1552</v>
          </cell>
          <cell r="I174">
            <v>9.5295107109498969E-2</v>
          </cell>
          <cell r="AX174">
            <v>1552</v>
          </cell>
          <cell r="AZ174">
            <v>9.5295107109498969E-2</v>
          </cell>
        </row>
        <row r="175">
          <cell r="G175">
            <v>1552</v>
          </cell>
          <cell r="I175">
            <v>9.5655612486835101E-2</v>
          </cell>
          <cell r="AX175">
            <v>1552</v>
          </cell>
          <cell r="AZ175">
            <v>9.5655612486835101E-2</v>
          </cell>
        </row>
        <row r="176">
          <cell r="G176">
            <v>1555</v>
          </cell>
          <cell r="I176">
            <v>9.6016117864171233E-2</v>
          </cell>
          <cell r="AX176">
            <v>1555</v>
          </cell>
          <cell r="AZ176">
            <v>9.6016117864171233E-2</v>
          </cell>
        </row>
        <row r="177">
          <cell r="G177">
            <v>1559</v>
          </cell>
          <cell r="I177">
            <v>9.6376623241507364E-2</v>
          </cell>
          <cell r="AX177">
            <v>1559</v>
          </cell>
          <cell r="AZ177">
            <v>9.6376623241507364E-2</v>
          </cell>
        </row>
        <row r="178">
          <cell r="G178">
            <v>1561</v>
          </cell>
          <cell r="I178">
            <v>9.6737128618843496E-2</v>
          </cell>
          <cell r="AX178">
            <v>1561</v>
          </cell>
          <cell r="AZ178">
            <v>9.6737128618843496E-2</v>
          </cell>
        </row>
        <row r="179">
          <cell r="G179">
            <v>1561</v>
          </cell>
          <cell r="I179">
            <v>9.7242493917345213E-2</v>
          </cell>
          <cell r="AX179">
            <v>1561</v>
          </cell>
          <cell r="AZ179">
            <v>9.7242493917345213E-2</v>
          </cell>
        </row>
        <row r="180">
          <cell r="G180">
            <v>1563</v>
          </cell>
          <cell r="I180">
            <v>9.7602999294681345E-2</v>
          </cell>
          <cell r="AX180">
            <v>1563</v>
          </cell>
          <cell r="AZ180">
            <v>9.7602999294681345E-2</v>
          </cell>
        </row>
        <row r="181">
          <cell r="G181">
            <v>1566</v>
          </cell>
          <cell r="I181">
            <v>9.7963504672017476E-2</v>
          </cell>
          <cell r="AX181">
            <v>1566</v>
          </cell>
          <cell r="AZ181">
            <v>9.7963504672017476E-2</v>
          </cell>
        </row>
        <row r="182">
          <cell r="G182">
            <v>1569</v>
          </cell>
          <cell r="I182">
            <v>9.869347915827098E-2</v>
          </cell>
          <cell r="AX182">
            <v>1569</v>
          </cell>
          <cell r="AZ182">
            <v>9.869347915827098E-2</v>
          </cell>
        </row>
        <row r="183">
          <cell r="G183">
            <v>1570</v>
          </cell>
          <cell r="I183">
            <v>9.9053984535607112E-2</v>
          </cell>
          <cell r="AX183">
            <v>1570</v>
          </cell>
          <cell r="AZ183">
            <v>9.9053984535607112E-2</v>
          </cell>
        </row>
        <row r="184">
          <cell r="G184">
            <v>1572</v>
          </cell>
          <cell r="I184">
            <v>9.9774973794520175E-2</v>
          </cell>
          <cell r="AX184">
            <v>1572</v>
          </cell>
          <cell r="AZ184">
            <v>9.9774973794520175E-2</v>
          </cell>
        </row>
        <row r="185">
          <cell r="G185">
            <v>1573</v>
          </cell>
          <cell r="I185">
            <v>0.10050494828077368</v>
          </cell>
          <cell r="AX185">
            <v>1573</v>
          </cell>
          <cell r="AZ185">
            <v>0.10050494828077368</v>
          </cell>
        </row>
        <row r="186">
          <cell r="G186">
            <v>1574</v>
          </cell>
          <cell r="I186">
            <v>0.10095556388062445</v>
          </cell>
          <cell r="AX186">
            <v>1574</v>
          </cell>
          <cell r="AZ186">
            <v>0.10095556388062445</v>
          </cell>
        </row>
        <row r="187">
          <cell r="G187">
            <v>1575</v>
          </cell>
          <cell r="I187">
            <v>0.10131606925796058</v>
          </cell>
          <cell r="AX187">
            <v>1575</v>
          </cell>
          <cell r="AZ187">
            <v>0.10131606925796058</v>
          </cell>
        </row>
        <row r="188">
          <cell r="G188">
            <v>1577</v>
          </cell>
          <cell r="I188">
            <v>0.1018214345564623</v>
          </cell>
          <cell r="AX188">
            <v>1577</v>
          </cell>
          <cell r="AZ188">
            <v>0.1018214345564623</v>
          </cell>
        </row>
        <row r="189">
          <cell r="G189">
            <v>1581</v>
          </cell>
          <cell r="I189">
            <v>0.10220605817560696</v>
          </cell>
          <cell r="AX189">
            <v>1581</v>
          </cell>
          <cell r="AZ189">
            <v>0.10220605817560696</v>
          </cell>
        </row>
        <row r="190">
          <cell r="G190">
            <v>1581</v>
          </cell>
          <cell r="I190">
            <v>0.10259068179475163</v>
          </cell>
          <cell r="AX190">
            <v>1581</v>
          </cell>
          <cell r="AZ190">
            <v>0.10259068179475163</v>
          </cell>
        </row>
        <row r="191">
          <cell r="G191">
            <v>1588</v>
          </cell>
          <cell r="I191">
            <v>0.10309604709325335</v>
          </cell>
          <cell r="AX191">
            <v>1588</v>
          </cell>
          <cell r="AZ191">
            <v>0.10309604709325335</v>
          </cell>
        </row>
        <row r="192">
          <cell r="G192">
            <v>1591</v>
          </cell>
          <cell r="I192">
            <v>0.10360141239175506</v>
          </cell>
          <cell r="AX192">
            <v>1591</v>
          </cell>
          <cell r="AZ192">
            <v>0.10360141239175506</v>
          </cell>
        </row>
        <row r="193">
          <cell r="G193">
            <v>1654</v>
          </cell>
          <cell r="I193">
            <v>0.10417653142882072</v>
          </cell>
          <cell r="AX193">
            <v>1654</v>
          </cell>
          <cell r="AZ193">
            <v>0.10417653142882072</v>
          </cell>
        </row>
        <row r="194">
          <cell r="G194">
            <v>1664</v>
          </cell>
          <cell r="I194">
            <v>0.10482355378036907</v>
          </cell>
          <cell r="AX194">
            <v>1664</v>
          </cell>
          <cell r="AZ194">
            <v>0.10482355378036907</v>
          </cell>
        </row>
        <row r="195">
          <cell r="G195">
            <v>1665</v>
          </cell>
          <cell r="I195">
            <v>0.10590188854001768</v>
          </cell>
          <cell r="AX195">
            <v>1665</v>
          </cell>
          <cell r="AZ195">
            <v>0.10590188854001768</v>
          </cell>
        </row>
        <row r="196">
          <cell r="G196">
            <v>1665</v>
          </cell>
          <cell r="I196">
            <v>0.10698022329966629</v>
          </cell>
          <cell r="AX196">
            <v>1665</v>
          </cell>
          <cell r="AZ196">
            <v>0.10698022329966629</v>
          </cell>
        </row>
        <row r="197">
          <cell r="G197">
            <v>1667</v>
          </cell>
          <cell r="I197">
            <v>0.10769914896569734</v>
          </cell>
          <cell r="AX197">
            <v>1667</v>
          </cell>
          <cell r="AZ197">
            <v>0.10769914896569734</v>
          </cell>
        </row>
        <row r="198">
          <cell r="G198">
            <v>1670</v>
          </cell>
          <cell r="I198">
            <v>0.10877748372534594</v>
          </cell>
          <cell r="AX198">
            <v>1670</v>
          </cell>
          <cell r="AZ198">
            <v>0.10877748372534594</v>
          </cell>
        </row>
        <row r="199">
          <cell r="G199">
            <v>1670</v>
          </cell>
          <cell r="I199">
            <v>0.10985581848499455</v>
          </cell>
          <cell r="AX199">
            <v>1670</v>
          </cell>
          <cell r="AZ199">
            <v>0.10985581848499455</v>
          </cell>
        </row>
        <row r="200">
          <cell r="G200">
            <v>1671</v>
          </cell>
          <cell r="I200">
            <v>0.11058579297124806</v>
          </cell>
          <cell r="AX200">
            <v>1671</v>
          </cell>
          <cell r="AZ200">
            <v>0.11058579297124806</v>
          </cell>
        </row>
        <row r="201">
          <cell r="G201">
            <v>1671</v>
          </cell>
          <cell r="I201">
            <v>0.11166412773089666</v>
          </cell>
          <cell r="AX201">
            <v>1671</v>
          </cell>
          <cell r="AZ201">
            <v>0.11166412773089666</v>
          </cell>
        </row>
        <row r="202">
          <cell r="G202">
            <v>1673</v>
          </cell>
          <cell r="I202">
            <v>0.11192472081952858</v>
          </cell>
          <cell r="AX202">
            <v>1673</v>
          </cell>
          <cell r="AZ202">
            <v>0.11192472081952858</v>
          </cell>
        </row>
        <row r="203">
          <cell r="G203">
            <v>1675</v>
          </cell>
          <cell r="I203">
            <v>0.11288048676028918</v>
          </cell>
          <cell r="AX203">
            <v>1675</v>
          </cell>
          <cell r="AZ203">
            <v>0.11288048676028918</v>
          </cell>
        </row>
        <row r="204">
          <cell r="G204">
            <v>1681</v>
          </cell>
          <cell r="I204">
            <v>0.11352750911183754</v>
          </cell>
          <cell r="AX204">
            <v>1681</v>
          </cell>
          <cell r="AZ204">
            <v>0.11352750911183754</v>
          </cell>
        </row>
        <row r="205">
          <cell r="G205">
            <v>1684</v>
          </cell>
          <cell r="I205">
            <v>0.11378810220046945</v>
          </cell>
          <cell r="AX205">
            <v>1684</v>
          </cell>
          <cell r="AZ205">
            <v>0.11378810220046945</v>
          </cell>
        </row>
        <row r="206">
          <cell r="G206">
            <v>1685</v>
          </cell>
          <cell r="I206">
            <v>0.11450702786650049</v>
          </cell>
          <cell r="AX206">
            <v>1685</v>
          </cell>
          <cell r="AZ206">
            <v>0.11450702786650049</v>
          </cell>
        </row>
        <row r="207">
          <cell r="G207">
            <v>1689</v>
          </cell>
          <cell r="I207">
            <v>0.1147676209551324</v>
          </cell>
          <cell r="AX207">
            <v>1689</v>
          </cell>
          <cell r="AZ207">
            <v>0.1147676209551324</v>
          </cell>
        </row>
        <row r="208">
          <cell r="G208">
            <v>1689</v>
          </cell>
          <cell r="I208">
            <v>0.11502821404376432</v>
          </cell>
          <cell r="AX208">
            <v>1689</v>
          </cell>
          <cell r="AZ208">
            <v>0.11502821404376432</v>
          </cell>
        </row>
        <row r="209">
          <cell r="G209">
            <v>1689</v>
          </cell>
          <cell r="I209">
            <v>0.11528880713239623</v>
          </cell>
          <cell r="AX209">
            <v>1689</v>
          </cell>
          <cell r="AZ209">
            <v>0.11528880713239623</v>
          </cell>
        </row>
        <row r="210">
          <cell r="G210">
            <v>1690</v>
          </cell>
          <cell r="I210">
            <v>0.1157984285912171</v>
          </cell>
          <cell r="AX210">
            <v>1690</v>
          </cell>
          <cell r="AZ210">
            <v>0.1157984285912171</v>
          </cell>
        </row>
        <row r="211">
          <cell r="G211">
            <v>1690</v>
          </cell>
          <cell r="I211">
            <v>0.11614588604272633</v>
          </cell>
          <cell r="AX211">
            <v>1690</v>
          </cell>
          <cell r="AZ211">
            <v>0.11614588604272633</v>
          </cell>
        </row>
        <row r="212">
          <cell r="G212">
            <v>1691</v>
          </cell>
          <cell r="I212">
            <v>0.11648564801244637</v>
          </cell>
          <cell r="AX212">
            <v>1691</v>
          </cell>
          <cell r="AZ212">
            <v>0.11648564801244637</v>
          </cell>
        </row>
        <row r="213">
          <cell r="G213">
            <v>1691</v>
          </cell>
          <cell r="I213">
            <v>0.11682540998216642</v>
          </cell>
          <cell r="AX213">
            <v>1691</v>
          </cell>
          <cell r="AZ213">
            <v>0.11682540998216642</v>
          </cell>
        </row>
        <row r="214">
          <cell r="G214">
            <v>1691</v>
          </cell>
          <cell r="I214">
            <v>0.11708600307079833</v>
          </cell>
          <cell r="AX214">
            <v>1691</v>
          </cell>
          <cell r="AZ214">
            <v>0.11708600307079833</v>
          </cell>
        </row>
        <row r="215">
          <cell r="G215">
            <v>1698</v>
          </cell>
          <cell r="I215">
            <v>0.11741174980552803</v>
          </cell>
          <cell r="AX215">
            <v>1698</v>
          </cell>
          <cell r="AZ215">
            <v>0.11741174980552803</v>
          </cell>
        </row>
        <row r="216">
          <cell r="G216">
            <v>1698</v>
          </cell>
          <cell r="I216">
            <v>0.11767234289415994</v>
          </cell>
          <cell r="AX216">
            <v>1698</v>
          </cell>
          <cell r="AZ216">
            <v>0.11767234289415994</v>
          </cell>
        </row>
        <row r="217">
          <cell r="G217">
            <v>1698</v>
          </cell>
          <cell r="I217">
            <v>0.11793293598279185</v>
          </cell>
          <cell r="AX217">
            <v>1698</v>
          </cell>
          <cell r="AZ217">
            <v>0.11793293598279185</v>
          </cell>
        </row>
        <row r="218">
          <cell r="G218">
            <v>1700</v>
          </cell>
          <cell r="I218">
            <v>0.11819352907142376</v>
          </cell>
          <cell r="AX218">
            <v>1700</v>
          </cell>
          <cell r="AZ218">
            <v>0.11819352907142376</v>
          </cell>
        </row>
        <row r="219">
          <cell r="G219">
            <v>1701</v>
          </cell>
          <cell r="I219">
            <v>0.11854098652293299</v>
          </cell>
          <cell r="AX219">
            <v>1701</v>
          </cell>
          <cell r="AZ219">
            <v>0.11854098652293299</v>
          </cell>
        </row>
        <row r="220">
          <cell r="G220">
            <v>1703</v>
          </cell>
          <cell r="I220">
            <v>0.11899160212278376</v>
          </cell>
          <cell r="AX220">
            <v>1703</v>
          </cell>
          <cell r="AZ220">
            <v>0.11899160212278376</v>
          </cell>
        </row>
        <row r="221">
          <cell r="G221">
            <v>1705</v>
          </cell>
          <cell r="I221">
            <v>0.11931734885751345</v>
          </cell>
          <cell r="AX221">
            <v>1705</v>
          </cell>
          <cell r="AZ221">
            <v>0.11931734885751345</v>
          </cell>
        </row>
        <row r="222">
          <cell r="G222">
            <v>1706</v>
          </cell>
          <cell r="I222">
            <v>0.11964309559224315</v>
          </cell>
          <cell r="AX222">
            <v>1706</v>
          </cell>
          <cell r="AZ222">
            <v>0.11964309559224315</v>
          </cell>
        </row>
        <row r="223">
          <cell r="G223">
            <v>1707</v>
          </cell>
          <cell r="I223">
            <v>0.11999055304375238</v>
          </cell>
          <cell r="AX223">
            <v>1707</v>
          </cell>
          <cell r="AZ223">
            <v>0.11999055304375238</v>
          </cell>
        </row>
        <row r="224">
          <cell r="G224">
            <v>1708</v>
          </cell>
          <cell r="I224">
            <v>0.12033031501347242</v>
          </cell>
          <cell r="AX224">
            <v>1708</v>
          </cell>
          <cell r="AZ224">
            <v>0.12033031501347242</v>
          </cell>
        </row>
        <row r="225">
          <cell r="G225">
            <v>1709</v>
          </cell>
          <cell r="I225">
            <v>0.12072837348210938</v>
          </cell>
          <cell r="AX225">
            <v>1709</v>
          </cell>
          <cell r="AZ225">
            <v>0.12072837348210938</v>
          </cell>
        </row>
        <row r="226">
          <cell r="G226">
            <v>1710</v>
          </cell>
          <cell r="I226">
            <v>0.12108887885944551</v>
          </cell>
          <cell r="AX226">
            <v>1710</v>
          </cell>
          <cell r="AZ226">
            <v>0.12108887885944551</v>
          </cell>
        </row>
        <row r="227">
          <cell r="G227">
            <v>1711</v>
          </cell>
          <cell r="I227">
            <v>0.12153949445929628</v>
          </cell>
          <cell r="AX227">
            <v>1711</v>
          </cell>
          <cell r="AZ227">
            <v>0.12153949445929628</v>
          </cell>
        </row>
        <row r="228">
          <cell r="G228">
            <v>1716</v>
          </cell>
          <cell r="I228">
            <v>0.12189999983663241</v>
          </cell>
          <cell r="AX228">
            <v>1716</v>
          </cell>
          <cell r="AZ228">
            <v>0.12189999983663241</v>
          </cell>
        </row>
        <row r="229">
          <cell r="G229">
            <v>1717</v>
          </cell>
          <cell r="I229">
            <v>0.12256118789348543</v>
          </cell>
          <cell r="AX229">
            <v>1717</v>
          </cell>
          <cell r="AZ229">
            <v>0.12256118789348543</v>
          </cell>
        </row>
        <row r="230">
          <cell r="G230">
            <v>1718</v>
          </cell>
          <cell r="I230">
            <v>0.12310193521161002</v>
          </cell>
          <cell r="AX230">
            <v>1718</v>
          </cell>
          <cell r="AZ230">
            <v>0.12310193521161002</v>
          </cell>
        </row>
        <row r="231">
          <cell r="G231">
            <v>1718</v>
          </cell>
          <cell r="I231">
            <v>0.12364268252973461</v>
          </cell>
          <cell r="AX231">
            <v>1718</v>
          </cell>
          <cell r="AZ231">
            <v>0.12364268252973461</v>
          </cell>
        </row>
        <row r="232">
          <cell r="G232">
            <v>1719</v>
          </cell>
          <cell r="I232">
            <v>0.12409329812958537</v>
          </cell>
          <cell r="AX232">
            <v>1719</v>
          </cell>
          <cell r="AZ232">
            <v>0.12409329812958537</v>
          </cell>
        </row>
        <row r="233">
          <cell r="G233">
            <v>1720</v>
          </cell>
          <cell r="I233">
            <v>0.1244900238611527</v>
          </cell>
          <cell r="AX233">
            <v>1720</v>
          </cell>
          <cell r="AZ233">
            <v>0.1244900238611527</v>
          </cell>
        </row>
        <row r="234">
          <cell r="G234">
            <v>1720</v>
          </cell>
          <cell r="I234">
            <v>0.1250375208476622</v>
          </cell>
          <cell r="AX234">
            <v>1720</v>
          </cell>
          <cell r="AZ234">
            <v>0.1250375208476622</v>
          </cell>
        </row>
        <row r="235">
          <cell r="G235">
            <v>1721</v>
          </cell>
          <cell r="I235">
            <v>0.12539802622499832</v>
          </cell>
          <cell r="AX235">
            <v>1721</v>
          </cell>
          <cell r="AZ235">
            <v>0.12539802622499832</v>
          </cell>
        </row>
        <row r="236">
          <cell r="G236">
            <v>1722</v>
          </cell>
          <cell r="I236">
            <v>0.12583606680572432</v>
          </cell>
          <cell r="AX236">
            <v>1722</v>
          </cell>
          <cell r="AZ236">
            <v>0.12583606680572432</v>
          </cell>
        </row>
        <row r="237">
          <cell r="G237">
            <v>1723</v>
          </cell>
          <cell r="I237">
            <v>0.12619657218306043</v>
          </cell>
          <cell r="AX237">
            <v>1723</v>
          </cell>
          <cell r="AZ237">
            <v>0.12619657218306043</v>
          </cell>
        </row>
        <row r="238">
          <cell r="G238">
            <v>1726</v>
          </cell>
          <cell r="I238">
            <v>0.12685776023991346</v>
          </cell>
          <cell r="AX238">
            <v>1726</v>
          </cell>
          <cell r="AZ238">
            <v>0.12685776023991346</v>
          </cell>
        </row>
        <row r="239">
          <cell r="G239">
            <v>1727</v>
          </cell>
          <cell r="I239">
            <v>0.12757668590594451</v>
          </cell>
          <cell r="AX239">
            <v>1727</v>
          </cell>
          <cell r="AZ239">
            <v>0.12757668590594451</v>
          </cell>
        </row>
        <row r="240">
          <cell r="G240">
            <v>1729</v>
          </cell>
          <cell r="I240">
            <v>0.12812418289245403</v>
          </cell>
          <cell r="AX240">
            <v>1729</v>
          </cell>
          <cell r="AZ240">
            <v>0.12812418289245403</v>
          </cell>
        </row>
        <row r="241">
          <cell r="G241">
            <v>1732</v>
          </cell>
          <cell r="I241">
            <v>0.12852090862402135</v>
          </cell>
          <cell r="AX241">
            <v>1732</v>
          </cell>
          <cell r="AZ241">
            <v>0.12852090862402135</v>
          </cell>
        </row>
        <row r="242">
          <cell r="G242">
            <v>1733</v>
          </cell>
          <cell r="I242">
            <v>0.1292398342900524</v>
          </cell>
          <cell r="AX242">
            <v>1733</v>
          </cell>
          <cell r="AZ242">
            <v>0.1292398342900524</v>
          </cell>
        </row>
        <row r="243">
          <cell r="G243">
            <v>1733</v>
          </cell>
          <cell r="I243">
            <v>0.12963656002161972</v>
          </cell>
          <cell r="AX243">
            <v>1733</v>
          </cell>
          <cell r="AZ243">
            <v>0.12963656002161972</v>
          </cell>
        </row>
        <row r="244">
          <cell r="G244">
            <v>1734</v>
          </cell>
          <cell r="I244">
            <v>0.13018405700812924</v>
          </cell>
          <cell r="AX244">
            <v>1734</v>
          </cell>
          <cell r="AZ244">
            <v>0.13018405700812924</v>
          </cell>
        </row>
        <row r="245">
          <cell r="G245">
            <v>1735</v>
          </cell>
          <cell r="I245">
            <v>0.13058078273969656</v>
          </cell>
          <cell r="AX245">
            <v>1735</v>
          </cell>
          <cell r="AZ245">
            <v>0.13058078273969656</v>
          </cell>
        </row>
        <row r="246">
          <cell r="G246">
            <v>1736</v>
          </cell>
          <cell r="I246">
            <v>0.13106005218654446</v>
          </cell>
          <cell r="AX246">
            <v>1736</v>
          </cell>
          <cell r="AZ246">
            <v>0.13106005218654446</v>
          </cell>
        </row>
        <row r="247">
          <cell r="G247">
            <v>1738</v>
          </cell>
          <cell r="I247">
            <v>0.13160754917305398</v>
          </cell>
          <cell r="AX247">
            <v>1738</v>
          </cell>
          <cell r="AZ247">
            <v>0.13160754917305398</v>
          </cell>
        </row>
        <row r="248">
          <cell r="G248">
            <v>1741</v>
          </cell>
          <cell r="I248">
            <v>0.1321550461595635</v>
          </cell>
          <cell r="AX248">
            <v>1741</v>
          </cell>
          <cell r="AZ248">
            <v>0.1321550461595635</v>
          </cell>
        </row>
        <row r="249">
          <cell r="G249">
            <v>1841</v>
          </cell>
          <cell r="I249">
            <v>0.13262165460424988</v>
          </cell>
          <cell r="AX249">
            <v>1841</v>
          </cell>
          <cell r="AZ249">
            <v>0.13262165460424988</v>
          </cell>
        </row>
        <row r="250">
          <cell r="G250">
            <v>1844</v>
          </cell>
          <cell r="I250">
            <v>0.13365205382091003</v>
          </cell>
          <cell r="AX250">
            <v>1844</v>
          </cell>
          <cell r="AZ250">
            <v>0.13365205382091003</v>
          </cell>
        </row>
        <row r="251">
          <cell r="G251">
            <v>1848</v>
          </cell>
          <cell r="I251">
            <v>0.13411866226559641</v>
          </cell>
          <cell r="AX251">
            <v>1848</v>
          </cell>
          <cell r="AZ251">
            <v>0.13411866226559641</v>
          </cell>
        </row>
        <row r="252">
          <cell r="G252">
            <v>1849</v>
          </cell>
          <cell r="I252">
            <v>0.13458527071028278</v>
          </cell>
          <cell r="AX252">
            <v>1849</v>
          </cell>
          <cell r="AZ252">
            <v>0.13458527071028278</v>
          </cell>
        </row>
        <row r="253">
          <cell r="G253">
            <v>1851</v>
          </cell>
          <cell r="I253">
            <v>0.13561566992694293</v>
          </cell>
          <cell r="AX253">
            <v>1851</v>
          </cell>
          <cell r="AZ253">
            <v>0.13561566992694293</v>
          </cell>
        </row>
        <row r="254">
          <cell r="G254">
            <v>1854</v>
          </cell>
          <cell r="I254">
            <v>0.13654884382479732</v>
          </cell>
          <cell r="AX254">
            <v>1854</v>
          </cell>
          <cell r="AZ254">
            <v>0.13654884382479732</v>
          </cell>
        </row>
        <row r="255">
          <cell r="G255">
            <v>1866</v>
          </cell>
          <cell r="I255">
            <v>0.1374820177226517</v>
          </cell>
          <cell r="AX255">
            <v>1866</v>
          </cell>
          <cell r="AZ255">
            <v>0.1374820177226517</v>
          </cell>
        </row>
        <row r="256">
          <cell r="G256">
            <v>1867</v>
          </cell>
          <cell r="I256">
            <v>0.13794862616733808</v>
          </cell>
          <cell r="AX256">
            <v>1867</v>
          </cell>
          <cell r="AZ256">
            <v>0.13794862616733808</v>
          </cell>
        </row>
        <row r="257">
          <cell r="G257">
            <v>1894</v>
          </cell>
          <cell r="I257">
            <v>0.13831360266258524</v>
          </cell>
          <cell r="AX257">
            <v>1894</v>
          </cell>
          <cell r="AZ257">
            <v>0.13831360266258524</v>
          </cell>
        </row>
        <row r="258">
          <cell r="G258">
            <v>1906</v>
          </cell>
          <cell r="I258">
            <v>0.13881129397505698</v>
          </cell>
          <cell r="AX258">
            <v>1906</v>
          </cell>
          <cell r="AZ258">
            <v>0.13881129397505698</v>
          </cell>
        </row>
        <row r="259">
          <cell r="G259">
            <v>1910</v>
          </cell>
          <cell r="I259">
            <v>0.13930898528752872</v>
          </cell>
          <cell r="AX259">
            <v>1910</v>
          </cell>
          <cell r="AZ259">
            <v>0.13930898528752872</v>
          </cell>
        </row>
        <row r="260">
          <cell r="G260">
            <v>1913</v>
          </cell>
          <cell r="I260">
            <v>0.13980667660000046</v>
          </cell>
          <cell r="AX260">
            <v>1913</v>
          </cell>
          <cell r="AZ260">
            <v>0.13980667660000046</v>
          </cell>
        </row>
        <row r="261">
          <cell r="G261">
            <v>1960</v>
          </cell>
          <cell r="I261">
            <v>0.14035417358650998</v>
          </cell>
          <cell r="AX261">
            <v>1960</v>
          </cell>
          <cell r="AZ261">
            <v>0.14035417358650998</v>
          </cell>
        </row>
        <row r="262">
          <cell r="G262">
            <v>1964</v>
          </cell>
          <cell r="I262">
            <v>0.14081039957950872</v>
          </cell>
          <cell r="AX262">
            <v>1964</v>
          </cell>
          <cell r="AZ262">
            <v>0.14081039957950872</v>
          </cell>
        </row>
        <row r="263">
          <cell r="G263">
            <v>1964</v>
          </cell>
          <cell r="I263">
            <v>0.14126662557250746</v>
          </cell>
          <cell r="AX263">
            <v>1964</v>
          </cell>
          <cell r="AZ263">
            <v>0.14126662557250746</v>
          </cell>
        </row>
        <row r="264">
          <cell r="G264">
            <v>1965</v>
          </cell>
          <cell r="I264">
            <v>0.14175326806475674</v>
          </cell>
          <cell r="AX264">
            <v>1965</v>
          </cell>
          <cell r="AZ264">
            <v>0.14175326806475674</v>
          </cell>
        </row>
        <row r="265">
          <cell r="G265">
            <v>1965</v>
          </cell>
          <cell r="I265">
            <v>0.14220949405775549</v>
          </cell>
          <cell r="AX265">
            <v>1965</v>
          </cell>
          <cell r="AZ265">
            <v>0.14220949405775549</v>
          </cell>
        </row>
        <row r="266">
          <cell r="G266">
            <v>1965</v>
          </cell>
          <cell r="I266">
            <v>0.14266572005075423</v>
          </cell>
          <cell r="AX266">
            <v>1965</v>
          </cell>
          <cell r="AZ266">
            <v>0.14266572005075423</v>
          </cell>
        </row>
        <row r="267">
          <cell r="G267">
            <v>1965</v>
          </cell>
          <cell r="I267">
            <v>0.14312194604375297</v>
          </cell>
          <cell r="AX267">
            <v>1965</v>
          </cell>
          <cell r="AZ267">
            <v>0.14312194604375297</v>
          </cell>
        </row>
        <row r="268">
          <cell r="G268">
            <v>1965</v>
          </cell>
          <cell r="I268">
            <v>0.14357817203675172</v>
          </cell>
          <cell r="AX268">
            <v>1965</v>
          </cell>
          <cell r="AZ268">
            <v>0.14357817203675172</v>
          </cell>
        </row>
        <row r="269">
          <cell r="G269">
            <v>1968</v>
          </cell>
          <cell r="I269">
            <v>0.14403439802975046</v>
          </cell>
          <cell r="AX269">
            <v>1968</v>
          </cell>
          <cell r="AZ269">
            <v>0.14403439802975046</v>
          </cell>
        </row>
        <row r="270">
          <cell r="G270">
            <v>1969</v>
          </cell>
          <cell r="I270">
            <v>0.14452104052199974</v>
          </cell>
          <cell r="AX270">
            <v>1969</v>
          </cell>
          <cell r="AZ270">
            <v>0.14452104052199974</v>
          </cell>
        </row>
        <row r="271">
          <cell r="G271">
            <v>1969</v>
          </cell>
          <cell r="I271">
            <v>0.14497726651499848</v>
          </cell>
          <cell r="AX271">
            <v>1969</v>
          </cell>
          <cell r="AZ271">
            <v>0.14497726651499848</v>
          </cell>
        </row>
        <row r="272">
          <cell r="G272">
            <v>1969</v>
          </cell>
          <cell r="I272">
            <v>0.14534224301024565</v>
          </cell>
          <cell r="AX272">
            <v>1969</v>
          </cell>
          <cell r="AZ272">
            <v>0.14534224301024565</v>
          </cell>
        </row>
        <row r="273">
          <cell r="G273">
            <v>1971</v>
          </cell>
          <cell r="I273">
            <v>0.14588973999675517</v>
          </cell>
          <cell r="AX273">
            <v>1971</v>
          </cell>
          <cell r="AZ273">
            <v>0.14588973999675517</v>
          </cell>
        </row>
        <row r="274">
          <cell r="G274">
            <v>1971</v>
          </cell>
          <cell r="I274">
            <v>0.14634596598975391</v>
          </cell>
          <cell r="AX274">
            <v>1971</v>
          </cell>
          <cell r="AZ274">
            <v>0.14634596598975391</v>
          </cell>
        </row>
        <row r="275">
          <cell r="G275">
            <v>1975</v>
          </cell>
          <cell r="I275">
            <v>0.14680219198275266</v>
          </cell>
          <cell r="AX275">
            <v>1975</v>
          </cell>
          <cell r="AZ275">
            <v>0.14680219198275266</v>
          </cell>
        </row>
        <row r="276">
          <cell r="G276">
            <v>1977</v>
          </cell>
          <cell r="I276">
            <v>0.14753005988460577</v>
          </cell>
          <cell r="AX276">
            <v>1977</v>
          </cell>
          <cell r="AZ276">
            <v>0.14753005988460577</v>
          </cell>
        </row>
        <row r="277">
          <cell r="G277">
            <v>1979</v>
          </cell>
          <cell r="I277">
            <v>0.14807755687111529</v>
          </cell>
          <cell r="AX277">
            <v>1979</v>
          </cell>
          <cell r="AZ277">
            <v>0.14807755687111529</v>
          </cell>
        </row>
        <row r="278">
          <cell r="G278">
            <v>1979</v>
          </cell>
          <cell r="I278">
            <v>0.14853378286411403</v>
          </cell>
          <cell r="AX278">
            <v>1979</v>
          </cell>
          <cell r="AZ278">
            <v>0.14853378286411403</v>
          </cell>
        </row>
        <row r="279">
          <cell r="G279">
            <v>1982</v>
          </cell>
          <cell r="I279">
            <v>0.14926165076596715</v>
          </cell>
          <cell r="AX279">
            <v>1982</v>
          </cell>
          <cell r="AZ279">
            <v>0.14926165076596715</v>
          </cell>
        </row>
        <row r="280">
          <cell r="G280">
            <v>1986</v>
          </cell>
          <cell r="I280">
            <v>0.14971787675896589</v>
          </cell>
          <cell r="AX280">
            <v>1986</v>
          </cell>
          <cell r="AZ280">
            <v>0.14971787675896589</v>
          </cell>
        </row>
        <row r="281">
          <cell r="G281">
            <v>1995</v>
          </cell>
          <cell r="I281">
            <v>0.15019693124822192</v>
          </cell>
          <cell r="AX281">
            <v>1995</v>
          </cell>
          <cell r="AZ281">
            <v>0.15019693124822192</v>
          </cell>
        </row>
        <row r="282">
          <cell r="G282">
            <v>2006</v>
          </cell>
          <cell r="I282">
            <v>0.15070790693987163</v>
          </cell>
          <cell r="AX282">
            <v>2006</v>
          </cell>
          <cell r="AZ282">
            <v>0.15070790693987163</v>
          </cell>
        </row>
        <row r="283">
          <cell r="G283">
            <v>2006</v>
          </cell>
          <cell r="I283">
            <v>0.15112131338056856</v>
          </cell>
          <cell r="AX283">
            <v>2006</v>
          </cell>
          <cell r="AZ283">
            <v>0.15112131338056856</v>
          </cell>
        </row>
        <row r="284">
          <cell r="G284">
            <v>2007</v>
          </cell>
          <cell r="I284">
            <v>0.15148628987581572</v>
          </cell>
          <cell r="AX284">
            <v>2007</v>
          </cell>
          <cell r="AZ284">
            <v>0.15148628987581572</v>
          </cell>
        </row>
        <row r="285">
          <cell r="G285">
            <v>2007</v>
          </cell>
          <cell r="I285">
            <v>0.15185126637106289</v>
          </cell>
          <cell r="AX285">
            <v>2007</v>
          </cell>
          <cell r="AZ285">
            <v>0.15185126637106289</v>
          </cell>
        </row>
        <row r="286">
          <cell r="G286">
            <v>2014</v>
          </cell>
          <cell r="I286">
            <v>0.15230054923384401</v>
          </cell>
          <cell r="AX286">
            <v>2014</v>
          </cell>
          <cell r="AZ286">
            <v>0.15230054923384401</v>
          </cell>
        </row>
        <row r="287">
          <cell r="G287">
            <v>2016</v>
          </cell>
          <cell r="I287">
            <v>0.15302257028919808</v>
          </cell>
          <cell r="AX287">
            <v>2016</v>
          </cell>
          <cell r="AZ287">
            <v>0.15302257028919808</v>
          </cell>
        </row>
        <row r="288">
          <cell r="G288">
            <v>2017</v>
          </cell>
          <cell r="I288">
            <v>0.15350162477845411</v>
          </cell>
          <cell r="AX288">
            <v>2017</v>
          </cell>
          <cell r="AZ288">
            <v>0.15350162477845411</v>
          </cell>
        </row>
        <row r="289">
          <cell r="G289">
            <v>2018</v>
          </cell>
          <cell r="I289">
            <v>0.15398067926771014</v>
          </cell>
          <cell r="AX289">
            <v>2018</v>
          </cell>
          <cell r="AZ289">
            <v>0.15398067926771014</v>
          </cell>
        </row>
        <row r="290">
          <cell r="G290">
            <v>2018</v>
          </cell>
          <cell r="I290">
            <v>0.15442996213049126</v>
          </cell>
          <cell r="AX290">
            <v>2018</v>
          </cell>
          <cell r="AZ290">
            <v>0.15442996213049126</v>
          </cell>
        </row>
        <row r="291">
          <cell r="G291">
            <v>2020</v>
          </cell>
          <cell r="I291">
            <v>0.15509360070389167</v>
          </cell>
          <cell r="AX291">
            <v>2020</v>
          </cell>
          <cell r="AZ291">
            <v>0.15509360070389167</v>
          </cell>
        </row>
        <row r="292">
          <cell r="G292">
            <v>2022</v>
          </cell>
          <cell r="I292">
            <v>0.155467992341663</v>
          </cell>
          <cell r="AX292">
            <v>2022</v>
          </cell>
          <cell r="AZ292">
            <v>0.155467992341663</v>
          </cell>
        </row>
        <row r="293">
          <cell r="G293">
            <v>2023</v>
          </cell>
          <cell r="I293">
            <v>0.15599693848799356</v>
          </cell>
          <cell r="AX293">
            <v>2023</v>
          </cell>
          <cell r="AZ293">
            <v>0.15599693848799356</v>
          </cell>
        </row>
        <row r="294">
          <cell r="G294">
            <v>2023</v>
          </cell>
          <cell r="I294">
            <v>0.15649611300784924</v>
          </cell>
          <cell r="AX294">
            <v>2023</v>
          </cell>
          <cell r="AZ294">
            <v>0.15649611300784924</v>
          </cell>
        </row>
        <row r="295">
          <cell r="G295">
            <v>2024</v>
          </cell>
          <cell r="I295">
            <v>0.15713341927624477</v>
          </cell>
          <cell r="AX295">
            <v>2024</v>
          </cell>
          <cell r="AZ295">
            <v>0.15713341927624477</v>
          </cell>
        </row>
        <row r="296">
          <cell r="G296">
            <v>2025</v>
          </cell>
          <cell r="I296">
            <v>0.15777072554464031</v>
          </cell>
          <cell r="AX296">
            <v>2025</v>
          </cell>
          <cell r="AZ296">
            <v>0.15777072554464031</v>
          </cell>
        </row>
        <row r="297">
          <cell r="G297">
            <v>2026</v>
          </cell>
          <cell r="I297">
            <v>0.15824978003389634</v>
          </cell>
          <cell r="AX297">
            <v>2026</v>
          </cell>
          <cell r="AZ297">
            <v>0.15824978003389634</v>
          </cell>
        </row>
        <row r="298">
          <cell r="G298">
            <v>2027</v>
          </cell>
          <cell r="I298">
            <v>0.15883732361977246</v>
          </cell>
          <cell r="AX298">
            <v>2027</v>
          </cell>
          <cell r="AZ298">
            <v>0.15883732361977246</v>
          </cell>
        </row>
        <row r="299">
          <cell r="G299">
            <v>2027</v>
          </cell>
          <cell r="I299">
            <v>0.1592117152575438</v>
          </cell>
          <cell r="AX299">
            <v>2027</v>
          </cell>
          <cell r="AZ299">
            <v>0.1592117152575438</v>
          </cell>
        </row>
        <row r="300">
          <cell r="G300">
            <v>2029</v>
          </cell>
          <cell r="I300">
            <v>0.15958610689531513</v>
          </cell>
          <cell r="AX300">
            <v>2029</v>
          </cell>
          <cell r="AZ300">
            <v>0.15958610689531513</v>
          </cell>
        </row>
        <row r="301">
          <cell r="G301">
            <v>2035</v>
          </cell>
          <cell r="I301">
            <v>0.16010286494618631</v>
          </cell>
          <cell r="AX301">
            <v>2035</v>
          </cell>
          <cell r="AZ301">
            <v>0.16010286494618631</v>
          </cell>
        </row>
        <row r="302">
          <cell r="G302">
            <v>2097</v>
          </cell>
          <cell r="I302">
            <v>0.16046784144143347</v>
          </cell>
          <cell r="AX302">
            <v>2097</v>
          </cell>
          <cell r="AZ302">
            <v>0.16046784144143347</v>
          </cell>
        </row>
        <row r="303">
          <cell r="G303">
            <v>2098</v>
          </cell>
          <cell r="I303">
            <v>0.16083281793668064</v>
          </cell>
          <cell r="AX303">
            <v>2098</v>
          </cell>
          <cell r="AZ303">
            <v>0.16083281793668064</v>
          </cell>
        </row>
        <row r="304">
          <cell r="G304">
            <v>2105</v>
          </cell>
          <cell r="I304">
            <v>0.1611977944319278</v>
          </cell>
          <cell r="AX304">
            <v>2105</v>
          </cell>
          <cell r="AZ304">
            <v>0.1611977944319278</v>
          </cell>
        </row>
        <row r="305">
          <cell r="G305">
            <v>2105</v>
          </cell>
          <cell r="I305">
            <v>0.16156277092717497</v>
          </cell>
          <cell r="AX305">
            <v>2105</v>
          </cell>
          <cell r="AZ305">
            <v>0.16156277092717497</v>
          </cell>
        </row>
        <row r="306">
          <cell r="G306">
            <v>2155</v>
          </cell>
          <cell r="I306">
            <v>0.16199750116098607</v>
          </cell>
          <cell r="AX306">
            <v>2155</v>
          </cell>
          <cell r="AZ306">
            <v>0.16199750116098607</v>
          </cell>
        </row>
        <row r="307">
          <cell r="G307">
            <v>2217</v>
          </cell>
          <cell r="I307">
            <v>0.16250125427754872</v>
          </cell>
          <cell r="AX307">
            <v>2217</v>
          </cell>
          <cell r="AZ307">
            <v>0.16250125427754872</v>
          </cell>
        </row>
        <row r="308">
          <cell r="G308">
            <v>2220</v>
          </cell>
          <cell r="I308">
            <v>0.16295748027054746</v>
          </cell>
          <cell r="AX308">
            <v>2220</v>
          </cell>
          <cell r="AZ308">
            <v>0.16295748027054746</v>
          </cell>
        </row>
        <row r="309">
          <cell r="G309">
            <v>2221</v>
          </cell>
          <cell r="I309">
            <v>0.1634137062635462</v>
          </cell>
          <cell r="AX309">
            <v>2221</v>
          </cell>
          <cell r="AZ309">
            <v>0.1634137062635462</v>
          </cell>
        </row>
        <row r="310">
          <cell r="G310">
            <v>2223</v>
          </cell>
          <cell r="I310">
            <v>0.16391745938010885</v>
          </cell>
          <cell r="AX310">
            <v>2223</v>
          </cell>
          <cell r="AZ310">
            <v>0.16391745938010885</v>
          </cell>
        </row>
        <row r="311">
          <cell r="G311">
            <v>2223</v>
          </cell>
          <cell r="I311">
            <v>0.16437368537310759</v>
          </cell>
          <cell r="AX311">
            <v>2223</v>
          </cell>
          <cell r="AZ311">
            <v>0.16437368537310759</v>
          </cell>
        </row>
        <row r="312">
          <cell r="G312">
            <v>2226</v>
          </cell>
          <cell r="I312">
            <v>0.16482991136610634</v>
          </cell>
          <cell r="AX312">
            <v>2226</v>
          </cell>
          <cell r="AZ312">
            <v>0.16482991136610634</v>
          </cell>
        </row>
        <row r="313">
          <cell r="G313">
            <v>2227</v>
          </cell>
          <cell r="I313">
            <v>0.16543643570734515</v>
          </cell>
          <cell r="AX313">
            <v>2227</v>
          </cell>
          <cell r="AZ313">
            <v>0.16543643570734515</v>
          </cell>
        </row>
        <row r="314">
          <cell r="G314">
            <v>2229</v>
          </cell>
          <cell r="I314">
            <v>0.16589266170034389</v>
          </cell>
          <cell r="AX314">
            <v>2229</v>
          </cell>
          <cell r="AZ314">
            <v>0.16589266170034389</v>
          </cell>
        </row>
        <row r="315">
          <cell r="G315">
            <v>2233</v>
          </cell>
          <cell r="I315">
            <v>0.16634888769334263</v>
          </cell>
          <cell r="AX315">
            <v>2233</v>
          </cell>
          <cell r="AZ315">
            <v>0.16634888769334263</v>
          </cell>
        </row>
        <row r="316">
          <cell r="G316">
            <v>2237</v>
          </cell>
          <cell r="I316">
            <v>0.16680511368634138</v>
          </cell>
          <cell r="AX316">
            <v>2237</v>
          </cell>
          <cell r="AZ316">
            <v>0.16680511368634138</v>
          </cell>
        </row>
        <row r="317">
          <cell r="G317">
            <v>2238</v>
          </cell>
          <cell r="I317">
            <v>0.16767457415396356</v>
          </cell>
          <cell r="AX317">
            <v>2238</v>
          </cell>
          <cell r="AZ317">
            <v>0.16767457415396356</v>
          </cell>
        </row>
        <row r="318">
          <cell r="G318">
            <v>2238</v>
          </cell>
          <cell r="I318">
            <v>0.16819625473368871</v>
          </cell>
          <cell r="AX318">
            <v>2238</v>
          </cell>
          <cell r="AZ318">
            <v>0.16819625473368871</v>
          </cell>
        </row>
        <row r="319">
          <cell r="G319">
            <v>2240</v>
          </cell>
          <cell r="I319">
            <v>0.16863098496749981</v>
          </cell>
          <cell r="AX319">
            <v>2240</v>
          </cell>
          <cell r="AZ319">
            <v>0.16863098496749981</v>
          </cell>
        </row>
        <row r="320">
          <cell r="G320">
            <v>2242</v>
          </cell>
          <cell r="I320">
            <v>0.16920702832221055</v>
          </cell>
          <cell r="AX320">
            <v>2242</v>
          </cell>
          <cell r="AZ320">
            <v>0.16920702832221055</v>
          </cell>
        </row>
        <row r="321">
          <cell r="G321">
            <v>2243</v>
          </cell>
          <cell r="I321">
            <v>0.16964175855602165</v>
          </cell>
          <cell r="AX321">
            <v>2243</v>
          </cell>
          <cell r="AZ321">
            <v>0.16964175855602165</v>
          </cell>
        </row>
        <row r="322">
          <cell r="G322">
            <v>2244</v>
          </cell>
          <cell r="I322">
            <v>0.17007648878983275</v>
          </cell>
          <cell r="AX322">
            <v>2244</v>
          </cell>
          <cell r="AZ322">
            <v>0.17007648878983275</v>
          </cell>
        </row>
        <row r="323">
          <cell r="G323">
            <v>2245</v>
          </cell>
          <cell r="I323">
            <v>0.17059816936955791</v>
          </cell>
          <cell r="AX323">
            <v>2245</v>
          </cell>
          <cell r="AZ323">
            <v>0.17059816936955791</v>
          </cell>
        </row>
        <row r="324">
          <cell r="G324">
            <v>2247</v>
          </cell>
          <cell r="I324">
            <v>0.17103289960336901</v>
          </cell>
          <cell r="AX324">
            <v>2247</v>
          </cell>
          <cell r="AZ324">
            <v>0.17103289960336901</v>
          </cell>
        </row>
        <row r="325">
          <cell r="G325">
            <v>2248</v>
          </cell>
          <cell r="I325">
            <v>0.17151292140178848</v>
          </cell>
          <cell r="AX325">
            <v>2248</v>
          </cell>
          <cell r="AZ325">
            <v>0.17151292140178848</v>
          </cell>
        </row>
        <row r="326">
          <cell r="G326">
            <v>2253</v>
          </cell>
          <cell r="I326">
            <v>0.17199294320020794</v>
          </cell>
          <cell r="AX326">
            <v>2253</v>
          </cell>
          <cell r="AZ326">
            <v>0.17199294320020794</v>
          </cell>
        </row>
        <row r="327">
          <cell r="G327">
            <v>2262</v>
          </cell>
          <cell r="I327">
            <v>0.17242767343401905</v>
          </cell>
          <cell r="AX327">
            <v>2262</v>
          </cell>
          <cell r="AZ327">
            <v>0.17242767343401905</v>
          </cell>
        </row>
        <row r="328">
          <cell r="G328">
            <v>2279</v>
          </cell>
          <cell r="I328">
            <v>0.17289714081467739</v>
          </cell>
          <cell r="AX328">
            <v>2279</v>
          </cell>
          <cell r="AZ328">
            <v>0.17289714081467739</v>
          </cell>
        </row>
        <row r="329">
          <cell r="G329">
            <v>2281</v>
          </cell>
          <cell r="I329">
            <v>0.17336660819533573</v>
          </cell>
          <cell r="AX329">
            <v>2281</v>
          </cell>
          <cell r="AZ329">
            <v>0.17336660819533573</v>
          </cell>
        </row>
        <row r="330">
          <cell r="G330">
            <v>2283</v>
          </cell>
          <cell r="I330">
            <v>0.17383607557599406</v>
          </cell>
          <cell r="AX330">
            <v>2283</v>
          </cell>
          <cell r="AZ330">
            <v>0.17383607557599406</v>
          </cell>
        </row>
        <row r="331">
          <cell r="G331">
            <v>2285</v>
          </cell>
          <cell r="I331">
            <v>0.174485913871996</v>
          </cell>
          <cell r="AX331">
            <v>2285</v>
          </cell>
          <cell r="AZ331">
            <v>0.174485913871996</v>
          </cell>
        </row>
        <row r="332">
          <cell r="G332">
            <v>2286</v>
          </cell>
          <cell r="I332">
            <v>0.17528258969900878</v>
          </cell>
          <cell r="AX332">
            <v>2286</v>
          </cell>
          <cell r="AZ332">
            <v>0.17528258969900878</v>
          </cell>
        </row>
        <row r="333">
          <cell r="G333">
            <v>2290</v>
          </cell>
          <cell r="I333">
            <v>0.17590854620655325</v>
          </cell>
          <cell r="AX333">
            <v>2290</v>
          </cell>
          <cell r="AZ333">
            <v>0.17590854620655325</v>
          </cell>
        </row>
        <row r="334">
          <cell r="G334">
            <v>2295</v>
          </cell>
          <cell r="I334">
            <v>0.176691013336743</v>
          </cell>
          <cell r="AX334">
            <v>2295</v>
          </cell>
          <cell r="AZ334">
            <v>0.176691013336743</v>
          </cell>
        </row>
        <row r="335">
          <cell r="G335">
            <v>2295</v>
          </cell>
          <cell r="I335">
            <v>0.17734085163274493</v>
          </cell>
          <cell r="AX335">
            <v>2295</v>
          </cell>
          <cell r="AZ335">
            <v>0.17734085163274493</v>
          </cell>
        </row>
        <row r="336">
          <cell r="G336">
            <v>2295</v>
          </cell>
          <cell r="I336">
            <v>0.1779668081402894</v>
          </cell>
          <cell r="AX336">
            <v>2295</v>
          </cell>
          <cell r="AZ336">
            <v>0.1779668081402894</v>
          </cell>
        </row>
        <row r="337">
          <cell r="G337">
            <v>2296</v>
          </cell>
          <cell r="I337">
            <v>0.17843627552094773</v>
          </cell>
          <cell r="AX337">
            <v>2296</v>
          </cell>
          <cell r="AZ337">
            <v>0.17843627552094773</v>
          </cell>
        </row>
        <row r="338">
          <cell r="G338">
            <v>2299</v>
          </cell>
          <cell r="I338">
            <v>0.17901223289262172</v>
          </cell>
          <cell r="AX338">
            <v>2299</v>
          </cell>
          <cell r="AZ338">
            <v>0.17901223289262172</v>
          </cell>
        </row>
        <row r="339">
          <cell r="G339">
            <v>2300</v>
          </cell>
          <cell r="I339">
            <v>0.17980890871963451</v>
          </cell>
          <cell r="AX339">
            <v>2300</v>
          </cell>
          <cell r="AZ339">
            <v>0.17980890871963451</v>
          </cell>
        </row>
        <row r="340">
          <cell r="G340">
            <v>2305</v>
          </cell>
          <cell r="I340">
            <v>0.18043486522717897</v>
          </cell>
          <cell r="AX340">
            <v>2305</v>
          </cell>
          <cell r="AZ340">
            <v>0.18043486522717897</v>
          </cell>
        </row>
        <row r="341">
          <cell r="G341">
            <v>2331</v>
          </cell>
          <cell r="I341">
            <v>0.18123154105419176</v>
          </cell>
          <cell r="AX341">
            <v>2331</v>
          </cell>
          <cell r="AZ341">
            <v>0.18123154105419176</v>
          </cell>
        </row>
        <row r="342">
          <cell r="G342">
            <v>2331</v>
          </cell>
          <cell r="I342">
            <v>0.1817053720739652</v>
          </cell>
          <cell r="AX342">
            <v>2331</v>
          </cell>
          <cell r="AZ342">
            <v>0.1817053720739652</v>
          </cell>
        </row>
        <row r="343">
          <cell r="G343">
            <v>2339</v>
          </cell>
          <cell r="I343">
            <v>0.18217920309373864</v>
          </cell>
          <cell r="AX343">
            <v>2339</v>
          </cell>
          <cell r="AZ343">
            <v>0.18217920309373864</v>
          </cell>
        </row>
        <row r="344">
          <cell r="G344">
            <v>2343</v>
          </cell>
          <cell r="I344">
            <v>0.18275683713462926</v>
          </cell>
          <cell r="AX344">
            <v>2343</v>
          </cell>
          <cell r="AZ344">
            <v>0.18275683713462926</v>
          </cell>
        </row>
        <row r="345">
          <cell r="G345">
            <v>2359</v>
          </cell>
          <cell r="I345">
            <v>0.18347885818998333</v>
          </cell>
          <cell r="AX345">
            <v>2359</v>
          </cell>
          <cell r="AZ345">
            <v>0.18347885818998333</v>
          </cell>
        </row>
        <row r="346">
          <cell r="G346">
            <v>2413</v>
          </cell>
          <cell r="I346">
            <v>0.18410748017166706</v>
          </cell>
          <cell r="AX346">
            <v>2413</v>
          </cell>
          <cell r="AZ346">
            <v>0.18410748017166706</v>
          </cell>
        </row>
        <row r="347">
          <cell r="G347">
            <v>2413</v>
          </cell>
          <cell r="I347">
            <v>0.18462806446767363</v>
          </cell>
          <cell r="AX347">
            <v>2413</v>
          </cell>
          <cell r="AZ347">
            <v>0.18462806446767363</v>
          </cell>
        </row>
        <row r="348">
          <cell r="G348">
            <v>2416</v>
          </cell>
          <cell r="I348">
            <v>0.18525668644935736</v>
          </cell>
          <cell r="AX348">
            <v>2416</v>
          </cell>
          <cell r="AZ348">
            <v>0.18525668644935736</v>
          </cell>
        </row>
        <row r="349">
          <cell r="G349">
            <v>2418</v>
          </cell>
          <cell r="I349">
            <v>0.18563387253582311</v>
          </cell>
          <cell r="AX349">
            <v>2418</v>
          </cell>
          <cell r="AZ349">
            <v>0.18563387253582311</v>
          </cell>
        </row>
        <row r="350">
          <cell r="G350">
            <v>2419</v>
          </cell>
          <cell r="I350">
            <v>0.18632799209575163</v>
          </cell>
          <cell r="AX350">
            <v>2419</v>
          </cell>
          <cell r="AZ350">
            <v>0.18632799209575163</v>
          </cell>
        </row>
        <row r="351">
          <cell r="G351">
            <v>2420</v>
          </cell>
          <cell r="I351">
            <v>0.18670517818221738</v>
          </cell>
          <cell r="AX351">
            <v>2420</v>
          </cell>
          <cell r="AZ351">
            <v>0.18670517818221738</v>
          </cell>
        </row>
        <row r="352">
          <cell r="G352">
            <v>2421</v>
          </cell>
          <cell r="I352">
            <v>0.18708236426868313</v>
          </cell>
          <cell r="AX352">
            <v>2421</v>
          </cell>
          <cell r="AZ352">
            <v>0.18708236426868313</v>
          </cell>
        </row>
        <row r="353">
          <cell r="G353">
            <v>2421</v>
          </cell>
          <cell r="I353">
            <v>0.18745955035514889</v>
          </cell>
          <cell r="AX353">
            <v>2421</v>
          </cell>
          <cell r="AZ353">
            <v>0.18745955035514889</v>
          </cell>
        </row>
        <row r="354">
          <cell r="G354">
            <v>2426</v>
          </cell>
          <cell r="I354">
            <v>0.18796100342547845</v>
          </cell>
          <cell r="AX354">
            <v>2426</v>
          </cell>
          <cell r="AZ354">
            <v>0.18796100342547845</v>
          </cell>
        </row>
        <row r="355">
          <cell r="G355">
            <v>2427</v>
          </cell>
          <cell r="I355">
            <v>0.18843246991174123</v>
          </cell>
          <cell r="AX355">
            <v>2427</v>
          </cell>
          <cell r="AZ355">
            <v>0.18843246991174123</v>
          </cell>
        </row>
        <row r="356">
          <cell r="G356">
            <v>2427</v>
          </cell>
          <cell r="I356">
            <v>0.18893536319793636</v>
          </cell>
          <cell r="AX356">
            <v>2427</v>
          </cell>
          <cell r="AZ356">
            <v>0.18893536319793636</v>
          </cell>
        </row>
        <row r="357">
          <cell r="G357">
            <v>2427</v>
          </cell>
          <cell r="I357">
            <v>0.18931254928440211</v>
          </cell>
          <cell r="AX357">
            <v>2427</v>
          </cell>
          <cell r="AZ357">
            <v>0.18931254928440211</v>
          </cell>
        </row>
        <row r="358">
          <cell r="G358">
            <v>2428</v>
          </cell>
          <cell r="I358">
            <v>0.18968973537086786</v>
          </cell>
          <cell r="AX358">
            <v>2428</v>
          </cell>
          <cell r="AZ358">
            <v>0.18968973537086786</v>
          </cell>
        </row>
        <row r="359">
          <cell r="G359">
            <v>2428</v>
          </cell>
          <cell r="I359">
            <v>0.19011406165723213</v>
          </cell>
          <cell r="AX359">
            <v>2428</v>
          </cell>
          <cell r="AZ359">
            <v>0.19011406165723213</v>
          </cell>
        </row>
        <row r="360">
          <cell r="G360">
            <v>2429</v>
          </cell>
          <cell r="I360">
            <v>0.19049124774369788</v>
          </cell>
          <cell r="AX360">
            <v>2429</v>
          </cell>
          <cell r="AZ360">
            <v>0.19049124774369788</v>
          </cell>
        </row>
        <row r="361">
          <cell r="G361">
            <v>2430</v>
          </cell>
          <cell r="I361">
            <v>0.19086843383016364</v>
          </cell>
          <cell r="AX361">
            <v>2430</v>
          </cell>
          <cell r="AZ361">
            <v>0.19086843383016364</v>
          </cell>
        </row>
        <row r="362">
          <cell r="G362">
            <v>2431</v>
          </cell>
          <cell r="I362">
            <v>0.19137132711635876</v>
          </cell>
          <cell r="AX362">
            <v>2431</v>
          </cell>
          <cell r="AZ362">
            <v>0.19137132711635876</v>
          </cell>
        </row>
        <row r="363">
          <cell r="G363">
            <v>2435</v>
          </cell>
          <cell r="I363">
            <v>0.19178318586239421</v>
          </cell>
          <cell r="AX363">
            <v>2435</v>
          </cell>
          <cell r="AZ363">
            <v>0.19178318586239421</v>
          </cell>
        </row>
        <row r="364">
          <cell r="G364">
            <v>2435</v>
          </cell>
          <cell r="I364">
            <v>0.19219966619665499</v>
          </cell>
          <cell r="AX364">
            <v>2435</v>
          </cell>
          <cell r="AZ364">
            <v>0.19219966619665499</v>
          </cell>
        </row>
        <row r="365">
          <cell r="G365">
            <v>2436</v>
          </cell>
          <cell r="I365">
            <v>0.19270111926698455</v>
          </cell>
          <cell r="AX365">
            <v>2436</v>
          </cell>
          <cell r="AZ365">
            <v>0.19270111926698455</v>
          </cell>
        </row>
        <row r="366">
          <cell r="G366">
            <v>2436</v>
          </cell>
          <cell r="I366">
            <v>0.19312544555334882</v>
          </cell>
          <cell r="AX366">
            <v>2436</v>
          </cell>
          <cell r="AZ366">
            <v>0.19312544555334882</v>
          </cell>
        </row>
        <row r="367">
          <cell r="G367">
            <v>2436</v>
          </cell>
          <cell r="I367">
            <v>0.19354977183971309</v>
          </cell>
          <cell r="AX367">
            <v>2436</v>
          </cell>
          <cell r="AZ367">
            <v>0.19354977183971309</v>
          </cell>
        </row>
        <row r="368">
          <cell r="G368">
            <v>2436</v>
          </cell>
          <cell r="I368">
            <v>0.19397409812607735</v>
          </cell>
          <cell r="AX368">
            <v>2436</v>
          </cell>
          <cell r="AZ368">
            <v>0.19397409812607735</v>
          </cell>
        </row>
        <row r="369">
          <cell r="G369">
            <v>2436</v>
          </cell>
          <cell r="I369">
            <v>0.19435128421254311</v>
          </cell>
          <cell r="AX369">
            <v>2436</v>
          </cell>
          <cell r="AZ369">
            <v>0.19435128421254311</v>
          </cell>
        </row>
        <row r="370">
          <cell r="G370">
            <v>2437</v>
          </cell>
          <cell r="I370">
            <v>0.19472847029900886</v>
          </cell>
          <cell r="AX370">
            <v>2437</v>
          </cell>
          <cell r="AZ370">
            <v>0.19472847029900886</v>
          </cell>
        </row>
        <row r="371">
          <cell r="G371">
            <v>2437</v>
          </cell>
          <cell r="I371">
            <v>0.19510565638547461</v>
          </cell>
          <cell r="AX371">
            <v>2437</v>
          </cell>
          <cell r="AZ371">
            <v>0.19510565638547461</v>
          </cell>
        </row>
        <row r="372">
          <cell r="G372">
            <v>2438</v>
          </cell>
          <cell r="I372">
            <v>0.1955221367197354</v>
          </cell>
          <cell r="AX372">
            <v>2438</v>
          </cell>
          <cell r="AZ372">
            <v>0.1955221367197354</v>
          </cell>
        </row>
        <row r="373">
          <cell r="G373">
            <v>2438</v>
          </cell>
          <cell r="I373">
            <v>0.19589932280620115</v>
          </cell>
          <cell r="AX373">
            <v>2438</v>
          </cell>
          <cell r="AZ373">
            <v>0.19589932280620115</v>
          </cell>
        </row>
        <row r="374">
          <cell r="G374">
            <v>2439</v>
          </cell>
          <cell r="I374">
            <v>0.19657117275961125</v>
          </cell>
          <cell r="AX374">
            <v>2439</v>
          </cell>
          <cell r="AZ374">
            <v>0.19657117275961125</v>
          </cell>
        </row>
        <row r="375">
          <cell r="G375">
            <v>2439</v>
          </cell>
          <cell r="I375">
            <v>0.19704263924587404</v>
          </cell>
          <cell r="AX375">
            <v>2439</v>
          </cell>
          <cell r="AZ375">
            <v>0.19704263924587404</v>
          </cell>
        </row>
        <row r="376">
          <cell r="G376">
            <v>2439</v>
          </cell>
          <cell r="I376">
            <v>0.19745911958013482</v>
          </cell>
          <cell r="AX376">
            <v>2439</v>
          </cell>
          <cell r="AZ376">
            <v>0.19745911958013482</v>
          </cell>
        </row>
        <row r="377">
          <cell r="G377">
            <v>2439</v>
          </cell>
          <cell r="I377">
            <v>0.19783630566660057</v>
          </cell>
          <cell r="AX377">
            <v>2439</v>
          </cell>
          <cell r="AZ377">
            <v>0.19783630566660057</v>
          </cell>
        </row>
        <row r="378">
          <cell r="G378">
            <v>2439</v>
          </cell>
          <cell r="I378">
            <v>0.19821349175306632</v>
          </cell>
          <cell r="AX378">
            <v>2439</v>
          </cell>
          <cell r="AZ378">
            <v>0.19821349175306632</v>
          </cell>
        </row>
        <row r="379">
          <cell r="G379">
            <v>2440</v>
          </cell>
          <cell r="I379">
            <v>0.19859067783953208</v>
          </cell>
          <cell r="AX379">
            <v>2440</v>
          </cell>
          <cell r="AZ379">
            <v>0.19859067783953208</v>
          </cell>
        </row>
        <row r="380">
          <cell r="G380">
            <v>2442</v>
          </cell>
          <cell r="I380">
            <v>0.19901500412589634</v>
          </cell>
          <cell r="AX380">
            <v>2442</v>
          </cell>
          <cell r="AZ380">
            <v>0.19901500412589634</v>
          </cell>
        </row>
        <row r="381">
          <cell r="G381">
            <v>2443</v>
          </cell>
          <cell r="I381">
            <v>0.1993921902123621</v>
          </cell>
          <cell r="AX381">
            <v>2443</v>
          </cell>
          <cell r="AZ381">
            <v>0.1993921902123621</v>
          </cell>
        </row>
        <row r="382">
          <cell r="G382">
            <v>2443</v>
          </cell>
          <cell r="I382">
            <v>0.19976937629882785</v>
          </cell>
          <cell r="AX382">
            <v>2443</v>
          </cell>
          <cell r="AZ382">
            <v>0.19976937629882785</v>
          </cell>
        </row>
        <row r="383">
          <cell r="G383">
            <v>2444</v>
          </cell>
          <cell r="I383">
            <v>0.2001465623852936</v>
          </cell>
          <cell r="AX383">
            <v>2444</v>
          </cell>
          <cell r="AZ383">
            <v>0.2001465623852936</v>
          </cell>
        </row>
        <row r="384">
          <cell r="G384">
            <v>2445</v>
          </cell>
          <cell r="I384">
            <v>0.20057088867165787</v>
          </cell>
          <cell r="AX384">
            <v>2445</v>
          </cell>
          <cell r="AZ384">
            <v>0.20057088867165787</v>
          </cell>
        </row>
        <row r="385">
          <cell r="G385">
            <v>2447</v>
          </cell>
          <cell r="I385">
            <v>0.20099521495802214</v>
          </cell>
          <cell r="AX385">
            <v>2447</v>
          </cell>
          <cell r="AZ385">
            <v>0.20099521495802214</v>
          </cell>
        </row>
        <row r="386">
          <cell r="G386">
            <v>2447</v>
          </cell>
          <cell r="I386">
            <v>0.20141954124438641</v>
          </cell>
          <cell r="AX386">
            <v>2447</v>
          </cell>
          <cell r="AZ386">
            <v>0.20141954124438641</v>
          </cell>
        </row>
        <row r="387">
          <cell r="G387">
            <v>2447</v>
          </cell>
          <cell r="I387">
            <v>0.20183602157864719</v>
          </cell>
          <cell r="AX387">
            <v>2447</v>
          </cell>
          <cell r="AZ387">
            <v>0.20183602157864719</v>
          </cell>
        </row>
        <row r="388">
          <cell r="G388">
            <v>2447</v>
          </cell>
          <cell r="I388">
            <v>0.20221320766511294</v>
          </cell>
          <cell r="AX388">
            <v>2447</v>
          </cell>
          <cell r="AZ388">
            <v>0.20221320766511294</v>
          </cell>
        </row>
        <row r="389">
          <cell r="G389">
            <v>2448</v>
          </cell>
          <cell r="I389">
            <v>0.2025903937515787</v>
          </cell>
          <cell r="AX389">
            <v>2448</v>
          </cell>
          <cell r="AZ389">
            <v>0.2025903937515787</v>
          </cell>
        </row>
        <row r="390">
          <cell r="G390">
            <v>2449</v>
          </cell>
          <cell r="I390">
            <v>0.20309184682190826</v>
          </cell>
          <cell r="AX390">
            <v>2449</v>
          </cell>
          <cell r="AZ390">
            <v>0.20309184682190826</v>
          </cell>
        </row>
        <row r="391">
          <cell r="G391">
            <v>2450</v>
          </cell>
          <cell r="I391">
            <v>0.20346903290837401</v>
          </cell>
          <cell r="AX391">
            <v>2450</v>
          </cell>
          <cell r="AZ391">
            <v>0.20346903290837401</v>
          </cell>
        </row>
        <row r="392">
          <cell r="G392">
            <v>2450</v>
          </cell>
          <cell r="I392">
            <v>0.20384621899483976</v>
          </cell>
          <cell r="AX392">
            <v>2450</v>
          </cell>
          <cell r="AZ392">
            <v>0.20384621899483976</v>
          </cell>
        </row>
        <row r="393">
          <cell r="G393">
            <v>2451</v>
          </cell>
          <cell r="I393">
            <v>0.20426269932910054</v>
          </cell>
          <cell r="AX393">
            <v>2451</v>
          </cell>
          <cell r="AZ393">
            <v>0.20426269932910054</v>
          </cell>
        </row>
        <row r="394">
          <cell r="G394">
            <v>2451</v>
          </cell>
          <cell r="I394">
            <v>0.2046398854155663</v>
          </cell>
          <cell r="AX394">
            <v>2451</v>
          </cell>
          <cell r="AZ394">
            <v>0.2046398854155663</v>
          </cell>
        </row>
        <row r="395">
          <cell r="G395">
            <v>2457</v>
          </cell>
          <cell r="I395">
            <v>0.20501707150203205</v>
          </cell>
          <cell r="AX395">
            <v>2457</v>
          </cell>
          <cell r="AZ395">
            <v>0.20501707150203205</v>
          </cell>
        </row>
        <row r="396">
          <cell r="G396">
            <v>2457</v>
          </cell>
          <cell r="I396">
            <v>0.2053942575884978</v>
          </cell>
          <cell r="AX396">
            <v>2457</v>
          </cell>
          <cell r="AZ396">
            <v>0.2053942575884978</v>
          </cell>
        </row>
        <row r="397">
          <cell r="G397">
            <v>2457</v>
          </cell>
          <cell r="I397">
            <v>0.20616887876658407</v>
          </cell>
          <cell r="AX397">
            <v>2457</v>
          </cell>
          <cell r="AZ397">
            <v>0.20616887876658407</v>
          </cell>
        </row>
        <row r="398">
          <cell r="G398">
            <v>2458</v>
          </cell>
          <cell r="I398">
            <v>0.20654606485304983</v>
          </cell>
          <cell r="AX398">
            <v>2458</v>
          </cell>
          <cell r="AZ398">
            <v>0.20654606485304983</v>
          </cell>
        </row>
        <row r="399">
          <cell r="G399">
            <v>2458</v>
          </cell>
          <cell r="I399">
            <v>0.20689292042330179</v>
          </cell>
          <cell r="AX399">
            <v>2458</v>
          </cell>
          <cell r="AZ399">
            <v>0.20689292042330179</v>
          </cell>
        </row>
        <row r="400">
          <cell r="G400">
            <v>2460</v>
          </cell>
          <cell r="I400">
            <v>0.20727010650976754</v>
          </cell>
          <cell r="AX400">
            <v>2460</v>
          </cell>
          <cell r="AZ400">
            <v>0.20727010650976754</v>
          </cell>
        </row>
        <row r="401">
          <cell r="G401">
            <v>2462</v>
          </cell>
          <cell r="I401">
            <v>0.2077715595800971</v>
          </cell>
          <cell r="AX401">
            <v>2462</v>
          </cell>
          <cell r="AZ401">
            <v>0.2077715595800971</v>
          </cell>
        </row>
        <row r="402">
          <cell r="G402">
            <v>2465</v>
          </cell>
          <cell r="I402">
            <v>0.20854618075818337</v>
          </cell>
          <cell r="AX402">
            <v>2465</v>
          </cell>
          <cell r="AZ402">
            <v>0.20854618075818337</v>
          </cell>
        </row>
        <row r="403">
          <cell r="G403">
            <v>2467</v>
          </cell>
          <cell r="I403">
            <v>0.20920915296304896</v>
          </cell>
          <cell r="AX403">
            <v>2467</v>
          </cell>
          <cell r="AZ403">
            <v>0.20920915296304896</v>
          </cell>
        </row>
        <row r="404">
          <cell r="G404">
            <v>2472</v>
          </cell>
          <cell r="I404">
            <v>0.21006446922112568</v>
          </cell>
          <cell r="AX404">
            <v>2472</v>
          </cell>
          <cell r="AZ404">
            <v>0.21006446922112568</v>
          </cell>
        </row>
        <row r="405">
          <cell r="G405">
            <v>2473</v>
          </cell>
          <cell r="I405">
            <v>0.21072744142599126</v>
          </cell>
          <cell r="AX405">
            <v>2473</v>
          </cell>
          <cell r="AZ405">
            <v>0.21072744142599126</v>
          </cell>
        </row>
        <row r="406">
          <cell r="G406">
            <v>2480</v>
          </cell>
          <cell r="I406">
            <v>0.21150206260407753</v>
          </cell>
          <cell r="AX406">
            <v>2480</v>
          </cell>
          <cell r="AZ406">
            <v>0.21150206260407753</v>
          </cell>
        </row>
        <row r="407">
          <cell r="G407">
            <v>2485</v>
          </cell>
          <cell r="I407">
            <v>0.21216503480894311</v>
          </cell>
          <cell r="AX407">
            <v>2485</v>
          </cell>
          <cell r="AZ407">
            <v>0.21216503480894311</v>
          </cell>
        </row>
        <row r="408">
          <cell r="G408">
            <v>2546</v>
          </cell>
          <cell r="I408">
            <v>0.2127865631900949</v>
          </cell>
          <cell r="AX408">
            <v>2546</v>
          </cell>
          <cell r="AZ408">
            <v>0.2127865631900949</v>
          </cell>
        </row>
        <row r="409">
          <cell r="G409">
            <v>2551</v>
          </cell>
          <cell r="I409">
            <v>0.21309472639380908</v>
          </cell>
          <cell r="AX409">
            <v>2551</v>
          </cell>
          <cell r="AZ409">
            <v>0.21309472639380908</v>
          </cell>
        </row>
        <row r="410">
          <cell r="G410">
            <v>2554</v>
          </cell>
          <cell r="I410">
            <v>0.21340288959752327</v>
          </cell>
          <cell r="AX410">
            <v>2554</v>
          </cell>
          <cell r="AZ410">
            <v>0.21340288959752327</v>
          </cell>
        </row>
        <row r="411">
          <cell r="G411">
            <v>2558</v>
          </cell>
          <cell r="I411">
            <v>0.21402441797867505</v>
          </cell>
          <cell r="AX411">
            <v>2558</v>
          </cell>
          <cell r="AZ411">
            <v>0.21402441797867505</v>
          </cell>
        </row>
        <row r="412">
          <cell r="G412">
            <v>2563</v>
          </cell>
          <cell r="I412">
            <v>0.2143646958466156</v>
          </cell>
          <cell r="AX412">
            <v>2563</v>
          </cell>
          <cell r="AZ412">
            <v>0.2143646958466156</v>
          </cell>
        </row>
        <row r="413">
          <cell r="G413">
            <v>2564</v>
          </cell>
          <cell r="I413">
            <v>0.21498622422776739</v>
          </cell>
          <cell r="AX413">
            <v>2564</v>
          </cell>
          <cell r="AZ413">
            <v>0.21498622422776739</v>
          </cell>
        </row>
        <row r="414">
          <cell r="G414">
            <v>2564</v>
          </cell>
          <cell r="I414">
            <v>0.21532650209570794</v>
          </cell>
          <cell r="AX414">
            <v>2564</v>
          </cell>
          <cell r="AZ414">
            <v>0.21532650209570794</v>
          </cell>
        </row>
        <row r="415">
          <cell r="G415">
            <v>2565</v>
          </cell>
          <cell r="I415">
            <v>0.2161482849694519</v>
          </cell>
          <cell r="AX415">
            <v>2565</v>
          </cell>
          <cell r="AZ415">
            <v>0.2161482849694519</v>
          </cell>
        </row>
        <row r="416">
          <cell r="G416">
            <v>2567</v>
          </cell>
          <cell r="I416">
            <v>0.21697006784319586</v>
          </cell>
          <cell r="AX416">
            <v>2567</v>
          </cell>
          <cell r="AZ416">
            <v>0.21697006784319586</v>
          </cell>
        </row>
        <row r="417">
          <cell r="G417">
            <v>2568</v>
          </cell>
          <cell r="I417">
            <v>0.21746313756744223</v>
          </cell>
          <cell r="AX417">
            <v>2568</v>
          </cell>
          <cell r="AZ417">
            <v>0.21746313756744223</v>
          </cell>
        </row>
        <row r="418">
          <cell r="G418">
            <v>2571</v>
          </cell>
          <cell r="I418">
            <v>0.21808466594859402</v>
          </cell>
          <cell r="AX418">
            <v>2571</v>
          </cell>
          <cell r="AZ418">
            <v>0.21808466594859402</v>
          </cell>
        </row>
        <row r="419">
          <cell r="G419">
            <v>2571</v>
          </cell>
          <cell r="I419">
            <v>0.21841107905185853</v>
          </cell>
          <cell r="AX419">
            <v>2571</v>
          </cell>
          <cell r="AZ419">
            <v>0.21841107905185853</v>
          </cell>
        </row>
        <row r="420">
          <cell r="G420">
            <v>2576</v>
          </cell>
          <cell r="I420">
            <v>0.21919137511037032</v>
          </cell>
          <cell r="AX420">
            <v>2576</v>
          </cell>
          <cell r="AZ420">
            <v>0.21919137511037032</v>
          </cell>
        </row>
        <row r="421">
          <cell r="G421">
            <v>2578</v>
          </cell>
          <cell r="I421">
            <v>0.21972642605231019</v>
          </cell>
          <cell r="AX421">
            <v>2578</v>
          </cell>
          <cell r="AZ421">
            <v>0.21972642605231019</v>
          </cell>
        </row>
        <row r="422">
          <cell r="G422">
            <v>2583</v>
          </cell>
          <cell r="I422">
            <v>0.22019458219165808</v>
          </cell>
          <cell r="AX422">
            <v>2583</v>
          </cell>
          <cell r="AZ422">
            <v>0.22019458219165808</v>
          </cell>
        </row>
        <row r="423">
          <cell r="G423">
            <v>2586</v>
          </cell>
          <cell r="I423">
            <v>0.22071151220860274</v>
          </cell>
          <cell r="AX423">
            <v>2586</v>
          </cell>
          <cell r="AZ423">
            <v>0.22071151220860274</v>
          </cell>
        </row>
        <row r="424">
          <cell r="G424">
            <v>2588</v>
          </cell>
          <cell r="I424">
            <v>0.22117966834795064</v>
          </cell>
          <cell r="AX424">
            <v>2588</v>
          </cell>
          <cell r="AZ424">
            <v>0.22117966834795064</v>
          </cell>
        </row>
        <row r="425">
          <cell r="G425">
            <v>2590</v>
          </cell>
          <cell r="I425">
            <v>0.22184377982805317</v>
          </cell>
          <cell r="AX425">
            <v>2590</v>
          </cell>
          <cell r="AZ425">
            <v>0.22184377982805317</v>
          </cell>
        </row>
        <row r="426">
          <cell r="G426">
            <v>2593</v>
          </cell>
          <cell r="I426">
            <v>0.22231193596740106</v>
          </cell>
          <cell r="AX426">
            <v>2593</v>
          </cell>
          <cell r="AZ426">
            <v>0.22231193596740106</v>
          </cell>
        </row>
        <row r="427">
          <cell r="G427">
            <v>2594</v>
          </cell>
          <cell r="I427">
            <v>0.2229760474475036</v>
          </cell>
          <cell r="AX427">
            <v>2594</v>
          </cell>
          <cell r="AZ427">
            <v>0.2229760474475036</v>
          </cell>
        </row>
        <row r="428">
          <cell r="G428">
            <v>2594</v>
          </cell>
          <cell r="I428">
            <v>0.22344420358685149</v>
          </cell>
          <cell r="AX428">
            <v>2594</v>
          </cell>
          <cell r="AZ428">
            <v>0.22344420358685149</v>
          </cell>
        </row>
        <row r="429">
          <cell r="G429">
            <v>2595</v>
          </cell>
          <cell r="I429">
            <v>0.22396113360379616</v>
          </cell>
          <cell r="AX429">
            <v>2595</v>
          </cell>
          <cell r="AZ429">
            <v>0.22396113360379616</v>
          </cell>
        </row>
        <row r="430">
          <cell r="G430">
            <v>2597</v>
          </cell>
          <cell r="I430">
            <v>0.22442928974314405</v>
          </cell>
          <cell r="AX430">
            <v>2597</v>
          </cell>
          <cell r="AZ430">
            <v>0.22442928974314405</v>
          </cell>
        </row>
        <row r="431">
          <cell r="G431">
            <v>2598</v>
          </cell>
          <cell r="I431">
            <v>0.22489744588249194</v>
          </cell>
          <cell r="AX431">
            <v>2598</v>
          </cell>
          <cell r="AZ431">
            <v>0.22489744588249194</v>
          </cell>
        </row>
        <row r="432">
          <cell r="G432">
            <v>2599</v>
          </cell>
          <cell r="I432">
            <v>0.22536560202183983</v>
          </cell>
          <cell r="AX432">
            <v>2599</v>
          </cell>
          <cell r="AZ432">
            <v>0.22536560202183983</v>
          </cell>
        </row>
        <row r="433">
          <cell r="G433">
            <v>2603</v>
          </cell>
          <cell r="I433">
            <v>0.22595082406572367</v>
          </cell>
          <cell r="AX433">
            <v>2603</v>
          </cell>
          <cell r="AZ433">
            <v>0.22595082406572367</v>
          </cell>
        </row>
        <row r="434">
          <cell r="G434">
            <v>2605</v>
          </cell>
          <cell r="I434">
            <v>0.22655803627125648</v>
          </cell>
          <cell r="AX434">
            <v>2605</v>
          </cell>
          <cell r="AZ434">
            <v>0.22655803627125648</v>
          </cell>
        </row>
        <row r="435">
          <cell r="G435">
            <v>2607</v>
          </cell>
          <cell r="I435">
            <v>0.22680457113337968</v>
          </cell>
          <cell r="AX435">
            <v>2607</v>
          </cell>
          <cell r="AZ435">
            <v>0.22680457113337968</v>
          </cell>
        </row>
        <row r="436">
          <cell r="G436">
            <v>2608</v>
          </cell>
          <cell r="I436">
            <v>0.22728388357174598</v>
          </cell>
          <cell r="AX436">
            <v>2608</v>
          </cell>
          <cell r="AZ436">
            <v>0.22728388357174598</v>
          </cell>
        </row>
        <row r="437">
          <cell r="G437">
            <v>2608</v>
          </cell>
          <cell r="I437">
            <v>0.22757151832543596</v>
          </cell>
          <cell r="AX437">
            <v>2608</v>
          </cell>
          <cell r="AZ437">
            <v>0.22757151832543596</v>
          </cell>
        </row>
        <row r="438">
          <cell r="G438">
            <v>2610</v>
          </cell>
          <cell r="I438">
            <v>0.22797712180554777</v>
          </cell>
          <cell r="AX438">
            <v>2610</v>
          </cell>
          <cell r="AZ438">
            <v>0.22797712180554777</v>
          </cell>
        </row>
        <row r="439">
          <cell r="G439">
            <v>2610</v>
          </cell>
          <cell r="I439">
            <v>0.22824751696036927</v>
          </cell>
          <cell r="AX439">
            <v>2610</v>
          </cell>
          <cell r="AZ439">
            <v>0.22824751696036927</v>
          </cell>
        </row>
        <row r="440">
          <cell r="G440">
            <v>2610</v>
          </cell>
          <cell r="I440">
            <v>0.22849405182249247</v>
          </cell>
          <cell r="AX440">
            <v>2610</v>
          </cell>
          <cell r="AZ440">
            <v>0.22849405182249247</v>
          </cell>
        </row>
        <row r="441">
          <cell r="G441">
            <v>2612</v>
          </cell>
          <cell r="I441">
            <v>0.22889965530260428</v>
          </cell>
          <cell r="AX441">
            <v>2612</v>
          </cell>
          <cell r="AZ441">
            <v>0.22889965530260428</v>
          </cell>
        </row>
        <row r="442">
          <cell r="G442">
            <v>2612</v>
          </cell>
          <cell r="I442">
            <v>0.22918729005629426</v>
          </cell>
          <cell r="AX442">
            <v>2612</v>
          </cell>
          <cell r="AZ442">
            <v>0.22918729005629426</v>
          </cell>
        </row>
        <row r="443">
          <cell r="G443">
            <v>2612</v>
          </cell>
          <cell r="I443">
            <v>0.22943382491841746</v>
          </cell>
          <cell r="AX443">
            <v>2612</v>
          </cell>
          <cell r="AZ443">
            <v>0.22943382491841746</v>
          </cell>
        </row>
        <row r="444">
          <cell r="G444">
            <v>2613</v>
          </cell>
          <cell r="I444">
            <v>0.23004576619097156</v>
          </cell>
          <cell r="AX444">
            <v>2613</v>
          </cell>
          <cell r="AZ444">
            <v>0.23004576619097156</v>
          </cell>
        </row>
        <row r="445">
          <cell r="G445">
            <v>2614</v>
          </cell>
          <cell r="I445">
            <v>0.23029230105309476</v>
          </cell>
          <cell r="AX445">
            <v>2614</v>
          </cell>
          <cell r="AZ445">
            <v>0.23029230105309476</v>
          </cell>
        </row>
        <row r="446">
          <cell r="G446">
            <v>2615</v>
          </cell>
          <cell r="I446">
            <v>0.2305645233474472</v>
          </cell>
          <cell r="AX446">
            <v>2615</v>
          </cell>
          <cell r="AZ446">
            <v>0.2305645233474472</v>
          </cell>
        </row>
        <row r="447">
          <cell r="G447">
            <v>2615</v>
          </cell>
          <cell r="I447">
            <v>0.2308110582095704</v>
          </cell>
          <cell r="AX447">
            <v>2615</v>
          </cell>
          <cell r="AZ447">
            <v>0.2308110582095704</v>
          </cell>
        </row>
        <row r="448">
          <cell r="G448">
            <v>2616</v>
          </cell>
          <cell r="I448">
            <v>0.23108328050392285</v>
          </cell>
          <cell r="AX448">
            <v>2616</v>
          </cell>
          <cell r="AZ448">
            <v>0.23108328050392285</v>
          </cell>
        </row>
        <row r="449">
          <cell r="G449">
            <v>2617</v>
          </cell>
          <cell r="I449">
            <v>0.23148888398403467</v>
          </cell>
          <cell r="AX449">
            <v>2617</v>
          </cell>
          <cell r="AZ449">
            <v>0.23148888398403467</v>
          </cell>
        </row>
        <row r="450">
          <cell r="G450">
            <v>2617</v>
          </cell>
          <cell r="I450">
            <v>0.23173541884615786</v>
          </cell>
          <cell r="AX450">
            <v>2617</v>
          </cell>
          <cell r="AZ450">
            <v>0.23173541884615786</v>
          </cell>
        </row>
        <row r="451">
          <cell r="G451">
            <v>2618</v>
          </cell>
          <cell r="I451">
            <v>0.23202559009943199</v>
          </cell>
          <cell r="AX451">
            <v>2618</v>
          </cell>
          <cell r="AZ451">
            <v>0.23202559009943199</v>
          </cell>
        </row>
        <row r="452">
          <cell r="G452">
            <v>2619</v>
          </cell>
          <cell r="I452">
            <v>0.23251865982367836</v>
          </cell>
          <cell r="AX452">
            <v>2619</v>
          </cell>
          <cell r="AZ452">
            <v>0.23251865982367836</v>
          </cell>
        </row>
        <row r="453">
          <cell r="G453">
            <v>2620</v>
          </cell>
          <cell r="I453">
            <v>0.23315044168196267</v>
          </cell>
          <cell r="AX453">
            <v>2620</v>
          </cell>
          <cell r="AZ453">
            <v>0.23315044168196267</v>
          </cell>
        </row>
        <row r="454">
          <cell r="G454">
            <v>2621</v>
          </cell>
          <cell r="I454">
            <v>0.23351339757584619</v>
          </cell>
          <cell r="AX454">
            <v>2621</v>
          </cell>
          <cell r="AZ454">
            <v>0.23351339757584619</v>
          </cell>
        </row>
        <row r="455">
          <cell r="G455">
            <v>2621</v>
          </cell>
          <cell r="I455">
            <v>0.23381197367096268</v>
          </cell>
          <cell r="AX455">
            <v>2621</v>
          </cell>
          <cell r="AZ455">
            <v>0.23381197367096268</v>
          </cell>
        </row>
        <row r="456">
          <cell r="G456">
            <v>2621</v>
          </cell>
          <cell r="I456">
            <v>0.23410214492423681</v>
          </cell>
          <cell r="AX456">
            <v>2621</v>
          </cell>
          <cell r="AZ456">
            <v>0.23410214492423681</v>
          </cell>
        </row>
        <row r="457">
          <cell r="G457">
            <v>2621</v>
          </cell>
          <cell r="I457">
            <v>0.23437254007905831</v>
          </cell>
          <cell r="AX457">
            <v>2621</v>
          </cell>
          <cell r="AZ457">
            <v>0.23437254007905831</v>
          </cell>
        </row>
        <row r="458">
          <cell r="G458">
            <v>2621</v>
          </cell>
          <cell r="I458">
            <v>0.2346190749411815</v>
          </cell>
          <cell r="AX458">
            <v>2621</v>
          </cell>
          <cell r="AZ458">
            <v>0.2346190749411815</v>
          </cell>
        </row>
        <row r="459">
          <cell r="G459">
            <v>2622</v>
          </cell>
          <cell r="I459">
            <v>0.23489129723553395</v>
          </cell>
          <cell r="AX459">
            <v>2622</v>
          </cell>
          <cell r="AZ459">
            <v>0.23489129723553395</v>
          </cell>
        </row>
        <row r="460">
          <cell r="G460">
            <v>2622</v>
          </cell>
          <cell r="I460">
            <v>0.23513783209765715</v>
          </cell>
          <cell r="AX460">
            <v>2622</v>
          </cell>
          <cell r="AZ460">
            <v>0.23513783209765715</v>
          </cell>
        </row>
        <row r="461">
          <cell r="G461">
            <v>2625</v>
          </cell>
          <cell r="I461">
            <v>0.23538436695978035</v>
          </cell>
          <cell r="AX461">
            <v>2625</v>
          </cell>
          <cell r="AZ461">
            <v>0.23538436695978035</v>
          </cell>
        </row>
        <row r="462">
          <cell r="G462">
            <v>2626</v>
          </cell>
          <cell r="I462">
            <v>0.23578246841993569</v>
          </cell>
          <cell r="AX462">
            <v>2626</v>
          </cell>
          <cell r="AZ462">
            <v>0.23578246841993569</v>
          </cell>
        </row>
        <row r="463">
          <cell r="G463">
            <v>2627</v>
          </cell>
          <cell r="I463">
            <v>0.23605286357475719</v>
          </cell>
          <cell r="AX463">
            <v>2627</v>
          </cell>
          <cell r="AZ463">
            <v>0.23605286357475719</v>
          </cell>
        </row>
        <row r="464">
          <cell r="G464">
            <v>2627</v>
          </cell>
          <cell r="I464">
            <v>0.23667589665905212</v>
          </cell>
          <cell r="AX464">
            <v>2627</v>
          </cell>
          <cell r="AZ464">
            <v>0.23667589665905212</v>
          </cell>
        </row>
        <row r="465">
          <cell r="G465">
            <v>2628</v>
          </cell>
          <cell r="I465">
            <v>0.23708150013916393</v>
          </cell>
          <cell r="AX465">
            <v>2628</v>
          </cell>
          <cell r="AZ465">
            <v>0.23708150013916393</v>
          </cell>
        </row>
        <row r="466">
          <cell r="G466">
            <v>2629</v>
          </cell>
          <cell r="I466">
            <v>0.23735372243351638</v>
          </cell>
          <cell r="AX466">
            <v>2629</v>
          </cell>
          <cell r="AZ466">
            <v>0.23735372243351638</v>
          </cell>
        </row>
        <row r="467">
          <cell r="G467">
            <v>2630</v>
          </cell>
          <cell r="I467">
            <v>0.23784679215776275</v>
          </cell>
          <cell r="AX467">
            <v>2630</v>
          </cell>
          <cell r="AZ467">
            <v>0.23784679215776275</v>
          </cell>
        </row>
        <row r="468">
          <cell r="G468">
            <v>2630</v>
          </cell>
          <cell r="I468">
            <v>0.23820734052661724</v>
          </cell>
          <cell r="AX468">
            <v>2630</v>
          </cell>
          <cell r="AZ468">
            <v>0.23820734052661724</v>
          </cell>
        </row>
        <row r="469">
          <cell r="G469">
            <v>2630</v>
          </cell>
          <cell r="I469">
            <v>0.23858351631240116</v>
          </cell>
          <cell r="AX469">
            <v>2630</v>
          </cell>
          <cell r="AZ469">
            <v>0.23858351631240116</v>
          </cell>
        </row>
        <row r="470">
          <cell r="G470">
            <v>2634</v>
          </cell>
          <cell r="I470">
            <v>0.23906375306841252</v>
          </cell>
          <cell r="AX470">
            <v>2634</v>
          </cell>
          <cell r="AZ470">
            <v>0.23906375306841252</v>
          </cell>
        </row>
        <row r="471">
          <cell r="G471">
            <v>2634</v>
          </cell>
          <cell r="I471">
            <v>0.23954398982442388</v>
          </cell>
          <cell r="AX471">
            <v>2634</v>
          </cell>
          <cell r="AZ471">
            <v>0.23954398982442388</v>
          </cell>
        </row>
        <row r="472">
          <cell r="G472">
            <v>2635</v>
          </cell>
          <cell r="I472">
            <v>0.23983162457811386</v>
          </cell>
          <cell r="AX472">
            <v>2635</v>
          </cell>
          <cell r="AZ472">
            <v>0.23983162457811386</v>
          </cell>
        </row>
        <row r="473">
          <cell r="G473">
            <v>2635</v>
          </cell>
          <cell r="I473">
            <v>0.24031523616831768</v>
          </cell>
          <cell r="AX473">
            <v>2635</v>
          </cell>
          <cell r="AZ473">
            <v>0.24031523616831768</v>
          </cell>
        </row>
        <row r="474">
          <cell r="G474">
            <v>2636</v>
          </cell>
          <cell r="I474">
            <v>0.24064394931781527</v>
          </cell>
          <cell r="AX474">
            <v>2636</v>
          </cell>
          <cell r="AZ474">
            <v>0.24064394931781527</v>
          </cell>
        </row>
        <row r="475">
          <cell r="G475">
            <v>2636</v>
          </cell>
          <cell r="I475">
            <v>0.24100892581306244</v>
          </cell>
          <cell r="AX475">
            <v>2636</v>
          </cell>
          <cell r="AZ475">
            <v>0.24100892581306244</v>
          </cell>
        </row>
        <row r="476">
          <cell r="G476">
            <v>2637</v>
          </cell>
          <cell r="I476">
            <v>0.24139311951702336</v>
          </cell>
          <cell r="AX476">
            <v>2637</v>
          </cell>
          <cell r="AZ476">
            <v>0.24139311951702336</v>
          </cell>
        </row>
        <row r="477">
          <cell r="G477">
            <v>2639</v>
          </cell>
          <cell r="I477">
            <v>0.24177731322098428</v>
          </cell>
          <cell r="AX477">
            <v>2639</v>
          </cell>
          <cell r="AZ477">
            <v>0.24177731322098428</v>
          </cell>
        </row>
        <row r="478">
          <cell r="G478">
            <v>2640</v>
          </cell>
          <cell r="I478">
            <v>0.2422152893144327</v>
          </cell>
          <cell r="AX478">
            <v>2640</v>
          </cell>
          <cell r="AZ478">
            <v>0.2422152893144327</v>
          </cell>
        </row>
        <row r="479">
          <cell r="G479">
            <v>2640</v>
          </cell>
          <cell r="I479">
            <v>0.24265326540788112</v>
          </cell>
          <cell r="AX479">
            <v>2640</v>
          </cell>
          <cell r="AZ479">
            <v>0.24265326540788112</v>
          </cell>
        </row>
        <row r="480">
          <cell r="G480">
            <v>2642</v>
          </cell>
          <cell r="I480">
            <v>0.24313350216389248</v>
          </cell>
          <cell r="AX480">
            <v>2642</v>
          </cell>
          <cell r="AZ480">
            <v>0.24313350216389248</v>
          </cell>
        </row>
        <row r="481">
          <cell r="G481">
            <v>2642</v>
          </cell>
          <cell r="I481">
            <v>0.24355772097146081</v>
          </cell>
          <cell r="AX481">
            <v>2642</v>
          </cell>
          <cell r="AZ481">
            <v>0.24355772097146081</v>
          </cell>
        </row>
        <row r="482">
          <cell r="G482">
            <v>2643</v>
          </cell>
          <cell r="I482">
            <v>0.24420470033149078</v>
          </cell>
          <cell r="AX482">
            <v>2643</v>
          </cell>
          <cell r="AZ482">
            <v>0.24420470033149078</v>
          </cell>
        </row>
        <row r="483">
          <cell r="G483">
            <v>2643</v>
          </cell>
          <cell r="I483">
            <v>0.24456967682673794</v>
          </cell>
          <cell r="AX483">
            <v>2643</v>
          </cell>
          <cell r="AZ483">
            <v>0.24456967682673794</v>
          </cell>
        </row>
        <row r="484">
          <cell r="G484">
            <v>2643</v>
          </cell>
          <cell r="I484">
            <v>0.24493465332198511</v>
          </cell>
          <cell r="AX484">
            <v>2643</v>
          </cell>
          <cell r="AZ484">
            <v>0.24493465332198511</v>
          </cell>
        </row>
        <row r="485">
          <cell r="G485">
            <v>2645</v>
          </cell>
          <cell r="I485">
            <v>0.24535003737252731</v>
          </cell>
          <cell r="AX485">
            <v>2645</v>
          </cell>
          <cell r="AZ485">
            <v>0.24535003737252731</v>
          </cell>
        </row>
        <row r="486">
          <cell r="G486">
            <v>2645</v>
          </cell>
          <cell r="I486">
            <v>0.24583667986477659</v>
          </cell>
          <cell r="AX486">
            <v>2645</v>
          </cell>
          <cell r="AZ486">
            <v>0.24583667986477659</v>
          </cell>
        </row>
        <row r="487">
          <cell r="G487">
            <v>2645</v>
          </cell>
          <cell r="I487">
            <v>0.24622087356873751</v>
          </cell>
          <cell r="AX487">
            <v>2645</v>
          </cell>
          <cell r="AZ487">
            <v>0.24622087356873751</v>
          </cell>
        </row>
        <row r="488">
          <cell r="G488">
            <v>2645</v>
          </cell>
          <cell r="I488">
            <v>0.24658585006398467</v>
          </cell>
          <cell r="AX488">
            <v>2645</v>
          </cell>
          <cell r="AZ488">
            <v>0.24658585006398467</v>
          </cell>
        </row>
        <row r="489">
          <cell r="G489">
            <v>2647</v>
          </cell>
          <cell r="I489">
            <v>0.24706608681999603</v>
          </cell>
          <cell r="AX489">
            <v>2647</v>
          </cell>
          <cell r="AZ489">
            <v>0.24706608681999603</v>
          </cell>
        </row>
        <row r="490">
          <cell r="G490">
            <v>2647</v>
          </cell>
          <cell r="I490">
            <v>0.24749030562756436</v>
          </cell>
          <cell r="AX490">
            <v>2647</v>
          </cell>
          <cell r="AZ490">
            <v>0.24749030562756436</v>
          </cell>
        </row>
        <row r="491">
          <cell r="G491">
            <v>2651</v>
          </cell>
          <cell r="I491">
            <v>0.24792828172101278</v>
          </cell>
          <cell r="AX491">
            <v>2651</v>
          </cell>
          <cell r="AZ491">
            <v>0.24792828172101278</v>
          </cell>
        </row>
        <row r="492">
          <cell r="G492">
            <v>2652</v>
          </cell>
          <cell r="I492">
            <v>0.2483124754249737</v>
          </cell>
          <cell r="AX492">
            <v>2652</v>
          </cell>
          <cell r="AZ492">
            <v>0.2483124754249737</v>
          </cell>
        </row>
        <row r="493">
          <cell r="G493">
            <v>2657</v>
          </cell>
          <cell r="I493">
            <v>0.24875045151842212</v>
          </cell>
          <cell r="AX493">
            <v>2657</v>
          </cell>
          <cell r="AZ493">
            <v>0.24875045151842212</v>
          </cell>
        </row>
        <row r="494">
          <cell r="G494">
            <v>2658</v>
          </cell>
          <cell r="I494">
            <v>0.24913464522238304</v>
          </cell>
          <cell r="AX494">
            <v>2658</v>
          </cell>
          <cell r="AZ494">
            <v>0.24913464522238304</v>
          </cell>
        </row>
        <row r="495">
          <cell r="G495">
            <v>2665</v>
          </cell>
          <cell r="I495">
            <v>0.24966088290305596</v>
          </cell>
          <cell r="AX495">
            <v>2665</v>
          </cell>
          <cell r="AZ495">
            <v>0.24966088290305596</v>
          </cell>
        </row>
        <row r="496">
          <cell r="G496">
            <v>2671</v>
          </cell>
          <cell r="I496">
            <v>0.25057559194376816</v>
          </cell>
          <cell r="AX496">
            <v>2671</v>
          </cell>
          <cell r="AZ496">
            <v>0.25057559194376816</v>
          </cell>
        </row>
        <row r="497">
          <cell r="G497">
            <v>2671</v>
          </cell>
          <cell r="I497">
            <v>0.25097958324194092</v>
          </cell>
          <cell r="AX497">
            <v>2671</v>
          </cell>
          <cell r="AZ497">
            <v>0.25097958324194092</v>
          </cell>
        </row>
        <row r="498">
          <cell r="G498">
            <v>2672</v>
          </cell>
          <cell r="I498">
            <v>0.25134546255907397</v>
          </cell>
          <cell r="AX498">
            <v>2672</v>
          </cell>
          <cell r="AZ498">
            <v>0.25134546255907397</v>
          </cell>
        </row>
        <row r="499">
          <cell r="G499">
            <v>2673</v>
          </cell>
          <cell r="I499">
            <v>0.25185508401789486</v>
          </cell>
          <cell r="AX499">
            <v>2673</v>
          </cell>
          <cell r="AZ499">
            <v>0.25185508401789486</v>
          </cell>
        </row>
        <row r="500">
          <cell r="G500">
            <v>2674</v>
          </cell>
          <cell r="I500">
            <v>0.25276979305860703</v>
          </cell>
          <cell r="AX500">
            <v>2674</v>
          </cell>
          <cell r="AZ500">
            <v>0.25276979305860703</v>
          </cell>
        </row>
        <row r="501">
          <cell r="G501">
            <v>2676</v>
          </cell>
          <cell r="I501">
            <v>0.25323844360041625</v>
          </cell>
          <cell r="AX501">
            <v>2676</v>
          </cell>
          <cell r="AZ501">
            <v>0.25323844360041625</v>
          </cell>
        </row>
        <row r="502">
          <cell r="G502">
            <v>2676</v>
          </cell>
          <cell r="I502">
            <v>0.25358145142977362</v>
          </cell>
          <cell r="AX502">
            <v>2676</v>
          </cell>
          <cell r="AZ502">
            <v>0.25358145142977362</v>
          </cell>
        </row>
        <row r="503">
          <cell r="G503">
            <v>2680</v>
          </cell>
          <cell r="I503">
            <v>0.25479750951853752</v>
          </cell>
          <cell r="AX503">
            <v>2680</v>
          </cell>
          <cell r="AZ503">
            <v>0.25479750951853752</v>
          </cell>
        </row>
        <row r="504">
          <cell r="G504">
            <v>2680</v>
          </cell>
          <cell r="I504">
            <v>0.25507192438032711</v>
          </cell>
          <cell r="AX504">
            <v>2680</v>
          </cell>
          <cell r="AZ504">
            <v>0.25507192438032711</v>
          </cell>
        </row>
        <row r="505">
          <cell r="G505">
            <v>2681</v>
          </cell>
          <cell r="I505">
            <v>0.25545067965721358</v>
          </cell>
          <cell r="AX505">
            <v>2681</v>
          </cell>
          <cell r="AZ505">
            <v>0.25545067965721358</v>
          </cell>
        </row>
        <row r="506">
          <cell r="G506">
            <v>2681</v>
          </cell>
          <cell r="I506">
            <v>0.25575368387872272</v>
          </cell>
          <cell r="AX506">
            <v>2681</v>
          </cell>
          <cell r="AZ506">
            <v>0.25575368387872272</v>
          </cell>
        </row>
        <row r="507">
          <cell r="G507">
            <v>2681</v>
          </cell>
          <cell r="I507">
            <v>0.2560280987405123</v>
          </cell>
          <cell r="AX507">
            <v>2681</v>
          </cell>
          <cell r="AZ507">
            <v>0.2560280987405123</v>
          </cell>
        </row>
        <row r="508">
          <cell r="G508">
            <v>2682</v>
          </cell>
          <cell r="I508">
            <v>0.25639397805764536</v>
          </cell>
          <cell r="AX508">
            <v>2682</v>
          </cell>
          <cell r="AZ508">
            <v>0.25639397805764536</v>
          </cell>
        </row>
        <row r="509">
          <cell r="G509">
            <v>2684</v>
          </cell>
          <cell r="I509">
            <v>0.25690359951646624</v>
          </cell>
          <cell r="AX509">
            <v>2684</v>
          </cell>
          <cell r="AZ509">
            <v>0.25690359951646624</v>
          </cell>
        </row>
        <row r="510">
          <cell r="G510">
            <v>2684</v>
          </cell>
          <cell r="I510">
            <v>0.25724336148618626</v>
          </cell>
          <cell r="AX510">
            <v>2684</v>
          </cell>
          <cell r="AZ510">
            <v>0.25724336148618626</v>
          </cell>
        </row>
        <row r="511">
          <cell r="G511">
            <v>2685</v>
          </cell>
          <cell r="I511">
            <v>0.25760924080331932</v>
          </cell>
          <cell r="AX511">
            <v>2685</v>
          </cell>
          <cell r="AZ511">
            <v>0.25760924080331932</v>
          </cell>
        </row>
        <row r="512">
          <cell r="G512">
            <v>2685</v>
          </cell>
          <cell r="I512">
            <v>0.25795224863267668</v>
          </cell>
          <cell r="AX512">
            <v>2685</v>
          </cell>
          <cell r="AZ512">
            <v>0.25795224863267668</v>
          </cell>
        </row>
        <row r="513">
          <cell r="G513">
            <v>2689</v>
          </cell>
          <cell r="I513">
            <v>0.25831812794980974</v>
          </cell>
          <cell r="AX513">
            <v>2689</v>
          </cell>
          <cell r="AZ513">
            <v>0.25831812794980974</v>
          </cell>
        </row>
        <row r="514">
          <cell r="G514">
            <v>2689</v>
          </cell>
          <cell r="I514">
            <v>0.25904810243606324</v>
          </cell>
          <cell r="AX514">
            <v>2689</v>
          </cell>
          <cell r="AZ514">
            <v>0.25904810243606324</v>
          </cell>
        </row>
        <row r="515">
          <cell r="G515">
            <v>2691</v>
          </cell>
          <cell r="I515">
            <v>0.2594139817531963</v>
          </cell>
          <cell r="AX515">
            <v>2691</v>
          </cell>
          <cell r="AZ515">
            <v>0.2594139817531963</v>
          </cell>
        </row>
        <row r="516">
          <cell r="G516">
            <v>2692</v>
          </cell>
          <cell r="I516">
            <v>0.25986848808546004</v>
          </cell>
          <cell r="AX516">
            <v>2692</v>
          </cell>
          <cell r="AZ516">
            <v>0.25986848808546004</v>
          </cell>
        </row>
        <row r="517">
          <cell r="G517">
            <v>2692</v>
          </cell>
          <cell r="I517">
            <v>0.2602114959148174</v>
          </cell>
          <cell r="AX517">
            <v>2692</v>
          </cell>
          <cell r="AZ517">
            <v>0.2602114959148174</v>
          </cell>
        </row>
        <row r="518">
          <cell r="G518">
            <v>2700</v>
          </cell>
          <cell r="I518">
            <v>0.26094147040107091</v>
          </cell>
          <cell r="AX518">
            <v>2700</v>
          </cell>
          <cell r="AZ518">
            <v>0.26094147040107091</v>
          </cell>
        </row>
        <row r="519">
          <cell r="G519">
            <v>2728</v>
          </cell>
          <cell r="I519">
            <v>0.26148488319333479</v>
          </cell>
          <cell r="AX519">
            <v>2728</v>
          </cell>
          <cell r="AZ519">
            <v>0.26148488319333479</v>
          </cell>
        </row>
        <row r="520">
          <cell r="G520">
            <v>2743</v>
          </cell>
          <cell r="I520">
            <v>0.26202829598559868</v>
          </cell>
          <cell r="AX520">
            <v>2743</v>
          </cell>
          <cell r="AZ520">
            <v>0.26202829598559868</v>
          </cell>
        </row>
        <row r="521">
          <cell r="G521">
            <v>2747</v>
          </cell>
          <cell r="I521">
            <v>0.26246302621940976</v>
          </cell>
          <cell r="AX521">
            <v>2747</v>
          </cell>
          <cell r="AZ521">
            <v>0.26246302621940976</v>
          </cell>
        </row>
        <row r="522">
          <cell r="G522">
            <v>2749</v>
          </cell>
          <cell r="I522">
            <v>0.2631875622785888</v>
          </cell>
          <cell r="AX522">
            <v>2749</v>
          </cell>
          <cell r="AZ522">
            <v>0.2631875622785888</v>
          </cell>
        </row>
        <row r="523">
          <cell r="G523">
            <v>2749</v>
          </cell>
          <cell r="I523">
            <v>0.26362229251239988</v>
          </cell>
          <cell r="AX523">
            <v>2749</v>
          </cell>
          <cell r="AZ523">
            <v>0.26362229251239988</v>
          </cell>
        </row>
        <row r="524">
          <cell r="G524">
            <v>2750</v>
          </cell>
          <cell r="I524">
            <v>0.26387499665740993</v>
          </cell>
          <cell r="AX524">
            <v>2750</v>
          </cell>
          <cell r="AZ524">
            <v>0.26387499665740993</v>
          </cell>
        </row>
        <row r="525">
          <cell r="G525">
            <v>2753</v>
          </cell>
          <cell r="I525">
            <v>0.26441840944967382</v>
          </cell>
          <cell r="AX525">
            <v>2753</v>
          </cell>
          <cell r="AZ525">
            <v>0.26441840944967382</v>
          </cell>
        </row>
        <row r="526">
          <cell r="G526">
            <v>2754</v>
          </cell>
          <cell r="I526">
            <v>0.26496182224193771</v>
          </cell>
          <cell r="AX526">
            <v>2754</v>
          </cell>
          <cell r="AZ526">
            <v>0.26496182224193771</v>
          </cell>
        </row>
        <row r="527">
          <cell r="G527">
            <v>2755</v>
          </cell>
          <cell r="I527">
            <v>0.26539655247574878</v>
          </cell>
          <cell r="AX527">
            <v>2755</v>
          </cell>
          <cell r="AZ527">
            <v>0.26539655247574878</v>
          </cell>
        </row>
        <row r="528">
          <cell r="G528">
            <v>2757</v>
          </cell>
          <cell r="I528">
            <v>0.26567556743000453</v>
          </cell>
          <cell r="AX528">
            <v>2757</v>
          </cell>
          <cell r="AZ528">
            <v>0.26567556743000453</v>
          </cell>
        </row>
        <row r="529">
          <cell r="G529">
            <v>2758</v>
          </cell>
          <cell r="I529">
            <v>0.26592827157501459</v>
          </cell>
          <cell r="AX529">
            <v>2758</v>
          </cell>
          <cell r="AZ529">
            <v>0.26592827157501459</v>
          </cell>
        </row>
        <row r="530">
          <cell r="G530">
            <v>2760</v>
          </cell>
          <cell r="I530">
            <v>0.26620728652927034</v>
          </cell>
          <cell r="AX530">
            <v>2760</v>
          </cell>
          <cell r="AZ530">
            <v>0.26620728652927034</v>
          </cell>
        </row>
        <row r="531">
          <cell r="G531">
            <v>2853</v>
          </cell>
          <cell r="I531">
            <v>0.26664947579151954</v>
          </cell>
          <cell r="AX531">
            <v>2853</v>
          </cell>
          <cell r="AZ531">
            <v>0.26664947579151954</v>
          </cell>
        </row>
        <row r="532">
          <cell r="G532">
            <v>2858</v>
          </cell>
          <cell r="I532">
            <v>0.26709166505376875</v>
          </cell>
          <cell r="AX532">
            <v>2858</v>
          </cell>
          <cell r="AZ532">
            <v>0.26709166505376875</v>
          </cell>
        </row>
        <row r="533">
          <cell r="G533">
            <v>2858</v>
          </cell>
          <cell r="I533">
            <v>0.26753385431601795</v>
          </cell>
          <cell r="AX533">
            <v>2858</v>
          </cell>
          <cell r="AZ533">
            <v>0.26753385431601795</v>
          </cell>
        </row>
        <row r="534">
          <cell r="G534">
            <v>2859</v>
          </cell>
          <cell r="I534">
            <v>0.26797604357826715</v>
          </cell>
          <cell r="AX534">
            <v>2859</v>
          </cell>
          <cell r="AZ534">
            <v>0.26797604357826715</v>
          </cell>
        </row>
        <row r="535">
          <cell r="G535">
            <v>2859</v>
          </cell>
          <cell r="I535">
            <v>0.26841823284051636</v>
          </cell>
          <cell r="AX535">
            <v>2859</v>
          </cell>
          <cell r="AZ535">
            <v>0.26841823284051636</v>
          </cell>
        </row>
        <row r="536">
          <cell r="G536">
            <v>2860</v>
          </cell>
          <cell r="I536">
            <v>0.26886042210276556</v>
          </cell>
          <cell r="AX536">
            <v>2860</v>
          </cell>
          <cell r="AZ536">
            <v>0.26886042210276556</v>
          </cell>
        </row>
        <row r="537">
          <cell r="G537">
            <v>2861</v>
          </cell>
          <cell r="I537">
            <v>0.26930261136501477</v>
          </cell>
          <cell r="AX537">
            <v>2861</v>
          </cell>
          <cell r="AZ537">
            <v>0.26930261136501477</v>
          </cell>
        </row>
        <row r="538">
          <cell r="G538">
            <v>2862</v>
          </cell>
          <cell r="I538">
            <v>0.26974480062726397</v>
          </cell>
          <cell r="AX538">
            <v>2862</v>
          </cell>
          <cell r="AZ538">
            <v>0.26974480062726397</v>
          </cell>
        </row>
        <row r="539">
          <cell r="G539">
            <v>2863</v>
          </cell>
          <cell r="I539">
            <v>0.27021858865551901</v>
          </cell>
          <cell r="AX539">
            <v>2863</v>
          </cell>
          <cell r="AZ539">
            <v>0.27021858865551901</v>
          </cell>
        </row>
        <row r="540">
          <cell r="G540">
            <v>2863</v>
          </cell>
          <cell r="I540">
            <v>0.27066077791776821</v>
          </cell>
          <cell r="AX540">
            <v>2863</v>
          </cell>
          <cell r="AZ540">
            <v>0.27066077791776821</v>
          </cell>
        </row>
        <row r="541">
          <cell r="G541">
            <v>2865</v>
          </cell>
          <cell r="I541">
            <v>0.27110296718001742</v>
          </cell>
          <cell r="AX541">
            <v>2865</v>
          </cell>
          <cell r="AZ541">
            <v>0.27110296718001742</v>
          </cell>
        </row>
        <row r="542">
          <cell r="G542">
            <v>2865</v>
          </cell>
          <cell r="I542">
            <v>0.27154515644226662</v>
          </cell>
          <cell r="AX542">
            <v>2865</v>
          </cell>
          <cell r="AZ542">
            <v>0.27154515644226662</v>
          </cell>
        </row>
        <row r="543">
          <cell r="G543">
            <v>2869</v>
          </cell>
          <cell r="I543">
            <v>0.27192978006141127</v>
          </cell>
          <cell r="AX543">
            <v>2869</v>
          </cell>
          <cell r="AZ543">
            <v>0.27192978006141127</v>
          </cell>
        </row>
        <row r="544">
          <cell r="G544">
            <v>2869</v>
          </cell>
          <cell r="I544">
            <v>0.27231440368055593</v>
          </cell>
          <cell r="AX544">
            <v>2869</v>
          </cell>
          <cell r="AZ544">
            <v>0.27231440368055593</v>
          </cell>
        </row>
        <row r="545">
          <cell r="G545">
            <v>2871</v>
          </cell>
          <cell r="I545">
            <v>0.27269902729970058</v>
          </cell>
          <cell r="AX545">
            <v>2871</v>
          </cell>
          <cell r="AZ545">
            <v>0.27269902729970058</v>
          </cell>
        </row>
        <row r="546">
          <cell r="G546">
            <v>2872</v>
          </cell>
          <cell r="I546">
            <v>0.27317281532795562</v>
          </cell>
          <cell r="AX546">
            <v>2872</v>
          </cell>
          <cell r="AZ546">
            <v>0.27317281532795562</v>
          </cell>
        </row>
        <row r="547">
          <cell r="G547">
            <v>2885</v>
          </cell>
          <cell r="I547">
            <v>0.27361500459020482</v>
          </cell>
          <cell r="AX547">
            <v>2885</v>
          </cell>
          <cell r="AZ547">
            <v>0.27361500459020482</v>
          </cell>
        </row>
        <row r="548">
          <cell r="G548">
            <v>2901</v>
          </cell>
          <cell r="I548">
            <v>0.27433599384911789</v>
          </cell>
          <cell r="AX548">
            <v>2901</v>
          </cell>
          <cell r="AZ548">
            <v>0.27433599384911789</v>
          </cell>
        </row>
        <row r="549">
          <cell r="G549">
            <v>2904</v>
          </cell>
          <cell r="I549">
            <v>0.27475137789966009</v>
          </cell>
          <cell r="AX549">
            <v>2904</v>
          </cell>
          <cell r="AZ549">
            <v>0.27475137789966009</v>
          </cell>
        </row>
        <row r="550">
          <cell r="G550">
            <v>2906</v>
          </cell>
          <cell r="I550">
            <v>0.275127553685444</v>
          </cell>
          <cell r="AX550">
            <v>2906</v>
          </cell>
          <cell r="AZ550">
            <v>0.275127553685444</v>
          </cell>
        </row>
        <row r="551">
          <cell r="G551">
            <v>2907</v>
          </cell>
          <cell r="I551">
            <v>0.27550372947122792</v>
          </cell>
          <cell r="AX551">
            <v>2907</v>
          </cell>
          <cell r="AZ551">
            <v>0.27550372947122792</v>
          </cell>
        </row>
        <row r="552">
          <cell r="G552">
            <v>2918</v>
          </cell>
          <cell r="I552">
            <v>0.27587990525701184</v>
          </cell>
          <cell r="AX552">
            <v>2918</v>
          </cell>
          <cell r="AZ552">
            <v>0.27587990525701184</v>
          </cell>
        </row>
        <row r="553">
          <cell r="G553">
            <v>2923</v>
          </cell>
          <cell r="I553">
            <v>0.27631876267658695</v>
          </cell>
          <cell r="AX553">
            <v>2923</v>
          </cell>
          <cell r="AZ553">
            <v>0.27631876267658695</v>
          </cell>
        </row>
        <row r="554">
          <cell r="G554">
            <v>2923</v>
          </cell>
          <cell r="I554">
            <v>0.27669493846237087</v>
          </cell>
          <cell r="AX554">
            <v>2923</v>
          </cell>
          <cell r="AZ554">
            <v>0.27669493846237087</v>
          </cell>
        </row>
        <row r="555">
          <cell r="G555">
            <v>2923</v>
          </cell>
          <cell r="I555">
            <v>0.27718828763148667</v>
          </cell>
          <cell r="AX555">
            <v>2923</v>
          </cell>
          <cell r="AZ555">
            <v>0.27718828763148667</v>
          </cell>
        </row>
        <row r="556">
          <cell r="G556">
            <v>2924</v>
          </cell>
          <cell r="I556">
            <v>0.27768163680060248</v>
          </cell>
          <cell r="AX556">
            <v>2924</v>
          </cell>
          <cell r="AZ556">
            <v>0.27768163680060248</v>
          </cell>
        </row>
        <row r="557">
          <cell r="G557">
            <v>2930</v>
          </cell>
          <cell r="I557">
            <v>0.27833751540493618</v>
          </cell>
          <cell r="AX557">
            <v>2930</v>
          </cell>
          <cell r="AZ557">
            <v>0.27833751540493618</v>
          </cell>
        </row>
        <row r="558">
          <cell r="G558">
            <v>2931</v>
          </cell>
          <cell r="I558">
            <v>0.27883086457405198</v>
          </cell>
          <cell r="AX558">
            <v>2931</v>
          </cell>
          <cell r="AZ558">
            <v>0.27883086457405198</v>
          </cell>
        </row>
        <row r="559">
          <cell r="G559">
            <v>2933</v>
          </cell>
          <cell r="I559">
            <v>0.27955718478124358</v>
          </cell>
          <cell r="AX559">
            <v>2933</v>
          </cell>
          <cell r="AZ559">
            <v>0.27955718478124358</v>
          </cell>
        </row>
        <row r="560">
          <cell r="G560">
            <v>2936</v>
          </cell>
          <cell r="I560">
            <v>0.28005053395035939</v>
          </cell>
          <cell r="AX560">
            <v>2936</v>
          </cell>
          <cell r="AZ560">
            <v>0.28005053395035939</v>
          </cell>
        </row>
        <row r="561">
          <cell r="G561">
            <v>2941</v>
          </cell>
          <cell r="I561">
            <v>0.28051424046755546</v>
          </cell>
          <cell r="AX561">
            <v>2941</v>
          </cell>
          <cell r="AZ561">
            <v>0.28051424046755546</v>
          </cell>
        </row>
        <row r="562">
          <cell r="G562">
            <v>2945</v>
          </cell>
          <cell r="I562">
            <v>0.28097794698475154</v>
          </cell>
          <cell r="AX562">
            <v>2945</v>
          </cell>
          <cell r="AZ562">
            <v>0.28097794698475154</v>
          </cell>
        </row>
        <row r="563">
          <cell r="G563">
            <v>2946</v>
          </cell>
          <cell r="I563">
            <v>0.281596229506266</v>
          </cell>
          <cell r="AX563">
            <v>2946</v>
          </cell>
          <cell r="AZ563">
            <v>0.281596229506266</v>
          </cell>
        </row>
        <row r="564">
          <cell r="G564">
            <v>2955</v>
          </cell>
          <cell r="I564">
            <v>0.28220483893614601</v>
          </cell>
          <cell r="AX564">
            <v>2955</v>
          </cell>
          <cell r="AZ564">
            <v>0.28220483893614601</v>
          </cell>
        </row>
        <row r="565">
          <cell r="G565">
            <v>2958</v>
          </cell>
          <cell r="I565">
            <v>0.28266854545334208</v>
          </cell>
          <cell r="AX565">
            <v>2958</v>
          </cell>
          <cell r="AZ565">
            <v>0.28266854545334208</v>
          </cell>
        </row>
        <row r="566">
          <cell r="G566">
            <v>2958</v>
          </cell>
          <cell r="I566">
            <v>0.28333151765820769</v>
          </cell>
          <cell r="AX566">
            <v>2958</v>
          </cell>
          <cell r="AZ566">
            <v>0.28333151765820769</v>
          </cell>
        </row>
        <row r="567">
          <cell r="G567">
            <v>2959</v>
          </cell>
          <cell r="I567">
            <v>0.28394012708808769</v>
          </cell>
          <cell r="AX567">
            <v>2959</v>
          </cell>
          <cell r="AZ567">
            <v>0.28394012708808769</v>
          </cell>
        </row>
        <row r="568">
          <cell r="G568">
            <v>2960</v>
          </cell>
          <cell r="I568">
            <v>0.28465647326301624</v>
          </cell>
          <cell r="AX568">
            <v>2960</v>
          </cell>
          <cell r="AZ568">
            <v>0.28465647326301624</v>
          </cell>
        </row>
        <row r="569">
          <cell r="G569">
            <v>2960</v>
          </cell>
          <cell r="I569">
            <v>0.2855378638769876</v>
          </cell>
          <cell r="AX569">
            <v>2960</v>
          </cell>
          <cell r="AZ569">
            <v>0.2855378638769876</v>
          </cell>
        </row>
        <row r="570">
          <cell r="G570">
            <v>2962</v>
          </cell>
          <cell r="I570">
            <v>0.28600157039418367</v>
          </cell>
          <cell r="AX570">
            <v>2962</v>
          </cell>
          <cell r="AZ570">
            <v>0.28600157039418367</v>
          </cell>
        </row>
        <row r="571">
          <cell r="G571">
            <v>2963</v>
          </cell>
          <cell r="I571">
            <v>0.28661017982406367</v>
          </cell>
          <cell r="AX571">
            <v>2963</v>
          </cell>
          <cell r="AZ571">
            <v>0.28661017982406367</v>
          </cell>
        </row>
        <row r="572">
          <cell r="G572">
            <v>2968</v>
          </cell>
          <cell r="I572">
            <v>0.28727315202892928</v>
          </cell>
          <cell r="AX572">
            <v>2968</v>
          </cell>
          <cell r="AZ572">
            <v>0.28727315202892928</v>
          </cell>
        </row>
        <row r="573">
          <cell r="G573">
            <v>2975</v>
          </cell>
          <cell r="I573">
            <v>0.28789468041008109</v>
          </cell>
          <cell r="AX573">
            <v>2975</v>
          </cell>
          <cell r="AZ573">
            <v>0.28789468041008109</v>
          </cell>
        </row>
        <row r="574">
          <cell r="G574">
            <v>2993</v>
          </cell>
          <cell r="I574">
            <v>0.28864051876661506</v>
          </cell>
          <cell r="AX574">
            <v>2993</v>
          </cell>
          <cell r="AZ574">
            <v>0.28864051876661506</v>
          </cell>
        </row>
        <row r="575">
          <cell r="G575">
            <v>2995</v>
          </cell>
          <cell r="I575">
            <v>0.28938635712314903</v>
          </cell>
          <cell r="AX575">
            <v>2995</v>
          </cell>
          <cell r="AZ575">
            <v>0.28938635712314903</v>
          </cell>
        </row>
        <row r="576">
          <cell r="G576">
            <v>2996</v>
          </cell>
          <cell r="I576">
            <v>0.290132195479683</v>
          </cell>
          <cell r="AX576">
            <v>2996</v>
          </cell>
          <cell r="AZ576">
            <v>0.290132195479683</v>
          </cell>
        </row>
        <row r="577">
          <cell r="G577">
            <v>3001</v>
          </cell>
          <cell r="I577">
            <v>0.29087803383621696</v>
          </cell>
          <cell r="AX577">
            <v>3001</v>
          </cell>
          <cell r="AZ577">
            <v>0.29087803383621696</v>
          </cell>
        </row>
        <row r="578">
          <cell r="G578">
            <v>3002</v>
          </cell>
          <cell r="I578">
            <v>0.29162387219275093</v>
          </cell>
          <cell r="AX578">
            <v>3002</v>
          </cell>
          <cell r="AZ578">
            <v>0.29162387219275093</v>
          </cell>
        </row>
        <row r="579">
          <cell r="G579">
            <v>3004</v>
          </cell>
          <cell r="I579">
            <v>0.2923697105492849</v>
          </cell>
          <cell r="AX579">
            <v>3004</v>
          </cell>
          <cell r="AZ579">
            <v>0.2923697105492849</v>
          </cell>
        </row>
        <row r="580">
          <cell r="G580">
            <v>3007</v>
          </cell>
          <cell r="I580">
            <v>0.29311554890581887</v>
          </cell>
          <cell r="AX580">
            <v>3007</v>
          </cell>
          <cell r="AZ580">
            <v>0.29311554890581887</v>
          </cell>
        </row>
        <row r="581">
          <cell r="G581">
            <v>3009</v>
          </cell>
          <cell r="I581">
            <v>0.29386138726235284</v>
          </cell>
          <cell r="AX581">
            <v>3009</v>
          </cell>
          <cell r="AZ581">
            <v>0.29386138726235284</v>
          </cell>
        </row>
        <row r="582">
          <cell r="G582">
            <v>3034</v>
          </cell>
          <cell r="I582">
            <v>0.29448291564350465</v>
          </cell>
          <cell r="AX582">
            <v>3034</v>
          </cell>
          <cell r="AZ582">
            <v>0.29448291564350465</v>
          </cell>
        </row>
        <row r="583">
          <cell r="G583">
            <v>3041</v>
          </cell>
          <cell r="I583">
            <v>0.29516921074708885</v>
          </cell>
          <cell r="AX583">
            <v>3041</v>
          </cell>
          <cell r="AZ583">
            <v>0.29516921074708885</v>
          </cell>
        </row>
        <row r="584">
          <cell r="G584">
            <v>3041</v>
          </cell>
          <cell r="I584">
            <v>0.29579073912824067</v>
          </cell>
          <cell r="AX584">
            <v>3041</v>
          </cell>
          <cell r="AZ584">
            <v>0.29579073912824067</v>
          </cell>
        </row>
        <row r="585">
          <cell r="G585">
            <v>3046</v>
          </cell>
          <cell r="I585">
            <v>0.29641226750939248</v>
          </cell>
          <cell r="AX585">
            <v>3046</v>
          </cell>
          <cell r="AZ585">
            <v>0.29641226750939248</v>
          </cell>
        </row>
        <row r="586">
          <cell r="G586">
            <v>3053</v>
          </cell>
          <cell r="I586">
            <v>0.29737162324193744</v>
          </cell>
          <cell r="AX586">
            <v>3053</v>
          </cell>
          <cell r="AZ586">
            <v>0.29737162324193744</v>
          </cell>
        </row>
        <row r="587">
          <cell r="G587">
            <v>3145</v>
          </cell>
          <cell r="I587">
            <v>0.29845844882646516</v>
          </cell>
          <cell r="AX587">
            <v>3145</v>
          </cell>
          <cell r="AZ587">
            <v>0.29845844882646516</v>
          </cell>
        </row>
        <row r="588">
          <cell r="G588">
            <v>3151</v>
          </cell>
          <cell r="I588">
            <v>0.29909848505627751</v>
          </cell>
          <cell r="AX588">
            <v>3151</v>
          </cell>
          <cell r="AZ588">
            <v>0.29909848505627751</v>
          </cell>
        </row>
        <row r="589">
          <cell r="G589">
            <v>3152</v>
          </cell>
          <cell r="I589">
            <v>0.29996543052007474</v>
          </cell>
          <cell r="AX589">
            <v>3152</v>
          </cell>
          <cell r="AZ589">
            <v>0.29996543052007474</v>
          </cell>
        </row>
        <row r="590">
          <cell r="G590">
            <v>3152</v>
          </cell>
          <cell r="I590">
            <v>0.30060546674988708</v>
          </cell>
          <cell r="AX590">
            <v>3152</v>
          </cell>
          <cell r="AZ590">
            <v>0.30060546674988708</v>
          </cell>
        </row>
        <row r="591">
          <cell r="G591">
            <v>3156</v>
          </cell>
          <cell r="I591">
            <v>0.30104019698369816</v>
          </cell>
          <cell r="AX591">
            <v>3156</v>
          </cell>
          <cell r="AZ591">
            <v>0.30104019698369816</v>
          </cell>
        </row>
        <row r="592">
          <cell r="G592">
            <v>3158</v>
          </cell>
          <cell r="I592">
            <v>0.30212702256822588</v>
          </cell>
          <cell r="AX592">
            <v>3158</v>
          </cell>
          <cell r="AZ592">
            <v>0.30212702256822588</v>
          </cell>
        </row>
        <row r="593">
          <cell r="G593">
            <v>3158</v>
          </cell>
          <cell r="I593">
            <v>0.3031137209064575</v>
          </cell>
          <cell r="AX593">
            <v>3158</v>
          </cell>
          <cell r="AZ593">
            <v>0.3031137209064575</v>
          </cell>
        </row>
        <row r="594">
          <cell r="G594">
            <v>3161</v>
          </cell>
          <cell r="I594">
            <v>0.30420054649098521</v>
          </cell>
          <cell r="AX594">
            <v>3161</v>
          </cell>
          <cell r="AZ594">
            <v>0.30420054649098521</v>
          </cell>
        </row>
        <row r="595">
          <cell r="G595">
            <v>3161</v>
          </cell>
          <cell r="I595">
            <v>0.30484058272079756</v>
          </cell>
          <cell r="AX595">
            <v>3161</v>
          </cell>
          <cell r="AZ595">
            <v>0.30484058272079756</v>
          </cell>
        </row>
        <row r="596">
          <cell r="G596">
            <v>3164</v>
          </cell>
          <cell r="I596">
            <v>0.30538399551306145</v>
          </cell>
          <cell r="AX596">
            <v>3164</v>
          </cell>
          <cell r="AZ596">
            <v>0.30538399551306145</v>
          </cell>
        </row>
        <row r="597">
          <cell r="G597">
            <v>3165</v>
          </cell>
          <cell r="I597">
            <v>0.30625345598068365</v>
          </cell>
          <cell r="AX597">
            <v>3165</v>
          </cell>
          <cell r="AZ597">
            <v>0.30625345598068365</v>
          </cell>
        </row>
        <row r="598">
          <cell r="G598">
            <v>3166</v>
          </cell>
          <cell r="I598">
            <v>0.30734028156521137</v>
          </cell>
          <cell r="AX598">
            <v>3166</v>
          </cell>
          <cell r="AZ598">
            <v>0.30734028156521137</v>
          </cell>
        </row>
        <row r="599">
          <cell r="G599">
            <v>3166</v>
          </cell>
          <cell r="I599">
            <v>0.30806032501072017</v>
          </cell>
          <cell r="AX599">
            <v>3166</v>
          </cell>
          <cell r="AZ599">
            <v>0.30806032501072017</v>
          </cell>
        </row>
        <row r="600">
          <cell r="G600">
            <v>3166</v>
          </cell>
          <cell r="I600">
            <v>0.30863995815721523</v>
          </cell>
          <cell r="AX600">
            <v>3166</v>
          </cell>
          <cell r="AZ600">
            <v>0.30863995815721523</v>
          </cell>
        </row>
        <row r="601">
          <cell r="G601">
            <v>3171</v>
          </cell>
          <cell r="I601">
            <v>0.30907468839102631</v>
          </cell>
          <cell r="AX601">
            <v>3171</v>
          </cell>
          <cell r="AZ601">
            <v>0.30907468839102631</v>
          </cell>
        </row>
        <row r="602">
          <cell r="G602">
            <v>3172</v>
          </cell>
          <cell r="I602">
            <v>0.30965432153752137</v>
          </cell>
          <cell r="AX602">
            <v>3172</v>
          </cell>
          <cell r="AZ602">
            <v>0.30965432153752137</v>
          </cell>
        </row>
        <row r="603">
          <cell r="G603">
            <v>3173</v>
          </cell>
          <cell r="I603">
            <v>0.31008905177133245</v>
          </cell>
          <cell r="AX603">
            <v>3173</v>
          </cell>
          <cell r="AZ603">
            <v>0.31008905177133245</v>
          </cell>
        </row>
        <row r="604">
          <cell r="G604">
            <v>3174</v>
          </cell>
          <cell r="I604">
            <v>0.31056907356975194</v>
          </cell>
          <cell r="AX604">
            <v>3174</v>
          </cell>
          <cell r="AZ604">
            <v>0.31056907356975194</v>
          </cell>
        </row>
        <row r="605">
          <cell r="G605">
            <v>3175</v>
          </cell>
          <cell r="I605">
            <v>0.31184912453361746</v>
          </cell>
          <cell r="AX605">
            <v>3175</v>
          </cell>
          <cell r="AZ605">
            <v>0.31184912453361746</v>
          </cell>
        </row>
        <row r="606">
          <cell r="G606">
            <v>3181</v>
          </cell>
          <cell r="I606">
            <v>0.31239253732588135</v>
          </cell>
          <cell r="AX606">
            <v>3181</v>
          </cell>
          <cell r="AZ606">
            <v>0.31239253732588135</v>
          </cell>
        </row>
        <row r="607">
          <cell r="G607">
            <v>3191</v>
          </cell>
          <cell r="I607">
            <v>0.31316313879699953</v>
          </cell>
          <cell r="AX607">
            <v>3191</v>
          </cell>
          <cell r="AZ607">
            <v>0.31316313879699953</v>
          </cell>
        </row>
        <row r="608">
          <cell r="G608">
            <v>3211</v>
          </cell>
          <cell r="I608">
            <v>0.3136268453141956</v>
          </cell>
          <cell r="AX608">
            <v>3211</v>
          </cell>
          <cell r="AZ608">
            <v>0.3136268453141956</v>
          </cell>
        </row>
        <row r="609">
          <cell r="G609">
            <v>3212</v>
          </cell>
          <cell r="I609">
            <v>0.31409055183139167</v>
          </cell>
          <cell r="AX609">
            <v>3212</v>
          </cell>
          <cell r="AZ609">
            <v>0.31409055183139167</v>
          </cell>
        </row>
        <row r="610">
          <cell r="G610">
            <v>3215</v>
          </cell>
          <cell r="I610">
            <v>0.31455425834858775</v>
          </cell>
          <cell r="AX610">
            <v>3215</v>
          </cell>
          <cell r="AZ610">
            <v>0.31455425834858775</v>
          </cell>
        </row>
        <row r="611">
          <cell r="G611">
            <v>3238</v>
          </cell>
          <cell r="I611">
            <v>0.31513389149508281</v>
          </cell>
          <cell r="AX611">
            <v>3238</v>
          </cell>
          <cell r="AZ611">
            <v>0.31513389149508281</v>
          </cell>
        </row>
        <row r="612">
          <cell r="G612">
            <v>3247</v>
          </cell>
          <cell r="I612">
            <v>0.31578598684579945</v>
          </cell>
          <cell r="AX612">
            <v>3247</v>
          </cell>
          <cell r="AZ612">
            <v>0.31578598684579945</v>
          </cell>
        </row>
        <row r="613">
          <cell r="G613">
            <v>3252</v>
          </cell>
          <cell r="I613">
            <v>0.31622080306264727</v>
          </cell>
          <cell r="AX613">
            <v>3252</v>
          </cell>
          <cell r="AZ613">
            <v>0.31622080306264727</v>
          </cell>
        </row>
        <row r="614">
          <cell r="G614">
            <v>3257</v>
          </cell>
          <cell r="I614">
            <v>0.31648333076960605</v>
          </cell>
          <cell r="AX614">
            <v>3257</v>
          </cell>
          <cell r="AZ614">
            <v>0.31648333076960605</v>
          </cell>
        </row>
        <row r="615">
          <cell r="G615">
            <v>3261</v>
          </cell>
          <cell r="I615">
            <v>0.31674585847656483</v>
          </cell>
          <cell r="AX615">
            <v>3261</v>
          </cell>
          <cell r="AZ615">
            <v>0.31674585847656483</v>
          </cell>
        </row>
        <row r="616">
          <cell r="G616">
            <v>3269</v>
          </cell>
          <cell r="I616">
            <v>0.31700838618352362</v>
          </cell>
          <cell r="AX616">
            <v>3269</v>
          </cell>
          <cell r="AZ616">
            <v>0.31700838618352362</v>
          </cell>
        </row>
        <row r="617">
          <cell r="G617">
            <v>3270</v>
          </cell>
          <cell r="I617">
            <v>0.31752069461224297</v>
          </cell>
          <cell r="AX617">
            <v>3270</v>
          </cell>
          <cell r="AZ617">
            <v>0.31752069461224297</v>
          </cell>
        </row>
        <row r="618">
          <cell r="G618">
            <v>3270</v>
          </cell>
          <cell r="I618">
            <v>0.31790604908720005</v>
          </cell>
          <cell r="AX618">
            <v>3270</v>
          </cell>
          <cell r="AZ618">
            <v>0.31790604908720005</v>
          </cell>
        </row>
        <row r="619">
          <cell r="G619">
            <v>3272</v>
          </cell>
          <cell r="I619">
            <v>0.3184183575159194</v>
          </cell>
          <cell r="AX619">
            <v>3272</v>
          </cell>
          <cell r="AZ619">
            <v>0.3184183575159194</v>
          </cell>
        </row>
        <row r="620">
          <cell r="G620">
            <v>3273</v>
          </cell>
          <cell r="I620">
            <v>0.31880371199087648</v>
          </cell>
          <cell r="AX620">
            <v>3273</v>
          </cell>
          <cell r="AZ620">
            <v>0.31880371199087648</v>
          </cell>
        </row>
        <row r="621">
          <cell r="G621">
            <v>3274</v>
          </cell>
          <cell r="I621">
            <v>0.31906623969783526</v>
          </cell>
          <cell r="AX621">
            <v>3274</v>
          </cell>
          <cell r="AZ621">
            <v>0.31906623969783526</v>
          </cell>
        </row>
        <row r="622">
          <cell r="G622">
            <v>3274</v>
          </cell>
          <cell r="I622">
            <v>0.31957854812655462</v>
          </cell>
          <cell r="AX622">
            <v>3274</v>
          </cell>
          <cell r="AZ622">
            <v>0.31957854812655462</v>
          </cell>
        </row>
        <row r="623">
          <cell r="G623">
            <v>3275</v>
          </cell>
          <cell r="I623">
            <v>0.3198410758335134</v>
          </cell>
          <cell r="AX623">
            <v>3275</v>
          </cell>
          <cell r="AZ623">
            <v>0.3198410758335134</v>
          </cell>
        </row>
        <row r="624">
          <cell r="G624">
            <v>3275</v>
          </cell>
          <cell r="I624">
            <v>0.32128309734285793</v>
          </cell>
          <cell r="AX624">
            <v>3275</v>
          </cell>
          <cell r="AZ624">
            <v>0.32128309734285793</v>
          </cell>
        </row>
        <row r="625">
          <cell r="G625">
            <v>3276</v>
          </cell>
          <cell r="I625">
            <v>0.32154562504981671</v>
          </cell>
          <cell r="AX625">
            <v>3276</v>
          </cell>
          <cell r="AZ625">
            <v>0.32154562504981671</v>
          </cell>
        </row>
        <row r="626">
          <cell r="G626">
            <v>3278</v>
          </cell>
          <cell r="I626">
            <v>0.32180815275677549</v>
          </cell>
          <cell r="AX626">
            <v>3278</v>
          </cell>
          <cell r="AZ626">
            <v>0.32180815275677549</v>
          </cell>
        </row>
        <row r="627">
          <cell r="G627">
            <v>3283</v>
          </cell>
          <cell r="I627">
            <v>0.32219350723173257</v>
          </cell>
          <cell r="AX627">
            <v>3283</v>
          </cell>
          <cell r="AZ627">
            <v>0.32219350723173257</v>
          </cell>
        </row>
        <row r="628">
          <cell r="G628">
            <v>3284</v>
          </cell>
          <cell r="I628">
            <v>0.32363552874107709</v>
          </cell>
          <cell r="AX628">
            <v>3284</v>
          </cell>
          <cell r="AZ628">
            <v>0.32363552874107709</v>
          </cell>
        </row>
        <row r="629">
          <cell r="G629">
            <v>3288</v>
          </cell>
          <cell r="I629">
            <v>0.32434471682819616</v>
          </cell>
          <cell r="AX629">
            <v>3288</v>
          </cell>
          <cell r="AZ629">
            <v>0.32434471682819616</v>
          </cell>
        </row>
        <row r="630">
          <cell r="G630">
            <v>3288</v>
          </cell>
          <cell r="I630">
            <v>0.32485855145581782</v>
          </cell>
          <cell r="AX630">
            <v>3288</v>
          </cell>
          <cell r="AZ630">
            <v>0.32485855145581782</v>
          </cell>
        </row>
        <row r="631">
          <cell r="G631">
            <v>3296</v>
          </cell>
          <cell r="I631">
            <v>0.32529588267649062</v>
          </cell>
          <cell r="AX631">
            <v>3296</v>
          </cell>
          <cell r="AZ631">
            <v>0.32529588267649062</v>
          </cell>
        </row>
        <row r="632">
          <cell r="G632">
            <v>3297</v>
          </cell>
          <cell r="I632">
            <v>0.32593815446525848</v>
          </cell>
          <cell r="AX632">
            <v>3297</v>
          </cell>
          <cell r="AZ632">
            <v>0.32593815446525848</v>
          </cell>
        </row>
        <row r="633">
          <cell r="G633">
            <v>3299</v>
          </cell>
          <cell r="I633">
            <v>0.32632350894021556</v>
          </cell>
          <cell r="AX633">
            <v>3299</v>
          </cell>
          <cell r="AZ633">
            <v>0.32632350894021556</v>
          </cell>
        </row>
        <row r="634">
          <cell r="G634">
            <v>3301</v>
          </cell>
          <cell r="I634">
            <v>0.32704449819912862</v>
          </cell>
          <cell r="AX634">
            <v>3301</v>
          </cell>
          <cell r="AZ634">
            <v>0.32704449819912862</v>
          </cell>
        </row>
        <row r="635">
          <cell r="G635">
            <v>3329</v>
          </cell>
          <cell r="I635">
            <v>0.32766250127577362</v>
          </cell>
          <cell r="AX635">
            <v>3329</v>
          </cell>
          <cell r="AZ635">
            <v>0.32766250127577362</v>
          </cell>
        </row>
        <row r="636">
          <cell r="G636">
            <v>3340</v>
          </cell>
          <cell r="I636">
            <v>0.32826335073658691</v>
          </cell>
          <cell r="AX636">
            <v>3340</v>
          </cell>
          <cell r="AZ636">
            <v>0.32826335073658691</v>
          </cell>
        </row>
        <row r="637">
          <cell r="G637">
            <v>3342</v>
          </cell>
          <cell r="I637">
            <v>0.32898433999549997</v>
          </cell>
          <cell r="AX637">
            <v>3342</v>
          </cell>
          <cell r="AZ637">
            <v>0.32898433999549997</v>
          </cell>
        </row>
        <row r="638">
          <cell r="G638">
            <v>3343</v>
          </cell>
          <cell r="I638">
            <v>0.32960234307214498</v>
          </cell>
          <cell r="AX638">
            <v>3343</v>
          </cell>
          <cell r="AZ638">
            <v>0.32960234307214498</v>
          </cell>
        </row>
        <row r="639">
          <cell r="G639">
            <v>3343</v>
          </cell>
          <cell r="I639">
            <v>0.33015168869394462</v>
          </cell>
          <cell r="AX639">
            <v>3343</v>
          </cell>
          <cell r="AZ639">
            <v>0.33015168869394462</v>
          </cell>
        </row>
        <row r="640">
          <cell r="G640">
            <v>3346</v>
          </cell>
          <cell r="I640">
            <v>0.33087267795285769</v>
          </cell>
          <cell r="AX640">
            <v>3346</v>
          </cell>
          <cell r="AZ640">
            <v>0.33087267795285769</v>
          </cell>
        </row>
        <row r="641">
          <cell r="G641">
            <v>3347</v>
          </cell>
          <cell r="I641">
            <v>0.33155935998010727</v>
          </cell>
          <cell r="AX641">
            <v>3347</v>
          </cell>
          <cell r="AZ641">
            <v>0.33155935998010727</v>
          </cell>
        </row>
        <row r="642">
          <cell r="G642">
            <v>3347</v>
          </cell>
          <cell r="I642">
            <v>0.33197134770069781</v>
          </cell>
          <cell r="AX642">
            <v>3347</v>
          </cell>
          <cell r="AZ642">
            <v>0.33197134770069781</v>
          </cell>
        </row>
        <row r="643">
          <cell r="G643">
            <v>3349</v>
          </cell>
          <cell r="I643">
            <v>0.33258935077734281</v>
          </cell>
          <cell r="AX643">
            <v>3349</v>
          </cell>
          <cell r="AZ643">
            <v>0.33258935077734281</v>
          </cell>
        </row>
        <row r="644">
          <cell r="G644">
            <v>3349</v>
          </cell>
          <cell r="I644">
            <v>0.33320735385398781</v>
          </cell>
          <cell r="AX644">
            <v>3349</v>
          </cell>
          <cell r="AZ644">
            <v>0.33320735385398781</v>
          </cell>
        </row>
        <row r="645">
          <cell r="G645">
            <v>3351</v>
          </cell>
          <cell r="I645">
            <v>0.3338082033148011</v>
          </cell>
          <cell r="AX645">
            <v>3351</v>
          </cell>
          <cell r="AZ645">
            <v>0.3338082033148011</v>
          </cell>
        </row>
        <row r="646">
          <cell r="G646">
            <v>3353</v>
          </cell>
          <cell r="I646">
            <v>0.33449488534205069</v>
          </cell>
          <cell r="AX646">
            <v>3353</v>
          </cell>
          <cell r="AZ646">
            <v>0.33449488534205069</v>
          </cell>
        </row>
        <row r="647">
          <cell r="G647">
            <v>3353</v>
          </cell>
          <cell r="I647">
            <v>0.33518156736930027</v>
          </cell>
          <cell r="AX647">
            <v>3353</v>
          </cell>
          <cell r="AZ647">
            <v>0.33518156736930027</v>
          </cell>
        </row>
        <row r="648">
          <cell r="G648">
            <v>3354</v>
          </cell>
          <cell r="I648">
            <v>0.33578241683011356</v>
          </cell>
          <cell r="AX648">
            <v>3354</v>
          </cell>
          <cell r="AZ648">
            <v>0.33578241683011356</v>
          </cell>
        </row>
        <row r="649">
          <cell r="G649">
            <v>3355</v>
          </cell>
          <cell r="I649">
            <v>0.33633176245191321</v>
          </cell>
          <cell r="AX649">
            <v>3355</v>
          </cell>
          <cell r="AZ649">
            <v>0.33633176245191321</v>
          </cell>
        </row>
        <row r="650">
          <cell r="G650">
            <v>3356</v>
          </cell>
          <cell r="I650">
            <v>0.33688110807371285</v>
          </cell>
          <cell r="AX650">
            <v>3356</v>
          </cell>
          <cell r="AZ650">
            <v>0.33688110807371285</v>
          </cell>
        </row>
        <row r="651">
          <cell r="G651">
            <v>3368</v>
          </cell>
          <cell r="I651">
            <v>0.33742452086597674</v>
          </cell>
          <cell r="AX651">
            <v>3368</v>
          </cell>
          <cell r="AZ651">
            <v>0.33742452086597674</v>
          </cell>
        </row>
        <row r="652">
          <cell r="G652">
            <v>3372</v>
          </cell>
          <cell r="I652">
            <v>0.33796793365824063</v>
          </cell>
          <cell r="AX652">
            <v>3372</v>
          </cell>
          <cell r="AZ652">
            <v>0.33796793365824063</v>
          </cell>
        </row>
        <row r="653">
          <cell r="G653">
            <v>3376</v>
          </cell>
          <cell r="I653">
            <v>0.33851134645050451</v>
          </cell>
          <cell r="AX653">
            <v>3376</v>
          </cell>
          <cell r="AZ653">
            <v>0.33851134645050451</v>
          </cell>
        </row>
        <row r="654">
          <cell r="G654">
            <v>3378</v>
          </cell>
          <cell r="I654">
            <v>0.3390547592427684</v>
          </cell>
          <cell r="AX654">
            <v>3378</v>
          </cell>
          <cell r="AZ654">
            <v>0.3390547592427684</v>
          </cell>
        </row>
        <row r="655">
          <cell r="G655">
            <v>3382</v>
          </cell>
          <cell r="I655">
            <v>0.33959817203503229</v>
          </cell>
          <cell r="AX655">
            <v>3382</v>
          </cell>
          <cell r="AZ655">
            <v>0.33959817203503229</v>
          </cell>
        </row>
        <row r="656">
          <cell r="G656">
            <v>3383</v>
          </cell>
          <cell r="I656">
            <v>0.34019818316123723</v>
          </cell>
          <cell r="AX656">
            <v>3383</v>
          </cell>
          <cell r="AZ656">
            <v>0.34019818316123723</v>
          </cell>
        </row>
        <row r="657">
          <cell r="G657">
            <v>3389</v>
          </cell>
          <cell r="I657">
            <v>0.34074159595350112</v>
          </cell>
          <cell r="AX657">
            <v>3389</v>
          </cell>
          <cell r="AZ657">
            <v>0.34074159595350112</v>
          </cell>
        </row>
        <row r="658">
          <cell r="G658">
            <v>3390</v>
          </cell>
          <cell r="I658">
            <v>0.34117482148416906</v>
          </cell>
          <cell r="AX658">
            <v>3390</v>
          </cell>
          <cell r="AZ658">
            <v>0.34117482148416906</v>
          </cell>
        </row>
        <row r="659">
          <cell r="G659">
            <v>3391</v>
          </cell>
          <cell r="I659">
            <v>0.34171823427643294</v>
          </cell>
          <cell r="AX659">
            <v>3391</v>
          </cell>
          <cell r="AZ659">
            <v>0.34171823427643294</v>
          </cell>
        </row>
        <row r="660">
          <cell r="G660">
            <v>3392</v>
          </cell>
          <cell r="I660">
            <v>0.34219660090139498</v>
          </cell>
          <cell r="AX660">
            <v>3392</v>
          </cell>
          <cell r="AZ660">
            <v>0.34219660090139498</v>
          </cell>
        </row>
        <row r="661">
          <cell r="G661">
            <v>3394</v>
          </cell>
          <cell r="I661">
            <v>0.34262982643206291</v>
          </cell>
          <cell r="AX661">
            <v>3394</v>
          </cell>
          <cell r="AZ661">
            <v>0.34262982643206291</v>
          </cell>
        </row>
        <row r="662">
          <cell r="G662">
            <v>3395</v>
          </cell>
          <cell r="I662">
            <v>0.343111180967552</v>
          </cell>
          <cell r="AX662">
            <v>3395</v>
          </cell>
          <cell r="AZ662">
            <v>0.343111180967552</v>
          </cell>
        </row>
        <row r="663">
          <cell r="G663">
            <v>3396</v>
          </cell>
          <cell r="I663">
            <v>0.34383320202290607</v>
          </cell>
          <cell r="AX663">
            <v>3396</v>
          </cell>
          <cell r="AZ663">
            <v>0.34383320202290607</v>
          </cell>
        </row>
        <row r="664">
          <cell r="G664">
            <v>3396</v>
          </cell>
          <cell r="I664">
            <v>0.34423181938128189</v>
          </cell>
          <cell r="AX664">
            <v>3396</v>
          </cell>
          <cell r="AZ664">
            <v>0.34423181938128189</v>
          </cell>
        </row>
        <row r="665">
          <cell r="G665">
            <v>3396</v>
          </cell>
          <cell r="I665">
            <v>0.34459284065683854</v>
          </cell>
          <cell r="AX665">
            <v>3396</v>
          </cell>
          <cell r="AZ665">
            <v>0.34459284065683854</v>
          </cell>
        </row>
        <row r="666">
          <cell r="G666">
            <v>3398</v>
          </cell>
          <cell r="I666">
            <v>0.34523279090361414</v>
          </cell>
          <cell r="AX666">
            <v>3398</v>
          </cell>
          <cell r="AZ666">
            <v>0.34523279090361414</v>
          </cell>
        </row>
        <row r="667">
          <cell r="G667">
            <v>3398</v>
          </cell>
          <cell r="I667">
            <v>0.34571115752857617</v>
          </cell>
          <cell r="AX667">
            <v>3398</v>
          </cell>
          <cell r="AZ667">
            <v>0.34571115752857617</v>
          </cell>
        </row>
        <row r="668">
          <cell r="G668">
            <v>3398</v>
          </cell>
          <cell r="I668">
            <v>0.34607217880413282</v>
          </cell>
          <cell r="AX668">
            <v>3398</v>
          </cell>
          <cell r="AZ668">
            <v>0.34607217880413282</v>
          </cell>
        </row>
        <row r="669">
          <cell r="G669">
            <v>3399</v>
          </cell>
          <cell r="I669">
            <v>0.34655353333962191</v>
          </cell>
          <cell r="AX669">
            <v>3399</v>
          </cell>
          <cell r="AZ669">
            <v>0.34655353333962191</v>
          </cell>
        </row>
        <row r="670">
          <cell r="G670">
            <v>3400</v>
          </cell>
          <cell r="I670">
            <v>0.34708503748129582</v>
          </cell>
          <cell r="AX670">
            <v>3400</v>
          </cell>
          <cell r="AZ670">
            <v>0.34708503748129582</v>
          </cell>
        </row>
        <row r="671">
          <cell r="G671">
            <v>3402</v>
          </cell>
          <cell r="I671">
            <v>0.34756639201678491</v>
          </cell>
          <cell r="AX671">
            <v>3402</v>
          </cell>
          <cell r="AZ671">
            <v>0.34756639201678491</v>
          </cell>
        </row>
        <row r="672">
          <cell r="G672">
            <v>3404</v>
          </cell>
          <cell r="I672">
            <v>0.34796500937516073</v>
          </cell>
          <cell r="AX672">
            <v>3404</v>
          </cell>
          <cell r="AZ672">
            <v>0.34796500937516073</v>
          </cell>
        </row>
        <row r="673">
          <cell r="G673">
            <v>3405</v>
          </cell>
          <cell r="I673">
            <v>0.34832603065071738</v>
          </cell>
          <cell r="AX673">
            <v>3405</v>
          </cell>
          <cell r="AZ673">
            <v>0.34832603065071738</v>
          </cell>
        </row>
        <row r="674">
          <cell r="G674">
            <v>3406</v>
          </cell>
          <cell r="I674">
            <v>0.34875925618138531</v>
          </cell>
          <cell r="AX674">
            <v>3406</v>
          </cell>
          <cell r="AZ674">
            <v>0.34875925618138531</v>
          </cell>
        </row>
        <row r="675">
          <cell r="G675">
            <v>3407</v>
          </cell>
          <cell r="I675">
            <v>0.3492406107168744</v>
          </cell>
          <cell r="AX675">
            <v>3407</v>
          </cell>
          <cell r="AZ675">
            <v>0.3492406107168744</v>
          </cell>
        </row>
        <row r="676">
          <cell r="G676">
            <v>3408</v>
          </cell>
          <cell r="I676">
            <v>0.34984055735580177</v>
          </cell>
          <cell r="AX676">
            <v>3408</v>
          </cell>
          <cell r="AZ676">
            <v>0.34984055735580177</v>
          </cell>
        </row>
        <row r="677">
          <cell r="G677">
            <v>3409</v>
          </cell>
          <cell r="I677">
            <v>0.35029181782842816</v>
          </cell>
          <cell r="AX677">
            <v>3409</v>
          </cell>
          <cell r="AZ677">
            <v>0.35029181782842816</v>
          </cell>
        </row>
        <row r="678">
          <cell r="G678">
            <v>3409</v>
          </cell>
          <cell r="I678">
            <v>0.35065283910398481</v>
          </cell>
          <cell r="AX678">
            <v>3409</v>
          </cell>
          <cell r="AZ678">
            <v>0.35065283910398481</v>
          </cell>
        </row>
        <row r="679">
          <cell r="G679">
            <v>3410</v>
          </cell>
          <cell r="I679">
            <v>0.3511511108019546</v>
          </cell>
          <cell r="AX679">
            <v>3410</v>
          </cell>
          <cell r="AZ679">
            <v>0.3511511108019546</v>
          </cell>
        </row>
        <row r="680">
          <cell r="G680">
            <v>3411</v>
          </cell>
          <cell r="I680">
            <v>0.35154972816033042</v>
          </cell>
          <cell r="AX680">
            <v>3411</v>
          </cell>
          <cell r="AZ680">
            <v>0.35154972816033042</v>
          </cell>
        </row>
        <row r="681">
          <cell r="G681">
            <v>3412</v>
          </cell>
          <cell r="I681">
            <v>0.35191074943588707</v>
          </cell>
          <cell r="AX681">
            <v>3412</v>
          </cell>
          <cell r="AZ681">
            <v>0.35191074943588707</v>
          </cell>
        </row>
        <row r="682">
          <cell r="G682">
            <v>3412</v>
          </cell>
          <cell r="I682">
            <v>0.35240381916013347</v>
          </cell>
          <cell r="AX682">
            <v>3412</v>
          </cell>
          <cell r="AZ682">
            <v>0.35240381916013347</v>
          </cell>
        </row>
        <row r="683">
          <cell r="G683">
            <v>3414</v>
          </cell>
          <cell r="I683">
            <v>0.35288517369562256</v>
          </cell>
          <cell r="AX683">
            <v>3414</v>
          </cell>
          <cell r="AZ683">
            <v>0.35288517369562256</v>
          </cell>
        </row>
        <row r="684">
          <cell r="G684">
            <v>3418</v>
          </cell>
          <cell r="I684">
            <v>0.3532311909312662</v>
          </cell>
          <cell r="AX684">
            <v>3418</v>
          </cell>
          <cell r="AZ684">
            <v>0.3532311909312662</v>
          </cell>
        </row>
        <row r="685">
          <cell r="G685">
            <v>3431</v>
          </cell>
          <cell r="I685">
            <v>0.35357720816690985</v>
          </cell>
          <cell r="AX685">
            <v>3431</v>
          </cell>
          <cell r="AZ685">
            <v>0.35357720816690985</v>
          </cell>
        </row>
        <row r="686">
          <cell r="G686">
            <v>3559</v>
          </cell>
          <cell r="I686">
            <v>0.35382374302903302</v>
          </cell>
          <cell r="AX686">
            <v>3559</v>
          </cell>
          <cell r="AZ686">
            <v>0.35382374302903302</v>
          </cell>
        </row>
        <row r="687">
          <cell r="G687">
            <v>3561</v>
          </cell>
          <cell r="I687">
            <v>0.35411958916273267</v>
          </cell>
          <cell r="AX687">
            <v>3561</v>
          </cell>
          <cell r="AZ687">
            <v>0.35411958916273267</v>
          </cell>
        </row>
        <row r="688">
          <cell r="G688">
            <v>3565</v>
          </cell>
          <cell r="I688">
            <v>0.35436612402485584</v>
          </cell>
          <cell r="AX688">
            <v>3565</v>
          </cell>
          <cell r="AZ688">
            <v>0.35436612402485584</v>
          </cell>
        </row>
        <row r="689">
          <cell r="G689">
            <v>3570</v>
          </cell>
          <cell r="I689">
            <v>0.35473593706592021</v>
          </cell>
          <cell r="AX689">
            <v>3570</v>
          </cell>
          <cell r="AZ689">
            <v>0.35473593706592021</v>
          </cell>
        </row>
        <row r="690">
          <cell r="G690">
            <v>3571</v>
          </cell>
          <cell r="I690">
            <v>0.35503178319961987</v>
          </cell>
          <cell r="AX690">
            <v>3571</v>
          </cell>
          <cell r="AZ690">
            <v>0.35503178319961987</v>
          </cell>
        </row>
        <row r="691">
          <cell r="G691">
            <v>3574</v>
          </cell>
          <cell r="I691">
            <v>0.35527831806174304</v>
          </cell>
          <cell r="AX691">
            <v>3574</v>
          </cell>
          <cell r="AZ691">
            <v>0.35527831806174304</v>
          </cell>
        </row>
        <row r="692">
          <cell r="G692">
            <v>3576</v>
          </cell>
          <cell r="I692">
            <v>0.35552485292386621</v>
          </cell>
          <cell r="AX692">
            <v>3576</v>
          </cell>
          <cell r="AZ692">
            <v>0.35552485292386621</v>
          </cell>
        </row>
        <row r="693">
          <cell r="G693">
            <v>3578</v>
          </cell>
          <cell r="I693">
            <v>0.35582069905756586</v>
          </cell>
          <cell r="AX693">
            <v>3578</v>
          </cell>
          <cell r="AZ693">
            <v>0.35582069905756586</v>
          </cell>
        </row>
        <row r="694">
          <cell r="G694">
            <v>3629</v>
          </cell>
          <cell r="I694">
            <v>0.35613212961667656</v>
          </cell>
          <cell r="AX694">
            <v>3629</v>
          </cell>
          <cell r="AZ694">
            <v>0.35613212961667656</v>
          </cell>
        </row>
        <row r="695">
          <cell r="G695">
            <v>3636</v>
          </cell>
          <cell r="I695">
            <v>0.35646084276617412</v>
          </cell>
          <cell r="AX695">
            <v>3636</v>
          </cell>
          <cell r="AZ695">
            <v>0.35646084276617412</v>
          </cell>
        </row>
        <row r="696">
          <cell r="G696">
            <v>3637</v>
          </cell>
          <cell r="I696">
            <v>0.35678955591567169</v>
          </cell>
          <cell r="AX696">
            <v>3637</v>
          </cell>
          <cell r="AZ696">
            <v>0.35678955591567169</v>
          </cell>
        </row>
        <row r="697">
          <cell r="G697">
            <v>3642</v>
          </cell>
          <cell r="I697">
            <v>0.35706177821002411</v>
          </cell>
          <cell r="AX697">
            <v>3642</v>
          </cell>
          <cell r="AZ697">
            <v>0.35706177821002411</v>
          </cell>
        </row>
        <row r="698">
          <cell r="G698">
            <v>3644</v>
          </cell>
          <cell r="I698">
            <v>0.35739049135952167</v>
          </cell>
          <cell r="AX698">
            <v>3644</v>
          </cell>
          <cell r="AZ698">
            <v>0.35739049135952167</v>
          </cell>
        </row>
        <row r="699">
          <cell r="G699">
            <v>3647</v>
          </cell>
          <cell r="I699">
            <v>0.35763702622164484</v>
          </cell>
          <cell r="AX699">
            <v>3647</v>
          </cell>
          <cell r="AZ699">
            <v>0.35763702622164484</v>
          </cell>
        </row>
        <row r="700">
          <cell r="G700">
            <v>3652</v>
          </cell>
          <cell r="I700">
            <v>0.35799998211552836</v>
          </cell>
          <cell r="AX700">
            <v>3652</v>
          </cell>
          <cell r="AZ700">
            <v>0.35799998211552836</v>
          </cell>
        </row>
        <row r="701">
          <cell r="G701">
            <v>3654</v>
          </cell>
          <cell r="I701">
            <v>0.35849305183977476</v>
          </cell>
          <cell r="AX701">
            <v>3654</v>
          </cell>
          <cell r="AZ701">
            <v>0.35849305183977476</v>
          </cell>
        </row>
        <row r="702">
          <cell r="G702">
            <v>3658</v>
          </cell>
          <cell r="I702">
            <v>0.35873958670189793</v>
          </cell>
          <cell r="AX702">
            <v>3658</v>
          </cell>
          <cell r="AZ702">
            <v>0.35873958670189793</v>
          </cell>
        </row>
        <row r="703">
          <cell r="G703">
            <v>3667</v>
          </cell>
          <cell r="I703">
            <v>0.35906829985139549</v>
          </cell>
          <cell r="AX703">
            <v>3667</v>
          </cell>
          <cell r="AZ703">
            <v>0.35906829985139549</v>
          </cell>
        </row>
        <row r="704">
          <cell r="G704">
            <v>3681</v>
          </cell>
          <cell r="I704">
            <v>0.36012758936840383</v>
          </cell>
          <cell r="AX704">
            <v>3681</v>
          </cell>
          <cell r="AZ704">
            <v>0.36012758936840383</v>
          </cell>
        </row>
        <row r="705">
          <cell r="G705">
            <v>3688</v>
          </cell>
          <cell r="I705">
            <v>0.36083821767138846</v>
          </cell>
          <cell r="AX705">
            <v>3688</v>
          </cell>
          <cell r="AZ705">
            <v>0.36083821767138846</v>
          </cell>
        </row>
        <row r="706">
          <cell r="G706">
            <v>3689</v>
          </cell>
          <cell r="I706">
            <v>0.36154884597437309</v>
          </cell>
          <cell r="AX706">
            <v>3689</v>
          </cell>
          <cell r="AZ706">
            <v>0.36154884597437309</v>
          </cell>
        </row>
        <row r="707">
          <cell r="G707">
            <v>3695</v>
          </cell>
          <cell r="I707">
            <v>0.36249358459067044</v>
          </cell>
          <cell r="AX707">
            <v>3695</v>
          </cell>
          <cell r="AZ707">
            <v>0.36249358459067044</v>
          </cell>
        </row>
        <row r="708">
          <cell r="G708">
            <v>3699</v>
          </cell>
          <cell r="I708">
            <v>0.36328538088034762</v>
          </cell>
          <cell r="AX708">
            <v>3699</v>
          </cell>
          <cell r="AZ708">
            <v>0.36328538088034762</v>
          </cell>
        </row>
        <row r="709">
          <cell r="G709">
            <v>3701</v>
          </cell>
          <cell r="I709">
            <v>0.36395159894485052</v>
          </cell>
          <cell r="AX709">
            <v>3701</v>
          </cell>
          <cell r="AZ709">
            <v>0.36395159894485052</v>
          </cell>
        </row>
        <row r="710">
          <cell r="G710">
            <v>3819</v>
          </cell>
          <cell r="I710">
            <v>0.36427936628094387</v>
          </cell>
          <cell r="AX710">
            <v>3819</v>
          </cell>
          <cell r="AZ710">
            <v>0.36427936628094387</v>
          </cell>
        </row>
        <row r="711">
          <cell r="G711">
            <v>3819</v>
          </cell>
          <cell r="I711">
            <v>0.36460603733331864</v>
          </cell>
          <cell r="AX711">
            <v>3819</v>
          </cell>
          <cell r="AZ711">
            <v>0.36460603733331864</v>
          </cell>
        </row>
        <row r="712">
          <cell r="G712">
            <v>3820</v>
          </cell>
          <cell r="I712">
            <v>0.36485257219544182</v>
          </cell>
          <cell r="AX712">
            <v>3820</v>
          </cell>
          <cell r="AZ712">
            <v>0.36485257219544182</v>
          </cell>
        </row>
        <row r="713">
          <cell r="G713">
            <v>3824</v>
          </cell>
          <cell r="I713">
            <v>0.36522238523650619</v>
          </cell>
          <cell r="AX713">
            <v>3824</v>
          </cell>
          <cell r="AZ713">
            <v>0.36522238523650619</v>
          </cell>
        </row>
        <row r="714">
          <cell r="G714">
            <v>3824</v>
          </cell>
          <cell r="I714">
            <v>0.36551001999019617</v>
          </cell>
          <cell r="AX714">
            <v>3824</v>
          </cell>
          <cell r="AZ714">
            <v>0.36551001999019617</v>
          </cell>
        </row>
        <row r="715">
          <cell r="G715">
            <v>3825</v>
          </cell>
          <cell r="I715">
            <v>0.36594702877448115</v>
          </cell>
          <cell r="AX715">
            <v>3825</v>
          </cell>
          <cell r="AZ715">
            <v>0.36594702877448115</v>
          </cell>
        </row>
        <row r="716">
          <cell r="G716">
            <v>3827</v>
          </cell>
          <cell r="I716">
            <v>0.36629674328070511</v>
          </cell>
          <cell r="AX716">
            <v>3827</v>
          </cell>
          <cell r="AZ716">
            <v>0.36629674328070511</v>
          </cell>
        </row>
        <row r="717">
          <cell r="G717">
            <v>3828</v>
          </cell>
          <cell r="I717">
            <v>0.36662545643020267</v>
          </cell>
          <cell r="AX717">
            <v>3828</v>
          </cell>
          <cell r="AZ717">
            <v>0.36662545643020267</v>
          </cell>
        </row>
        <row r="718">
          <cell r="G718">
            <v>3828</v>
          </cell>
          <cell r="I718">
            <v>0.36687199129232584</v>
          </cell>
          <cell r="AX718">
            <v>3828</v>
          </cell>
          <cell r="AZ718">
            <v>0.36687199129232584</v>
          </cell>
        </row>
        <row r="719">
          <cell r="G719">
            <v>3829</v>
          </cell>
          <cell r="I719">
            <v>0.3672007044418234</v>
          </cell>
          <cell r="AX719">
            <v>3829</v>
          </cell>
          <cell r="AZ719">
            <v>0.3672007044418234</v>
          </cell>
        </row>
        <row r="720">
          <cell r="G720">
            <v>3829</v>
          </cell>
          <cell r="I720">
            <v>0.36748833919551338</v>
          </cell>
          <cell r="AX720">
            <v>3829</v>
          </cell>
          <cell r="AZ720">
            <v>0.36748833919551338</v>
          </cell>
        </row>
        <row r="721">
          <cell r="G721">
            <v>3829</v>
          </cell>
          <cell r="I721">
            <v>0.36773487405763655</v>
          </cell>
          <cell r="AX721">
            <v>3829</v>
          </cell>
          <cell r="AZ721">
            <v>0.36773487405763655</v>
          </cell>
        </row>
        <row r="722">
          <cell r="G722">
            <v>3830</v>
          </cell>
          <cell r="I722">
            <v>0.36827931864634145</v>
          </cell>
          <cell r="AX722">
            <v>3830</v>
          </cell>
          <cell r="AZ722">
            <v>0.36827931864634145</v>
          </cell>
        </row>
        <row r="723">
          <cell r="G723">
            <v>3830</v>
          </cell>
          <cell r="I723">
            <v>0.36871632743062643</v>
          </cell>
          <cell r="AX723">
            <v>3830</v>
          </cell>
          <cell r="AZ723">
            <v>0.36871632743062643</v>
          </cell>
        </row>
        <row r="724">
          <cell r="G724">
            <v>3830</v>
          </cell>
          <cell r="I724">
            <v>0.36903392727262402</v>
          </cell>
          <cell r="AX724">
            <v>3830</v>
          </cell>
          <cell r="AZ724">
            <v>0.36903392727262402</v>
          </cell>
        </row>
        <row r="725">
          <cell r="G725">
            <v>3830</v>
          </cell>
          <cell r="I725">
            <v>0.36928046213474719</v>
          </cell>
          <cell r="AX725">
            <v>3830</v>
          </cell>
          <cell r="AZ725">
            <v>0.36928046213474719</v>
          </cell>
        </row>
        <row r="726">
          <cell r="G726">
            <v>3830</v>
          </cell>
          <cell r="I726">
            <v>0.36952699699687036</v>
          </cell>
          <cell r="AX726">
            <v>3830</v>
          </cell>
          <cell r="AZ726">
            <v>0.36952699699687036</v>
          </cell>
        </row>
        <row r="727">
          <cell r="G727">
            <v>3831</v>
          </cell>
          <cell r="I727">
            <v>0.36982284313057001</v>
          </cell>
          <cell r="AX727">
            <v>3831</v>
          </cell>
          <cell r="AZ727">
            <v>0.36982284313057001</v>
          </cell>
        </row>
        <row r="728">
          <cell r="G728">
            <v>3831</v>
          </cell>
          <cell r="I728">
            <v>0.37006937799269318</v>
          </cell>
          <cell r="AX728">
            <v>3831</v>
          </cell>
          <cell r="AZ728">
            <v>0.37006937799269318</v>
          </cell>
        </row>
        <row r="729">
          <cell r="G729">
            <v>3832</v>
          </cell>
          <cell r="I729">
            <v>0.37043919103375755</v>
          </cell>
          <cell r="AX729">
            <v>3832</v>
          </cell>
          <cell r="AZ729">
            <v>0.37043919103375755</v>
          </cell>
        </row>
        <row r="730">
          <cell r="G730">
            <v>3832</v>
          </cell>
          <cell r="I730">
            <v>0.37068572589588072</v>
          </cell>
          <cell r="AX730">
            <v>3832</v>
          </cell>
          <cell r="AZ730">
            <v>0.37068572589588072</v>
          </cell>
        </row>
        <row r="731">
          <cell r="G731">
            <v>3833</v>
          </cell>
          <cell r="I731">
            <v>0.3709322607580039</v>
          </cell>
          <cell r="AX731">
            <v>3833</v>
          </cell>
          <cell r="AZ731">
            <v>0.3709322607580039</v>
          </cell>
        </row>
        <row r="732">
          <cell r="G732">
            <v>3836</v>
          </cell>
          <cell r="I732">
            <v>0.37126097390750146</v>
          </cell>
          <cell r="AX732">
            <v>3836</v>
          </cell>
          <cell r="AZ732">
            <v>0.37126097390750146</v>
          </cell>
        </row>
        <row r="733">
          <cell r="G733">
            <v>3836</v>
          </cell>
          <cell r="I733">
            <v>0.37153319620185388</v>
          </cell>
          <cell r="AX733">
            <v>3836</v>
          </cell>
          <cell r="AZ733">
            <v>0.37153319620185388</v>
          </cell>
        </row>
        <row r="734">
          <cell r="G734">
            <v>3836</v>
          </cell>
          <cell r="I734">
            <v>0.37177973106397705</v>
          </cell>
          <cell r="AX734">
            <v>3836</v>
          </cell>
          <cell r="AZ734">
            <v>0.37177973106397705</v>
          </cell>
        </row>
        <row r="735">
          <cell r="G735">
            <v>3837</v>
          </cell>
          <cell r="I735">
            <v>0.37214954410504142</v>
          </cell>
          <cell r="AX735">
            <v>3837</v>
          </cell>
          <cell r="AZ735">
            <v>0.37214954410504142</v>
          </cell>
        </row>
        <row r="736">
          <cell r="G736">
            <v>3837</v>
          </cell>
          <cell r="I736">
            <v>0.37244539023874107</v>
          </cell>
          <cell r="AX736">
            <v>3837</v>
          </cell>
          <cell r="AZ736">
            <v>0.37244539023874107</v>
          </cell>
        </row>
        <row r="737">
          <cell r="G737">
            <v>3837</v>
          </cell>
          <cell r="I737">
            <v>0.37273302499243105</v>
          </cell>
          <cell r="AX737">
            <v>3837</v>
          </cell>
          <cell r="AZ737">
            <v>0.37273302499243105</v>
          </cell>
        </row>
        <row r="738">
          <cell r="G738">
            <v>3838</v>
          </cell>
          <cell r="I738">
            <v>0.37306173814192861</v>
          </cell>
          <cell r="AX738">
            <v>3838</v>
          </cell>
          <cell r="AZ738">
            <v>0.37306173814192861</v>
          </cell>
        </row>
        <row r="739">
          <cell r="G739">
            <v>3838</v>
          </cell>
          <cell r="I739">
            <v>0.37335758427562826</v>
          </cell>
          <cell r="AX739">
            <v>3838</v>
          </cell>
          <cell r="AZ739">
            <v>0.37335758427562826</v>
          </cell>
        </row>
        <row r="740">
          <cell r="G740">
            <v>3839</v>
          </cell>
          <cell r="I740">
            <v>0.37372054016951178</v>
          </cell>
          <cell r="AX740">
            <v>3839</v>
          </cell>
          <cell r="AZ740">
            <v>0.37372054016951178</v>
          </cell>
        </row>
        <row r="741">
          <cell r="G741">
            <v>3839</v>
          </cell>
          <cell r="I741">
            <v>0.37404925331900934</v>
          </cell>
          <cell r="AX741">
            <v>3839</v>
          </cell>
          <cell r="AZ741">
            <v>0.37404925331900934</v>
          </cell>
        </row>
        <row r="742">
          <cell r="G742">
            <v>3840</v>
          </cell>
          <cell r="I742">
            <v>0.37435741652272353</v>
          </cell>
          <cell r="AX742">
            <v>3840</v>
          </cell>
          <cell r="AZ742">
            <v>0.37435741652272353</v>
          </cell>
        </row>
        <row r="743">
          <cell r="G743">
            <v>3840</v>
          </cell>
          <cell r="I743">
            <v>0.37465326265642318</v>
          </cell>
          <cell r="AX743">
            <v>3840</v>
          </cell>
          <cell r="AZ743">
            <v>0.37465326265642318</v>
          </cell>
        </row>
        <row r="744">
          <cell r="G744">
            <v>3840</v>
          </cell>
          <cell r="I744">
            <v>0.37489979751854635</v>
          </cell>
          <cell r="AX744">
            <v>3840</v>
          </cell>
          <cell r="AZ744">
            <v>0.37489979751854635</v>
          </cell>
        </row>
        <row r="745">
          <cell r="G745">
            <v>3840</v>
          </cell>
          <cell r="I745">
            <v>0.375195643652246</v>
          </cell>
          <cell r="AX745">
            <v>3840</v>
          </cell>
          <cell r="AZ745">
            <v>0.375195643652246</v>
          </cell>
        </row>
        <row r="746">
          <cell r="G746">
            <v>3841</v>
          </cell>
          <cell r="I746">
            <v>0.37555859954612952</v>
          </cell>
          <cell r="AX746">
            <v>3841</v>
          </cell>
          <cell r="AZ746">
            <v>0.37555859954612952</v>
          </cell>
        </row>
        <row r="747">
          <cell r="G747">
            <v>3841</v>
          </cell>
          <cell r="I747">
            <v>0.37592155544001304</v>
          </cell>
          <cell r="AX747">
            <v>3841</v>
          </cell>
          <cell r="AZ747">
            <v>0.37592155544001304</v>
          </cell>
        </row>
        <row r="748">
          <cell r="G748">
            <v>3844</v>
          </cell>
          <cell r="I748">
            <v>0.37623915528201063</v>
          </cell>
          <cell r="AX748">
            <v>3844</v>
          </cell>
          <cell r="AZ748">
            <v>0.37623915528201063</v>
          </cell>
        </row>
        <row r="749">
          <cell r="G749">
            <v>3845</v>
          </cell>
          <cell r="I749">
            <v>0.37656786843150819</v>
          </cell>
          <cell r="AX749">
            <v>3845</v>
          </cell>
          <cell r="AZ749">
            <v>0.37656786843150819</v>
          </cell>
        </row>
        <row r="750">
          <cell r="G750">
            <v>3845</v>
          </cell>
          <cell r="I750">
            <v>0.37688546827350577</v>
          </cell>
          <cell r="AX750">
            <v>3845</v>
          </cell>
          <cell r="AZ750">
            <v>0.37688546827350577</v>
          </cell>
        </row>
        <row r="751">
          <cell r="G751">
            <v>3846</v>
          </cell>
          <cell r="I751">
            <v>0.37729635971037778</v>
          </cell>
          <cell r="AX751">
            <v>3846</v>
          </cell>
          <cell r="AZ751">
            <v>0.37729635971037778</v>
          </cell>
        </row>
        <row r="752">
          <cell r="G752">
            <v>3846</v>
          </cell>
          <cell r="I752">
            <v>0.37762507285987534</v>
          </cell>
          <cell r="AX752">
            <v>3846</v>
          </cell>
          <cell r="AZ752">
            <v>0.37762507285987534</v>
          </cell>
        </row>
        <row r="753">
          <cell r="G753">
            <v>3846</v>
          </cell>
          <cell r="I753">
            <v>0.37787160772199851</v>
          </cell>
          <cell r="AX753">
            <v>3846</v>
          </cell>
          <cell r="AZ753">
            <v>0.37787160772199851</v>
          </cell>
        </row>
        <row r="754">
          <cell r="G754">
            <v>3847</v>
          </cell>
          <cell r="I754">
            <v>0.37828249915887052</v>
          </cell>
          <cell r="AX754">
            <v>3847</v>
          </cell>
          <cell r="AZ754">
            <v>0.37828249915887052</v>
          </cell>
        </row>
        <row r="755">
          <cell r="G755">
            <v>3856</v>
          </cell>
          <cell r="I755">
            <v>0.37852903402099369</v>
          </cell>
          <cell r="AX755">
            <v>3856</v>
          </cell>
          <cell r="AZ755">
            <v>0.37852903402099369</v>
          </cell>
        </row>
        <row r="756">
          <cell r="G756">
            <v>3857</v>
          </cell>
          <cell r="I756">
            <v>0.37902498417697122</v>
          </cell>
          <cell r="AX756">
            <v>3857</v>
          </cell>
          <cell r="AZ756">
            <v>0.37902498417697122</v>
          </cell>
        </row>
        <row r="757">
          <cell r="G757">
            <v>3863</v>
          </cell>
          <cell r="I757">
            <v>0.37952093433294876</v>
          </cell>
          <cell r="AX757">
            <v>3863</v>
          </cell>
          <cell r="AZ757">
            <v>0.37952093433294876</v>
          </cell>
        </row>
        <row r="758">
          <cell r="G758">
            <v>4033</v>
          </cell>
          <cell r="I758">
            <v>0.38009620384032872</v>
          </cell>
          <cell r="AX758">
            <v>4033</v>
          </cell>
          <cell r="AZ758">
            <v>0.38009620384032872</v>
          </cell>
        </row>
        <row r="759">
          <cell r="G759">
            <v>4036</v>
          </cell>
          <cell r="I759">
            <v>0.38051588704270844</v>
          </cell>
          <cell r="AX759">
            <v>4036</v>
          </cell>
          <cell r="AZ759">
            <v>0.38051588704270844</v>
          </cell>
        </row>
        <row r="760">
          <cell r="G760">
            <v>4037</v>
          </cell>
          <cell r="I760">
            <v>0.38088892444765099</v>
          </cell>
          <cell r="AX760">
            <v>4037</v>
          </cell>
          <cell r="AZ760">
            <v>0.38088892444765099</v>
          </cell>
        </row>
        <row r="761">
          <cell r="G761">
            <v>4040</v>
          </cell>
          <cell r="I761">
            <v>0.38130860765003072</v>
          </cell>
          <cell r="AX761">
            <v>4040</v>
          </cell>
          <cell r="AZ761">
            <v>0.38130860765003072</v>
          </cell>
        </row>
        <row r="762">
          <cell r="G762">
            <v>4043</v>
          </cell>
          <cell r="I762">
            <v>0.38158839645161718</v>
          </cell>
          <cell r="AX762">
            <v>4043</v>
          </cell>
          <cell r="AZ762">
            <v>0.38158839645161718</v>
          </cell>
        </row>
        <row r="763">
          <cell r="G763">
            <v>4045</v>
          </cell>
          <cell r="I763">
            <v>0.38186818525320365</v>
          </cell>
          <cell r="AX763">
            <v>4045</v>
          </cell>
          <cell r="AZ763">
            <v>0.38186818525320365</v>
          </cell>
        </row>
        <row r="764">
          <cell r="G764">
            <v>4046</v>
          </cell>
          <cell r="I764">
            <v>0.38244345476058361</v>
          </cell>
          <cell r="AX764">
            <v>4046</v>
          </cell>
          <cell r="AZ764">
            <v>0.38244345476058361</v>
          </cell>
        </row>
        <row r="765">
          <cell r="G765">
            <v>4046</v>
          </cell>
          <cell r="I765">
            <v>0.38301872426796357</v>
          </cell>
          <cell r="AX765">
            <v>4046</v>
          </cell>
          <cell r="AZ765">
            <v>0.38301872426796357</v>
          </cell>
        </row>
        <row r="766">
          <cell r="G766">
            <v>4046</v>
          </cell>
          <cell r="I766">
            <v>0.38359399377534353</v>
          </cell>
          <cell r="AX766">
            <v>4046</v>
          </cell>
          <cell r="AZ766">
            <v>0.38359399377534353</v>
          </cell>
        </row>
        <row r="767">
          <cell r="G767">
            <v>4048</v>
          </cell>
          <cell r="I767">
            <v>0.38390293082638849</v>
          </cell>
          <cell r="AX767">
            <v>4048</v>
          </cell>
          <cell r="AZ767">
            <v>0.38390293082638849</v>
          </cell>
        </row>
        <row r="768">
          <cell r="G768">
            <v>4049</v>
          </cell>
          <cell r="I768">
            <v>0.38446248693380231</v>
          </cell>
          <cell r="AX768">
            <v>4049</v>
          </cell>
          <cell r="AZ768">
            <v>0.38446248693380231</v>
          </cell>
        </row>
        <row r="769">
          <cell r="G769">
            <v>4058</v>
          </cell>
          <cell r="I769">
            <v>0.38503775644118227</v>
          </cell>
          <cell r="AX769">
            <v>4058</v>
          </cell>
          <cell r="AZ769">
            <v>0.38503775644118227</v>
          </cell>
        </row>
        <row r="770">
          <cell r="G770">
            <v>4058</v>
          </cell>
          <cell r="I770">
            <v>0.38561302594856223</v>
          </cell>
          <cell r="AX770">
            <v>4058</v>
          </cell>
          <cell r="AZ770">
            <v>0.38561302594856223</v>
          </cell>
        </row>
        <row r="771">
          <cell r="G771">
            <v>4062</v>
          </cell>
          <cell r="I771">
            <v>0.38630071827649359</v>
          </cell>
          <cell r="AX771">
            <v>4062</v>
          </cell>
          <cell r="AZ771">
            <v>0.38630071827649359</v>
          </cell>
        </row>
        <row r="772">
          <cell r="G772">
            <v>4090</v>
          </cell>
          <cell r="I772">
            <v>0.38704073128228772</v>
          </cell>
          <cell r="AX772">
            <v>4090</v>
          </cell>
          <cell r="AZ772">
            <v>0.38704073128228772</v>
          </cell>
        </row>
        <row r="773">
          <cell r="G773">
            <v>4090</v>
          </cell>
          <cell r="I773">
            <v>0.38753408045140353</v>
          </cell>
          <cell r="AX773">
            <v>4090</v>
          </cell>
          <cell r="AZ773">
            <v>0.38753408045140353</v>
          </cell>
        </row>
        <row r="774">
          <cell r="G774">
            <v>4132</v>
          </cell>
          <cell r="I774">
            <v>0.38793119310663621</v>
          </cell>
          <cell r="AX774">
            <v>4132</v>
          </cell>
          <cell r="AZ774">
            <v>0.38793119310663621</v>
          </cell>
        </row>
        <row r="775">
          <cell r="G775">
            <v>4134</v>
          </cell>
          <cell r="I775">
            <v>0.38828282073542786</v>
          </cell>
          <cell r="AX775">
            <v>4134</v>
          </cell>
          <cell r="AZ775">
            <v>0.38828282073542786</v>
          </cell>
        </row>
        <row r="776">
          <cell r="G776">
            <v>4136</v>
          </cell>
          <cell r="I776">
            <v>0.38867993339066054</v>
          </cell>
          <cell r="AX776">
            <v>4136</v>
          </cell>
          <cell r="AZ776">
            <v>0.38867993339066054</v>
          </cell>
        </row>
        <row r="777">
          <cell r="G777">
            <v>4137</v>
          </cell>
          <cell r="I777">
            <v>0.38907704604589322</v>
          </cell>
          <cell r="AX777">
            <v>4137</v>
          </cell>
          <cell r="AZ777">
            <v>0.38907704604589322</v>
          </cell>
        </row>
        <row r="778">
          <cell r="G778">
            <v>4138</v>
          </cell>
          <cell r="I778">
            <v>0.38951659132976235</v>
          </cell>
          <cell r="AX778">
            <v>4138</v>
          </cell>
          <cell r="AZ778">
            <v>0.38951659132976235</v>
          </cell>
        </row>
        <row r="779">
          <cell r="G779">
            <v>4139</v>
          </cell>
          <cell r="I779">
            <v>0.389868218958554</v>
          </cell>
          <cell r="AX779">
            <v>4139</v>
          </cell>
          <cell r="AZ779">
            <v>0.389868218958554</v>
          </cell>
        </row>
        <row r="780">
          <cell r="G780">
            <v>4139</v>
          </cell>
          <cell r="I780">
            <v>0.39021984658734565</v>
          </cell>
          <cell r="AX780">
            <v>4139</v>
          </cell>
          <cell r="AZ780">
            <v>0.39021984658734565</v>
          </cell>
        </row>
        <row r="781">
          <cell r="G781">
            <v>4140</v>
          </cell>
          <cell r="I781">
            <v>0.3905714742161373</v>
          </cell>
          <cell r="AX781">
            <v>4140</v>
          </cell>
          <cell r="AZ781">
            <v>0.3905714742161373</v>
          </cell>
        </row>
        <row r="782">
          <cell r="G782">
            <v>4142</v>
          </cell>
          <cell r="I782">
            <v>0.39100996620780626</v>
          </cell>
          <cell r="AX782">
            <v>4142</v>
          </cell>
          <cell r="AZ782">
            <v>0.39100996620780626</v>
          </cell>
        </row>
        <row r="783">
          <cell r="G783">
            <v>4142</v>
          </cell>
          <cell r="I783">
            <v>0.39136159383659791</v>
          </cell>
          <cell r="AX783">
            <v>4142</v>
          </cell>
          <cell r="AZ783">
            <v>0.39136159383659791</v>
          </cell>
        </row>
        <row r="784">
          <cell r="G784">
            <v>4144</v>
          </cell>
          <cell r="I784">
            <v>0.39180113912046705</v>
          </cell>
          <cell r="AX784">
            <v>4144</v>
          </cell>
          <cell r="AZ784">
            <v>0.39180113912046705</v>
          </cell>
        </row>
        <row r="785">
          <cell r="G785">
            <v>4144</v>
          </cell>
          <cell r="I785">
            <v>0.3921527667492587</v>
          </cell>
          <cell r="AX785">
            <v>4144</v>
          </cell>
          <cell r="AZ785">
            <v>0.3921527667492587</v>
          </cell>
        </row>
        <row r="786">
          <cell r="G786">
            <v>4145</v>
          </cell>
          <cell r="I786">
            <v>0.39259231203312783</v>
          </cell>
          <cell r="AX786">
            <v>4145</v>
          </cell>
          <cell r="AZ786">
            <v>0.39259231203312783</v>
          </cell>
        </row>
        <row r="787">
          <cell r="G787">
            <v>4146</v>
          </cell>
          <cell r="I787">
            <v>0.39294393966191948</v>
          </cell>
          <cell r="AX787">
            <v>4146</v>
          </cell>
          <cell r="AZ787">
            <v>0.39294393966191948</v>
          </cell>
        </row>
        <row r="788">
          <cell r="G788">
            <v>4149</v>
          </cell>
          <cell r="I788">
            <v>0.39334105231715216</v>
          </cell>
          <cell r="AX788">
            <v>4149</v>
          </cell>
          <cell r="AZ788">
            <v>0.39334105231715216</v>
          </cell>
        </row>
        <row r="789">
          <cell r="G789">
            <v>4149</v>
          </cell>
          <cell r="I789">
            <v>0.39369267994594381</v>
          </cell>
          <cell r="AX789">
            <v>4149</v>
          </cell>
          <cell r="AZ789">
            <v>0.39369267994594381</v>
          </cell>
        </row>
        <row r="790">
          <cell r="G790">
            <v>4151</v>
          </cell>
          <cell r="I790">
            <v>0.39404430757473546</v>
          </cell>
          <cell r="AX790">
            <v>4151</v>
          </cell>
          <cell r="AZ790">
            <v>0.39404430757473546</v>
          </cell>
        </row>
        <row r="791">
          <cell r="G791">
            <v>4153</v>
          </cell>
          <cell r="I791">
            <v>0.39439593520352711</v>
          </cell>
          <cell r="AX791">
            <v>4153</v>
          </cell>
          <cell r="AZ791">
            <v>0.39439593520352711</v>
          </cell>
        </row>
        <row r="792">
          <cell r="G792">
            <v>4156</v>
          </cell>
          <cell r="I792">
            <v>0.39497836279871656</v>
          </cell>
          <cell r="AX792">
            <v>4156</v>
          </cell>
          <cell r="AZ792">
            <v>0.39497836279871656</v>
          </cell>
        </row>
        <row r="793">
          <cell r="G793">
            <v>4157</v>
          </cell>
          <cell r="I793">
            <v>0.39550582573766319</v>
          </cell>
          <cell r="AX793">
            <v>4157</v>
          </cell>
          <cell r="AZ793">
            <v>0.39550582573766319</v>
          </cell>
        </row>
        <row r="794">
          <cell r="G794">
            <v>4157</v>
          </cell>
          <cell r="I794">
            <v>0.39590293839289586</v>
          </cell>
          <cell r="AX794">
            <v>4157</v>
          </cell>
          <cell r="AZ794">
            <v>0.39590293839289586</v>
          </cell>
        </row>
        <row r="795">
          <cell r="G795">
            <v>4157</v>
          </cell>
          <cell r="I795">
            <v>0.3962954294599032</v>
          </cell>
          <cell r="AX795">
            <v>4157</v>
          </cell>
          <cell r="AZ795">
            <v>0.3962954294599032</v>
          </cell>
        </row>
        <row r="796">
          <cell r="G796">
            <v>4158</v>
          </cell>
          <cell r="I796">
            <v>0.39690992872780062</v>
          </cell>
          <cell r="AX796">
            <v>4158</v>
          </cell>
          <cell r="AZ796">
            <v>0.39690992872780062</v>
          </cell>
        </row>
        <row r="797">
          <cell r="G797">
            <v>4159</v>
          </cell>
          <cell r="I797">
            <v>0.39734947401166976</v>
          </cell>
          <cell r="AX797">
            <v>4159</v>
          </cell>
          <cell r="AZ797">
            <v>0.39734947401166976</v>
          </cell>
        </row>
        <row r="798">
          <cell r="G798">
            <v>4165</v>
          </cell>
          <cell r="I798">
            <v>0.39781696378248282</v>
          </cell>
          <cell r="AX798">
            <v>4165</v>
          </cell>
          <cell r="AZ798">
            <v>0.39781696378248282</v>
          </cell>
        </row>
        <row r="799">
          <cell r="G799">
            <v>4166</v>
          </cell>
          <cell r="I799">
            <v>0.39843146305038024</v>
          </cell>
          <cell r="AX799">
            <v>4166</v>
          </cell>
          <cell r="AZ799">
            <v>0.39843146305038024</v>
          </cell>
        </row>
        <row r="800">
          <cell r="G800">
            <v>4166</v>
          </cell>
          <cell r="I800">
            <v>0.39904596231827766</v>
          </cell>
          <cell r="AX800">
            <v>4166</v>
          </cell>
          <cell r="AZ800">
            <v>0.39904596231827766</v>
          </cell>
        </row>
        <row r="801">
          <cell r="G801">
            <v>4167</v>
          </cell>
          <cell r="I801">
            <v>0.39972447595703592</v>
          </cell>
          <cell r="AX801">
            <v>4167</v>
          </cell>
          <cell r="AZ801">
            <v>0.39972447595703592</v>
          </cell>
        </row>
        <row r="802">
          <cell r="G802">
            <v>4167</v>
          </cell>
          <cell r="I802">
            <v>0.40008549723259257</v>
          </cell>
          <cell r="AX802">
            <v>4167</v>
          </cell>
          <cell r="AZ802">
            <v>0.40008549723259257</v>
          </cell>
        </row>
        <row r="803">
          <cell r="G803">
            <v>4170</v>
          </cell>
          <cell r="I803">
            <v>0.40044651850814922</v>
          </cell>
          <cell r="AX803">
            <v>4170</v>
          </cell>
          <cell r="AZ803">
            <v>0.40044651850814922</v>
          </cell>
        </row>
        <row r="804">
          <cell r="G804">
            <v>4171</v>
          </cell>
          <cell r="I804">
            <v>0.40106101777604664</v>
          </cell>
          <cell r="AX804">
            <v>4171</v>
          </cell>
          <cell r="AZ804">
            <v>0.40106101777604664</v>
          </cell>
        </row>
        <row r="805">
          <cell r="G805">
            <v>4173</v>
          </cell>
          <cell r="I805">
            <v>0.40145350884305397</v>
          </cell>
          <cell r="AX805">
            <v>4173</v>
          </cell>
          <cell r="AZ805">
            <v>0.40145350884305397</v>
          </cell>
        </row>
        <row r="806">
          <cell r="G806">
            <v>4173</v>
          </cell>
          <cell r="I806">
            <v>0.40186319651741143</v>
          </cell>
          <cell r="AX806">
            <v>4173</v>
          </cell>
          <cell r="AZ806">
            <v>0.40186319651741143</v>
          </cell>
        </row>
        <row r="807">
          <cell r="G807">
            <v>4175</v>
          </cell>
          <cell r="I807">
            <v>0.40239065945635805</v>
          </cell>
          <cell r="AX807">
            <v>4175</v>
          </cell>
          <cell r="AZ807">
            <v>0.40239065945635805</v>
          </cell>
        </row>
        <row r="808">
          <cell r="G808">
            <v>4177</v>
          </cell>
          <cell r="I808">
            <v>0.40300515872425546</v>
          </cell>
          <cell r="AX808">
            <v>4177</v>
          </cell>
          <cell r="AZ808">
            <v>0.40300515872425546</v>
          </cell>
        </row>
        <row r="809">
          <cell r="G809">
            <v>4177</v>
          </cell>
          <cell r="I809">
            <v>0.40337847557406742</v>
          </cell>
          <cell r="AX809">
            <v>4177</v>
          </cell>
          <cell r="AZ809">
            <v>0.40337847557406742</v>
          </cell>
        </row>
        <row r="810">
          <cell r="G810">
            <v>4179</v>
          </cell>
          <cell r="I810">
            <v>0.40377096664107476</v>
          </cell>
          <cell r="AX810">
            <v>4179</v>
          </cell>
          <cell r="AZ810">
            <v>0.40377096664107476</v>
          </cell>
        </row>
        <row r="811">
          <cell r="G811">
            <v>4181</v>
          </cell>
          <cell r="I811">
            <v>0.40425232117656384</v>
          </cell>
          <cell r="AX811">
            <v>4181</v>
          </cell>
          <cell r="AZ811">
            <v>0.40425232117656384</v>
          </cell>
        </row>
        <row r="812">
          <cell r="G812">
            <v>4183</v>
          </cell>
          <cell r="I812">
            <v>0.40464481224357118</v>
          </cell>
          <cell r="AX812">
            <v>4183</v>
          </cell>
          <cell r="AZ812">
            <v>0.40464481224357118</v>
          </cell>
        </row>
        <row r="813">
          <cell r="G813">
            <v>4183</v>
          </cell>
          <cell r="I813">
            <v>0.40503730331057852</v>
          </cell>
          <cell r="AX813">
            <v>4183</v>
          </cell>
          <cell r="AZ813">
            <v>0.40503730331057852</v>
          </cell>
        </row>
        <row r="814">
          <cell r="G814">
            <v>4183</v>
          </cell>
          <cell r="I814">
            <v>0.40551865784606761</v>
          </cell>
          <cell r="AX814">
            <v>4183</v>
          </cell>
          <cell r="AZ814">
            <v>0.40551865784606761</v>
          </cell>
        </row>
        <row r="815">
          <cell r="G815">
            <v>4186</v>
          </cell>
          <cell r="I815">
            <v>0.40587967912162426</v>
          </cell>
          <cell r="AX815">
            <v>4186</v>
          </cell>
          <cell r="AZ815">
            <v>0.40587967912162426</v>
          </cell>
        </row>
        <row r="816">
          <cell r="G816">
            <v>4187</v>
          </cell>
          <cell r="I816">
            <v>0.40641118326329817</v>
          </cell>
          <cell r="AX816">
            <v>4187</v>
          </cell>
          <cell r="AZ816">
            <v>0.40641118326329817</v>
          </cell>
        </row>
        <row r="817">
          <cell r="G817">
            <v>4189</v>
          </cell>
          <cell r="I817">
            <v>0.40669118702247653</v>
          </cell>
          <cell r="AX817">
            <v>4189</v>
          </cell>
          <cell r="AZ817">
            <v>0.40669118702247653</v>
          </cell>
        </row>
        <row r="818">
          <cell r="G818">
            <v>4190</v>
          </cell>
          <cell r="I818">
            <v>0.40697119078165489</v>
          </cell>
          <cell r="AX818">
            <v>4190</v>
          </cell>
          <cell r="AZ818">
            <v>0.40697119078165489</v>
          </cell>
        </row>
        <row r="819">
          <cell r="G819">
            <v>4194</v>
          </cell>
          <cell r="I819">
            <v>0.40753117680425244</v>
          </cell>
          <cell r="AX819">
            <v>4194</v>
          </cell>
          <cell r="AZ819">
            <v>0.40753117680425244</v>
          </cell>
        </row>
        <row r="820">
          <cell r="G820">
            <v>4195</v>
          </cell>
          <cell r="I820">
            <v>0.40809116282684998</v>
          </cell>
          <cell r="AX820">
            <v>4195</v>
          </cell>
          <cell r="AZ820">
            <v>0.40809116282684998</v>
          </cell>
        </row>
        <row r="821">
          <cell r="G821">
            <v>4197</v>
          </cell>
          <cell r="I821">
            <v>0.40846447967666194</v>
          </cell>
          <cell r="AX821">
            <v>4197</v>
          </cell>
          <cell r="AZ821">
            <v>0.40846447967666194</v>
          </cell>
        </row>
        <row r="822">
          <cell r="G822">
            <v>4208</v>
          </cell>
          <cell r="I822">
            <v>0.40902446569925949</v>
          </cell>
          <cell r="AX822">
            <v>4208</v>
          </cell>
          <cell r="AZ822">
            <v>0.40902446569925949</v>
          </cell>
        </row>
        <row r="823">
          <cell r="G823">
            <v>4212</v>
          </cell>
          <cell r="I823">
            <v>0.40939778254907144</v>
          </cell>
          <cell r="AX823">
            <v>4212</v>
          </cell>
          <cell r="AZ823">
            <v>0.40939778254907144</v>
          </cell>
        </row>
        <row r="824">
          <cell r="G824">
            <v>4232</v>
          </cell>
          <cell r="I824">
            <v>0.40986630411632552</v>
          </cell>
          <cell r="AX824">
            <v>4232</v>
          </cell>
          <cell r="AZ824">
            <v>0.40986630411632552</v>
          </cell>
        </row>
        <row r="825">
          <cell r="G825">
            <v>4236</v>
          </cell>
          <cell r="I825">
            <v>0.41052123690725495</v>
          </cell>
          <cell r="AX825">
            <v>4236</v>
          </cell>
          <cell r="AZ825">
            <v>0.41052123690725495</v>
          </cell>
        </row>
        <row r="826">
          <cell r="G826">
            <v>4236</v>
          </cell>
          <cell r="I826">
            <v>0.41098975847450903</v>
          </cell>
          <cell r="AX826">
            <v>4236</v>
          </cell>
          <cell r="AZ826">
            <v>0.41098975847450903</v>
          </cell>
        </row>
        <row r="827">
          <cell r="G827">
            <v>4236</v>
          </cell>
          <cell r="I827">
            <v>0.41137558585616824</v>
          </cell>
          <cell r="AX827">
            <v>4236</v>
          </cell>
          <cell r="AZ827">
            <v>0.41137558585616824</v>
          </cell>
        </row>
        <row r="828">
          <cell r="G828">
            <v>4236</v>
          </cell>
          <cell r="I828">
            <v>0.4117844351959174</v>
          </cell>
          <cell r="AX828">
            <v>4236</v>
          </cell>
          <cell r="AZ828">
            <v>0.4117844351959174</v>
          </cell>
        </row>
        <row r="829">
          <cell r="G829">
            <v>4236</v>
          </cell>
          <cell r="I829">
            <v>0.41211151466771673</v>
          </cell>
          <cell r="AX829">
            <v>4236</v>
          </cell>
          <cell r="AZ829">
            <v>0.41211151466771673</v>
          </cell>
        </row>
        <row r="830">
          <cell r="G830">
            <v>4240</v>
          </cell>
          <cell r="I830">
            <v>0.41254439626623768</v>
          </cell>
          <cell r="AX830">
            <v>4240</v>
          </cell>
          <cell r="AZ830">
            <v>0.41254439626623768</v>
          </cell>
        </row>
        <row r="831">
          <cell r="G831">
            <v>4243</v>
          </cell>
          <cell r="I831">
            <v>0.41293022364789689</v>
          </cell>
          <cell r="AX831">
            <v>4243</v>
          </cell>
          <cell r="AZ831">
            <v>0.41293022364789689</v>
          </cell>
        </row>
        <row r="832">
          <cell r="G832">
            <v>4243</v>
          </cell>
          <cell r="I832">
            <v>0.41354474441155353</v>
          </cell>
          <cell r="AX832">
            <v>4243</v>
          </cell>
          <cell r="AZ832">
            <v>0.41354474441155353</v>
          </cell>
        </row>
        <row r="833">
          <cell r="G833">
            <v>4243</v>
          </cell>
          <cell r="I833">
            <v>0.41398085037395266</v>
          </cell>
          <cell r="AX833">
            <v>4243</v>
          </cell>
          <cell r="AZ833">
            <v>0.41398085037395266</v>
          </cell>
        </row>
        <row r="834">
          <cell r="G834">
            <v>4244</v>
          </cell>
          <cell r="I834">
            <v>0.41430792984575199</v>
          </cell>
          <cell r="AX834">
            <v>4244</v>
          </cell>
          <cell r="AZ834">
            <v>0.41430792984575199</v>
          </cell>
        </row>
        <row r="835">
          <cell r="G835">
            <v>4245</v>
          </cell>
          <cell r="I835">
            <v>0.41463500931755132</v>
          </cell>
          <cell r="AX835">
            <v>4245</v>
          </cell>
          <cell r="AZ835">
            <v>0.41463500931755132</v>
          </cell>
        </row>
        <row r="836">
          <cell r="G836">
            <v>4246</v>
          </cell>
          <cell r="I836">
            <v>0.41494368841948603</v>
          </cell>
          <cell r="AX836">
            <v>4246</v>
          </cell>
          <cell r="AZ836">
            <v>0.41494368841948603</v>
          </cell>
        </row>
        <row r="837">
          <cell r="G837">
            <v>4246</v>
          </cell>
          <cell r="I837">
            <v>0.41537979438188516</v>
          </cell>
          <cell r="AX837">
            <v>4246</v>
          </cell>
          <cell r="AZ837">
            <v>0.41537979438188516</v>
          </cell>
        </row>
        <row r="838">
          <cell r="G838">
            <v>4247</v>
          </cell>
          <cell r="I838">
            <v>0.41584831594913924</v>
          </cell>
          <cell r="AX838">
            <v>4247</v>
          </cell>
          <cell r="AZ838">
            <v>0.41584831594913924</v>
          </cell>
        </row>
        <row r="839">
          <cell r="G839">
            <v>4247</v>
          </cell>
          <cell r="I839">
            <v>0.41623414333079845</v>
          </cell>
          <cell r="AX839">
            <v>4247</v>
          </cell>
          <cell r="AZ839">
            <v>0.41623414333079845</v>
          </cell>
        </row>
        <row r="840">
          <cell r="G840">
            <v>4247</v>
          </cell>
          <cell r="I840">
            <v>0.41667024929319757</v>
          </cell>
          <cell r="AX840">
            <v>4247</v>
          </cell>
          <cell r="AZ840">
            <v>0.41667024929319757</v>
          </cell>
        </row>
        <row r="841">
          <cell r="G841">
            <v>4248</v>
          </cell>
          <cell r="I841">
            <v>0.41718470729783569</v>
          </cell>
          <cell r="AX841">
            <v>4248</v>
          </cell>
          <cell r="AZ841">
            <v>0.41718470729783569</v>
          </cell>
        </row>
        <row r="842">
          <cell r="G842">
            <v>4249</v>
          </cell>
          <cell r="I842">
            <v>0.41762081326023481</v>
          </cell>
          <cell r="AX842">
            <v>4249</v>
          </cell>
          <cell r="AZ842">
            <v>0.41762081326023481</v>
          </cell>
        </row>
        <row r="843">
          <cell r="G843">
            <v>4250</v>
          </cell>
          <cell r="I843">
            <v>0.41821394574349974</v>
          </cell>
          <cell r="AX843">
            <v>4250</v>
          </cell>
          <cell r="AZ843">
            <v>0.41821394574349974</v>
          </cell>
        </row>
        <row r="844">
          <cell r="G844">
            <v>4251</v>
          </cell>
          <cell r="I844">
            <v>0.41900249617353957</v>
          </cell>
          <cell r="AX844">
            <v>4251</v>
          </cell>
          <cell r="AZ844">
            <v>0.41900249617353957</v>
          </cell>
        </row>
        <row r="845">
          <cell r="G845">
            <v>4251</v>
          </cell>
          <cell r="I845">
            <v>0.4194386021359387</v>
          </cell>
          <cell r="AX845">
            <v>4251</v>
          </cell>
          <cell r="AZ845">
            <v>0.4194386021359387</v>
          </cell>
        </row>
        <row r="846">
          <cell r="G846">
            <v>4252</v>
          </cell>
          <cell r="I846">
            <v>0.41987148373445965</v>
          </cell>
          <cell r="AX846">
            <v>4252</v>
          </cell>
          <cell r="AZ846">
            <v>0.41987148373445965</v>
          </cell>
        </row>
        <row r="847">
          <cell r="G847">
            <v>4252</v>
          </cell>
          <cell r="I847">
            <v>0.42035301023602228</v>
          </cell>
          <cell r="AX847">
            <v>4252</v>
          </cell>
          <cell r="AZ847">
            <v>0.42035301023602228</v>
          </cell>
        </row>
        <row r="848">
          <cell r="G848">
            <v>4252</v>
          </cell>
          <cell r="I848">
            <v>0.42076185957577145</v>
          </cell>
          <cell r="AX848">
            <v>4252</v>
          </cell>
          <cell r="AZ848">
            <v>0.42076185957577145</v>
          </cell>
        </row>
        <row r="849">
          <cell r="G849">
            <v>4253</v>
          </cell>
          <cell r="I849">
            <v>0.4215788273994574</v>
          </cell>
          <cell r="AX849">
            <v>4253</v>
          </cell>
          <cell r="AZ849">
            <v>0.4215788273994574</v>
          </cell>
        </row>
        <row r="850">
          <cell r="G850">
            <v>4253</v>
          </cell>
          <cell r="I850">
            <v>0.42190590687125673</v>
          </cell>
          <cell r="AX850">
            <v>4253</v>
          </cell>
          <cell r="AZ850">
            <v>0.42190590687125673</v>
          </cell>
        </row>
        <row r="851">
          <cell r="G851">
            <v>4254</v>
          </cell>
          <cell r="I851">
            <v>0.42231475621100589</v>
          </cell>
          <cell r="AX851">
            <v>4254</v>
          </cell>
          <cell r="AZ851">
            <v>0.42231475621100589</v>
          </cell>
        </row>
        <row r="852">
          <cell r="G852">
            <v>4255</v>
          </cell>
          <cell r="I852">
            <v>0.42268781511170761</v>
          </cell>
          <cell r="AX852">
            <v>4255</v>
          </cell>
          <cell r="AZ852">
            <v>0.42268781511170761</v>
          </cell>
        </row>
        <row r="853">
          <cell r="G853">
            <v>4258</v>
          </cell>
          <cell r="I853">
            <v>0.42301489458350694</v>
          </cell>
          <cell r="AX853">
            <v>4258</v>
          </cell>
          <cell r="AZ853">
            <v>0.42301489458350694</v>
          </cell>
        </row>
        <row r="854">
          <cell r="G854">
            <v>4258</v>
          </cell>
          <cell r="I854">
            <v>0.4239742503160519</v>
          </cell>
          <cell r="AX854">
            <v>4258</v>
          </cell>
          <cell r="AZ854">
            <v>0.4239742503160519</v>
          </cell>
        </row>
        <row r="855">
          <cell r="G855">
            <v>4259</v>
          </cell>
          <cell r="I855">
            <v>0.42430132978785123</v>
          </cell>
          <cell r="AX855">
            <v>4259</v>
          </cell>
          <cell r="AZ855">
            <v>0.42430132978785123</v>
          </cell>
        </row>
        <row r="856">
          <cell r="G856">
            <v>4259</v>
          </cell>
          <cell r="I856">
            <v>0.42497360965644509</v>
          </cell>
          <cell r="AX856">
            <v>4259</v>
          </cell>
          <cell r="AZ856">
            <v>0.42497360965644509</v>
          </cell>
        </row>
        <row r="857">
          <cell r="G857">
            <v>4264</v>
          </cell>
          <cell r="I857">
            <v>0.42538245899619426</v>
          </cell>
          <cell r="AX857">
            <v>4264</v>
          </cell>
          <cell r="AZ857">
            <v>0.42538245899619426</v>
          </cell>
        </row>
        <row r="858">
          <cell r="G858">
            <v>4264</v>
          </cell>
          <cell r="I858">
            <v>0.42605473886478812</v>
          </cell>
          <cell r="AX858">
            <v>4264</v>
          </cell>
          <cell r="AZ858">
            <v>0.42605473886478812</v>
          </cell>
        </row>
        <row r="859">
          <cell r="G859">
            <v>4265</v>
          </cell>
          <cell r="I859">
            <v>0.42641576014034477</v>
          </cell>
          <cell r="AX859">
            <v>4265</v>
          </cell>
          <cell r="AZ859">
            <v>0.42641576014034477</v>
          </cell>
        </row>
        <row r="860">
          <cell r="G860">
            <v>4269</v>
          </cell>
          <cell r="I860">
            <v>0.42708804000893863</v>
          </cell>
          <cell r="AX860">
            <v>4269</v>
          </cell>
          <cell r="AZ860">
            <v>0.42708804000893863</v>
          </cell>
        </row>
        <row r="861">
          <cell r="G861">
            <v>4269</v>
          </cell>
          <cell r="I861">
            <v>0.42748665736731445</v>
          </cell>
          <cell r="AX861">
            <v>4269</v>
          </cell>
          <cell r="AZ861">
            <v>0.42748665736731445</v>
          </cell>
        </row>
        <row r="862">
          <cell r="G862">
            <v>4269</v>
          </cell>
          <cell r="I862">
            <v>0.4278476786428711</v>
          </cell>
          <cell r="AX862">
            <v>4269</v>
          </cell>
          <cell r="AZ862">
            <v>0.4278476786428711</v>
          </cell>
        </row>
        <row r="863">
          <cell r="G863">
            <v>4270</v>
          </cell>
          <cell r="I863">
            <v>0.42832763595401302</v>
          </cell>
          <cell r="AX863">
            <v>4270</v>
          </cell>
          <cell r="AZ863">
            <v>0.42832763595401302</v>
          </cell>
        </row>
        <row r="864">
          <cell r="G864">
            <v>4273</v>
          </cell>
          <cell r="I864">
            <v>0.42868865722956967</v>
          </cell>
          <cell r="AX864">
            <v>4273</v>
          </cell>
          <cell r="AZ864">
            <v>0.42868865722956967</v>
          </cell>
        </row>
        <row r="865">
          <cell r="G865">
            <v>4279</v>
          </cell>
          <cell r="I865">
            <v>0.42904967850512632</v>
          </cell>
          <cell r="AX865">
            <v>4279</v>
          </cell>
          <cell r="AZ865">
            <v>0.42904967850512632</v>
          </cell>
        </row>
        <row r="866">
          <cell r="G866">
            <v>4280</v>
          </cell>
          <cell r="I866">
            <v>0.42941069978068297</v>
          </cell>
          <cell r="AX866">
            <v>4280</v>
          </cell>
          <cell r="AZ866">
            <v>0.42941069978068297</v>
          </cell>
        </row>
        <row r="867">
          <cell r="G867">
            <v>4280</v>
          </cell>
          <cell r="I867">
            <v>0.42977172105623962</v>
          </cell>
          <cell r="AX867">
            <v>4280</v>
          </cell>
          <cell r="AZ867">
            <v>0.42977172105623962</v>
          </cell>
        </row>
        <row r="868">
          <cell r="G868">
            <v>4281</v>
          </cell>
          <cell r="I868">
            <v>0.43044400092483348</v>
          </cell>
          <cell r="AX868">
            <v>4281</v>
          </cell>
          <cell r="AZ868">
            <v>0.43044400092483348</v>
          </cell>
        </row>
        <row r="869">
          <cell r="G869">
            <v>4282</v>
          </cell>
          <cell r="I869">
            <v>0.43080502220039013</v>
          </cell>
          <cell r="AX869">
            <v>4282</v>
          </cell>
          <cell r="AZ869">
            <v>0.43080502220039013</v>
          </cell>
        </row>
        <row r="870">
          <cell r="G870">
            <v>4282</v>
          </cell>
          <cell r="I870">
            <v>0.43116604347594678</v>
          </cell>
          <cell r="AX870">
            <v>4282</v>
          </cell>
          <cell r="AZ870">
            <v>0.43116604347594678</v>
          </cell>
        </row>
        <row r="871">
          <cell r="G871">
            <v>4283</v>
          </cell>
          <cell r="I871">
            <v>0.43152706475150343</v>
          </cell>
          <cell r="AX871">
            <v>4283</v>
          </cell>
          <cell r="AZ871">
            <v>0.43152706475150343</v>
          </cell>
        </row>
        <row r="872">
          <cell r="G872">
            <v>4286</v>
          </cell>
          <cell r="I872">
            <v>0.43192568210987925</v>
          </cell>
          <cell r="AX872">
            <v>4286</v>
          </cell>
          <cell r="AZ872">
            <v>0.43192568210987925</v>
          </cell>
        </row>
        <row r="873">
          <cell r="G873">
            <v>4292</v>
          </cell>
          <cell r="I873">
            <v>0.4322867033854359</v>
          </cell>
          <cell r="AX873">
            <v>4292</v>
          </cell>
          <cell r="AZ873">
            <v>0.4322867033854359</v>
          </cell>
        </row>
        <row r="874">
          <cell r="G874">
            <v>4292</v>
          </cell>
          <cell r="I874">
            <v>0.43298946424055784</v>
          </cell>
          <cell r="AX874">
            <v>4292</v>
          </cell>
          <cell r="AZ874">
            <v>0.43298946424055784</v>
          </cell>
        </row>
        <row r="875">
          <cell r="G875">
            <v>4350</v>
          </cell>
          <cell r="I875">
            <v>0.43358906694733823</v>
          </cell>
          <cell r="AX875">
            <v>4350</v>
          </cell>
          <cell r="AZ875">
            <v>0.43358906694733823</v>
          </cell>
        </row>
        <row r="876">
          <cell r="G876">
            <v>4352</v>
          </cell>
          <cell r="I876">
            <v>0.434164658891106</v>
          </cell>
          <cell r="AX876">
            <v>4352</v>
          </cell>
          <cell r="AZ876">
            <v>0.434164658891106</v>
          </cell>
        </row>
        <row r="877">
          <cell r="G877">
            <v>4355</v>
          </cell>
          <cell r="I877">
            <v>0.43464433675737846</v>
          </cell>
          <cell r="AX877">
            <v>4355</v>
          </cell>
          <cell r="AZ877">
            <v>0.43464433675737846</v>
          </cell>
        </row>
        <row r="878">
          <cell r="G878">
            <v>4358</v>
          </cell>
          <cell r="I878">
            <v>0.43530640614035815</v>
          </cell>
          <cell r="AX878">
            <v>4358</v>
          </cell>
          <cell r="AZ878">
            <v>0.43530640614035815</v>
          </cell>
        </row>
        <row r="879">
          <cell r="G879">
            <v>4362</v>
          </cell>
          <cell r="I879">
            <v>0.4357860840066306</v>
          </cell>
          <cell r="AX879">
            <v>4362</v>
          </cell>
          <cell r="AZ879">
            <v>0.4357860840066306</v>
          </cell>
        </row>
        <row r="880">
          <cell r="G880">
            <v>4362</v>
          </cell>
          <cell r="I880">
            <v>0.43626576187290306</v>
          </cell>
          <cell r="AX880">
            <v>4362</v>
          </cell>
          <cell r="AZ880">
            <v>0.43626576187290306</v>
          </cell>
        </row>
        <row r="881">
          <cell r="G881">
            <v>4365</v>
          </cell>
          <cell r="I881">
            <v>0.43674543973917551</v>
          </cell>
          <cell r="AX881">
            <v>4365</v>
          </cell>
          <cell r="AZ881">
            <v>0.43674543973917551</v>
          </cell>
        </row>
        <row r="882">
          <cell r="G882">
            <v>4366</v>
          </cell>
          <cell r="I882">
            <v>0.4372750952455593</v>
          </cell>
          <cell r="AX882">
            <v>4366</v>
          </cell>
          <cell r="AZ882">
            <v>0.4372750952455593</v>
          </cell>
        </row>
        <row r="883">
          <cell r="G883">
            <v>4367</v>
          </cell>
          <cell r="I883">
            <v>0.43785068718932707</v>
          </cell>
          <cell r="AX883">
            <v>4367</v>
          </cell>
          <cell r="AZ883">
            <v>0.43785068718932707</v>
          </cell>
        </row>
        <row r="884">
          <cell r="G884">
            <v>4369</v>
          </cell>
          <cell r="I884">
            <v>0.43833036505559952</v>
          </cell>
          <cell r="AX884">
            <v>4369</v>
          </cell>
          <cell r="AZ884">
            <v>0.43833036505559952</v>
          </cell>
        </row>
        <row r="885">
          <cell r="G885">
            <v>4371</v>
          </cell>
          <cell r="I885">
            <v>0.43892996776237991</v>
          </cell>
          <cell r="AX885">
            <v>4371</v>
          </cell>
          <cell r="AZ885">
            <v>0.43892996776237991</v>
          </cell>
        </row>
        <row r="886">
          <cell r="G886">
            <v>4376</v>
          </cell>
          <cell r="I886">
            <v>0.43950555970614769</v>
          </cell>
          <cell r="AX886">
            <v>4376</v>
          </cell>
          <cell r="AZ886">
            <v>0.43950555970614769</v>
          </cell>
        </row>
        <row r="887">
          <cell r="G887">
            <v>4379</v>
          </cell>
          <cell r="I887">
            <v>0.43988900105853707</v>
          </cell>
          <cell r="AX887">
            <v>4379</v>
          </cell>
          <cell r="AZ887">
            <v>0.43988900105853707</v>
          </cell>
        </row>
        <row r="888">
          <cell r="G888">
            <v>4381</v>
          </cell>
          <cell r="I888">
            <v>0.44036867892480952</v>
          </cell>
          <cell r="AX888">
            <v>4381</v>
          </cell>
          <cell r="AZ888">
            <v>0.44036867892480952</v>
          </cell>
        </row>
        <row r="889">
          <cell r="G889">
            <v>4382</v>
          </cell>
          <cell r="I889">
            <v>0.44248727945458538</v>
          </cell>
          <cell r="AX889">
            <v>4382</v>
          </cell>
          <cell r="AZ889">
            <v>0.44248727945458538</v>
          </cell>
        </row>
        <row r="890">
          <cell r="G890">
            <v>4382</v>
          </cell>
          <cell r="I890">
            <v>0.4431017787224828</v>
          </cell>
          <cell r="AX890">
            <v>4382</v>
          </cell>
          <cell r="AZ890">
            <v>0.4431017787224828</v>
          </cell>
        </row>
        <row r="891">
          <cell r="G891">
            <v>4383</v>
          </cell>
          <cell r="I891">
            <v>0.44348522007487218</v>
          </cell>
          <cell r="AX891">
            <v>4383</v>
          </cell>
          <cell r="AZ891">
            <v>0.44348522007487218</v>
          </cell>
        </row>
        <row r="892">
          <cell r="G892">
            <v>4384</v>
          </cell>
          <cell r="I892">
            <v>0.44540393153996205</v>
          </cell>
          <cell r="AX892">
            <v>4384</v>
          </cell>
          <cell r="AZ892">
            <v>0.44540393153996205</v>
          </cell>
        </row>
        <row r="893">
          <cell r="G893">
            <v>4385</v>
          </cell>
          <cell r="I893">
            <v>0.44732264300505192</v>
          </cell>
          <cell r="AX893">
            <v>4385</v>
          </cell>
          <cell r="AZ893">
            <v>0.44732264300505192</v>
          </cell>
        </row>
        <row r="894">
          <cell r="G894">
            <v>4387</v>
          </cell>
          <cell r="I894">
            <v>0.4477060843574413</v>
          </cell>
          <cell r="AX894">
            <v>4387</v>
          </cell>
          <cell r="AZ894">
            <v>0.4477060843574413</v>
          </cell>
        </row>
        <row r="895">
          <cell r="G895">
            <v>4388</v>
          </cell>
          <cell r="I895">
            <v>0.44962479582253118</v>
          </cell>
          <cell r="AX895">
            <v>4388</v>
          </cell>
          <cell r="AZ895">
            <v>0.44962479582253118</v>
          </cell>
        </row>
        <row r="896">
          <cell r="G896">
            <v>4388</v>
          </cell>
          <cell r="I896">
            <v>0.45174339635230704</v>
          </cell>
          <cell r="AX896">
            <v>4388</v>
          </cell>
          <cell r="AZ896">
            <v>0.45174339635230704</v>
          </cell>
        </row>
        <row r="897">
          <cell r="G897">
            <v>4388</v>
          </cell>
          <cell r="I897">
            <v>0.45227595378618113</v>
          </cell>
          <cell r="AX897">
            <v>4388</v>
          </cell>
          <cell r="AZ897">
            <v>0.45227595378618113</v>
          </cell>
        </row>
        <row r="898">
          <cell r="G898">
            <v>4392</v>
          </cell>
          <cell r="I898">
            <v>0.454194665251271</v>
          </cell>
          <cell r="AX898">
            <v>4392</v>
          </cell>
          <cell r="AZ898">
            <v>0.454194665251271</v>
          </cell>
        </row>
        <row r="899">
          <cell r="G899">
            <v>4395</v>
          </cell>
          <cell r="I899">
            <v>0.45611337671636087</v>
          </cell>
          <cell r="AX899">
            <v>4395</v>
          </cell>
          <cell r="AZ899">
            <v>0.45611337671636087</v>
          </cell>
        </row>
        <row r="900">
          <cell r="G900">
            <v>4397</v>
          </cell>
          <cell r="I900">
            <v>0.45649681806875025</v>
          </cell>
          <cell r="AX900">
            <v>4397</v>
          </cell>
          <cell r="AZ900">
            <v>0.45649681806875025</v>
          </cell>
        </row>
        <row r="901">
          <cell r="G901">
            <v>4398</v>
          </cell>
          <cell r="I901">
            <v>0.45688025942113963</v>
          </cell>
          <cell r="AX901">
            <v>4398</v>
          </cell>
          <cell r="AZ901">
            <v>0.45688025942113963</v>
          </cell>
        </row>
        <row r="902">
          <cell r="G902">
            <v>4400</v>
          </cell>
          <cell r="I902">
            <v>0.45741281685501373</v>
          </cell>
          <cell r="AX902">
            <v>4400</v>
          </cell>
          <cell r="AZ902">
            <v>0.45741281685501373</v>
          </cell>
        </row>
        <row r="903">
          <cell r="G903">
            <v>4401</v>
          </cell>
          <cell r="I903">
            <v>0.4593315283201036</v>
          </cell>
          <cell r="AX903">
            <v>4401</v>
          </cell>
          <cell r="AZ903">
            <v>0.4593315283201036</v>
          </cell>
        </row>
        <row r="904">
          <cell r="G904">
            <v>4402</v>
          </cell>
          <cell r="I904">
            <v>0.459958968035032</v>
          </cell>
          <cell r="AX904">
            <v>4402</v>
          </cell>
          <cell r="AZ904">
            <v>0.459958968035032</v>
          </cell>
        </row>
        <row r="905">
          <cell r="G905">
            <v>4406</v>
          </cell>
          <cell r="I905">
            <v>0.46207756856480786</v>
          </cell>
          <cell r="AX905">
            <v>4406</v>
          </cell>
          <cell r="AZ905">
            <v>0.46207756856480786</v>
          </cell>
        </row>
        <row r="906">
          <cell r="G906">
            <v>4407</v>
          </cell>
          <cell r="I906">
            <v>0.46269208932846451</v>
          </cell>
          <cell r="AX906">
            <v>4407</v>
          </cell>
          <cell r="AZ906">
            <v>0.46269208932846451</v>
          </cell>
        </row>
        <row r="907">
          <cell r="G907">
            <v>4410</v>
          </cell>
          <cell r="I907">
            <v>0.4632246467623386</v>
          </cell>
          <cell r="AX907">
            <v>4410</v>
          </cell>
          <cell r="AZ907">
            <v>0.4632246467623386</v>
          </cell>
        </row>
        <row r="908">
          <cell r="G908">
            <v>4411</v>
          </cell>
          <cell r="I908">
            <v>0.46395941480289093</v>
          </cell>
          <cell r="AX908">
            <v>4411</v>
          </cell>
          <cell r="AZ908">
            <v>0.46395941480289093</v>
          </cell>
        </row>
        <row r="909">
          <cell r="G909">
            <v>4412</v>
          </cell>
          <cell r="I909">
            <v>0.46469418284344327</v>
          </cell>
          <cell r="AX909">
            <v>4412</v>
          </cell>
          <cell r="AZ909">
            <v>0.46469418284344327</v>
          </cell>
        </row>
        <row r="910">
          <cell r="G910">
            <v>4412</v>
          </cell>
          <cell r="I910">
            <v>0.46542895088399561</v>
          </cell>
          <cell r="AX910">
            <v>4412</v>
          </cell>
          <cell r="AZ910">
            <v>0.46542895088399561</v>
          </cell>
        </row>
        <row r="911">
          <cell r="G911">
            <v>4412</v>
          </cell>
          <cell r="I911">
            <v>0.46616371892454794</v>
          </cell>
          <cell r="AX911">
            <v>4412</v>
          </cell>
          <cell r="AZ911">
            <v>0.46616371892454794</v>
          </cell>
        </row>
        <row r="912">
          <cell r="G912">
            <v>4414</v>
          </cell>
          <cell r="I912">
            <v>0.46689848696510028</v>
          </cell>
          <cell r="AX912">
            <v>4414</v>
          </cell>
          <cell r="AZ912">
            <v>0.46689848696510028</v>
          </cell>
        </row>
        <row r="913">
          <cell r="G913">
            <v>4415</v>
          </cell>
          <cell r="I913">
            <v>0.46763325500565261</v>
          </cell>
          <cell r="AX913">
            <v>4415</v>
          </cell>
          <cell r="AZ913">
            <v>0.46763325500565261</v>
          </cell>
        </row>
        <row r="914">
          <cell r="G914">
            <v>4415</v>
          </cell>
          <cell r="I914">
            <v>0.46836802304620495</v>
          </cell>
          <cell r="AX914">
            <v>4415</v>
          </cell>
          <cell r="AZ914">
            <v>0.46836802304620495</v>
          </cell>
        </row>
        <row r="915">
          <cell r="G915">
            <v>4415</v>
          </cell>
          <cell r="I915">
            <v>0.4689825438098616</v>
          </cell>
          <cell r="AX915">
            <v>4415</v>
          </cell>
          <cell r="AZ915">
            <v>0.4689825438098616</v>
          </cell>
        </row>
        <row r="916">
          <cell r="G916">
            <v>4418</v>
          </cell>
          <cell r="I916">
            <v>0.46971731185041393</v>
          </cell>
          <cell r="AX916">
            <v>4418</v>
          </cell>
          <cell r="AZ916">
            <v>0.46971731185041393</v>
          </cell>
        </row>
        <row r="917">
          <cell r="G917">
            <v>4419</v>
          </cell>
          <cell r="I917">
            <v>0.47045207989096627</v>
          </cell>
          <cell r="AX917">
            <v>4419</v>
          </cell>
          <cell r="AZ917">
            <v>0.47045207989096627</v>
          </cell>
        </row>
        <row r="918">
          <cell r="G918">
            <v>4420</v>
          </cell>
          <cell r="I918">
            <v>0.4711868479315186</v>
          </cell>
          <cell r="AX918">
            <v>4420</v>
          </cell>
          <cell r="AZ918">
            <v>0.4711868479315186</v>
          </cell>
        </row>
        <row r="919">
          <cell r="G919">
            <v>4423</v>
          </cell>
          <cell r="I919">
            <v>0.47192161597207094</v>
          </cell>
          <cell r="AX919">
            <v>4423</v>
          </cell>
          <cell r="AZ919">
            <v>0.47192161597207094</v>
          </cell>
        </row>
        <row r="920">
          <cell r="G920">
            <v>4423</v>
          </cell>
          <cell r="I920">
            <v>0.47265638401262328</v>
          </cell>
          <cell r="AX920">
            <v>4423</v>
          </cell>
          <cell r="AZ920">
            <v>0.47265638401262328</v>
          </cell>
        </row>
        <row r="921">
          <cell r="G921">
            <v>4427</v>
          </cell>
          <cell r="I921">
            <v>0.47339115205317561</v>
          </cell>
          <cell r="AX921">
            <v>4427</v>
          </cell>
          <cell r="AZ921">
            <v>0.47339115205317561</v>
          </cell>
        </row>
        <row r="922">
          <cell r="G922">
            <v>4428</v>
          </cell>
          <cell r="I922">
            <v>0.47412592009372795</v>
          </cell>
          <cell r="AX922">
            <v>4428</v>
          </cell>
          <cell r="AZ922">
            <v>0.47412592009372795</v>
          </cell>
        </row>
        <row r="923">
          <cell r="G923">
            <v>4429</v>
          </cell>
          <cell r="I923">
            <v>0.47486068813428028</v>
          </cell>
          <cell r="AX923">
            <v>4429</v>
          </cell>
          <cell r="AZ923">
            <v>0.47486068813428028</v>
          </cell>
        </row>
        <row r="924">
          <cell r="G924">
            <v>4431</v>
          </cell>
          <cell r="I924">
            <v>0.47559545617483262</v>
          </cell>
          <cell r="AX924">
            <v>4431</v>
          </cell>
          <cell r="AZ924">
            <v>0.47559545617483262</v>
          </cell>
        </row>
        <row r="925">
          <cell r="G925">
            <v>4432</v>
          </cell>
          <cell r="I925">
            <v>0.47633022421538496</v>
          </cell>
          <cell r="AX925">
            <v>4432</v>
          </cell>
          <cell r="AZ925">
            <v>0.47633022421538496</v>
          </cell>
        </row>
        <row r="926">
          <cell r="G926">
            <v>4449</v>
          </cell>
          <cell r="I926">
            <v>0.47686804811026001</v>
          </cell>
          <cell r="AX926">
            <v>4449</v>
          </cell>
          <cell r="AZ926">
            <v>0.47686804811026001</v>
          </cell>
        </row>
        <row r="927">
          <cell r="G927">
            <v>4477</v>
          </cell>
          <cell r="I927">
            <v>0.4773368921139019</v>
          </cell>
          <cell r="AX927">
            <v>4477</v>
          </cell>
          <cell r="AZ927">
            <v>0.4773368921139019</v>
          </cell>
        </row>
        <row r="928">
          <cell r="G928">
            <v>4482</v>
          </cell>
          <cell r="I928">
            <v>0.47780573611754379</v>
          </cell>
          <cell r="AX928">
            <v>4482</v>
          </cell>
          <cell r="AZ928">
            <v>0.47780573611754379</v>
          </cell>
        </row>
        <row r="929">
          <cell r="G929">
            <v>4484</v>
          </cell>
          <cell r="I929">
            <v>0.47842904864670815</v>
          </cell>
          <cell r="AX929">
            <v>4484</v>
          </cell>
          <cell r="AZ929">
            <v>0.47842904864670815</v>
          </cell>
        </row>
        <row r="930">
          <cell r="G930">
            <v>4541</v>
          </cell>
          <cell r="I930">
            <v>0.47876300676144751</v>
          </cell>
          <cell r="AX930">
            <v>4541</v>
          </cell>
          <cell r="AZ930">
            <v>0.47876300676144751</v>
          </cell>
        </row>
        <row r="931">
          <cell r="G931">
            <v>4554</v>
          </cell>
          <cell r="I931">
            <v>0.47909696487618686</v>
          </cell>
          <cell r="AX931">
            <v>4554</v>
          </cell>
          <cell r="AZ931">
            <v>0.47909696487618686</v>
          </cell>
        </row>
        <row r="932">
          <cell r="G932">
            <v>4563</v>
          </cell>
          <cell r="I932">
            <v>0.47943092299092621</v>
          </cell>
          <cell r="AX932">
            <v>4563</v>
          </cell>
          <cell r="AZ932">
            <v>0.47943092299092621</v>
          </cell>
        </row>
        <row r="933">
          <cell r="G933">
            <v>4576</v>
          </cell>
          <cell r="I933">
            <v>0.47988304329392012</v>
          </cell>
          <cell r="AX933">
            <v>4576</v>
          </cell>
          <cell r="AZ933">
            <v>0.47988304329392012</v>
          </cell>
        </row>
        <row r="934">
          <cell r="G934">
            <v>4579</v>
          </cell>
          <cell r="I934">
            <v>0.48040670148349052</v>
          </cell>
          <cell r="AX934">
            <v>4579</v>
          </cell>
          <cell r="AZ934">
            <v>0.48040670148349052</v>
          </cell>
        </row>
        <row r="935">
          <cell r="G935">
            <v>4580</v>
          </cell>
          <cell r="I935">
            <v>0.48156261443804738</v>
          </cell>
          <cell r="AX935">
            <v>4580</v>
          </cell>
          <cell r="AZ935">
            <v>0.48156261443804738</v>
          </cell>
        </row>
        <row r="936">
          <cell r="G936">
            <v>4580</v>
          </cell>
          <cell r="I936">
            <v>0.48252265803488631</v>
          </cell>
          <cell r="AX936">
            <v>4580</v>
          </cell>
          <cell r="AZ936">
            <v>0.48252265803488631</v>
          </cell>
        </row>
        <row r="937">
          <cell r="G937">
            <v>4582</v>
          </cell>
          <cell r="I937">
            <v>0.48303574031093638</v>
          </cell>
          <cell r="AX937">
            <v>4582</v>
          </cell>
          <cell r="AZ937">
            <v>0.48303574031093638</v>
          </cell>
        </row>
        <row r="938">
          <cell r="G938">
            <v>4583</v>
          </cell>
          <cell r="I938">
            <v>0.48351000124589355</v>
          </cell>
          <cell r="AX938">
            <v>4583</v>
          </cell>
          <cell r="AZ938">
            <v>0.48351000124589355</v>
          </cell>
        </row>
        <row r="939">
          <cell r="G939">
            <v>4586</v>
          </cell>
          <cell r="I939">
            <v>0.48411282831655211</v>
          </cell>
          <cell r="AX939">
            <v>4586</v>
          </cell>
          <cell r="AZ939">
            <v>0.48411282831655211</v>
          </cell>
        </row>
        <row r="940">
          <cell r="G940">
            <v>4587</v>
          </cell>
          <cell r="I940">
            <v>0.48461204582792616</v>
          </cell>
          <cell r="AX940">
            <v>4587</v>
          </cell>
          <cell r="AZ940">
            <v>0.48461204582792616</v>
          </cell>
        </row>
        <row r="941">
          <cell r="G941">
            <v>4587</v>
          </cell>
          <cell r="I941">
            <v>0.48508630676288333</v>
          </cell>
          <cell r="AX941">
            <v>4587</v>
          </cell>
          <cell r="AZ941">
            <v>0.48508630676288333</v>
          </cell>
        </row>
        <row r="942">
          <cell r="G942">
            <v>4588</v>
          </cell>
          <cell r="I942">
            <v>0.48556056769784051</v>
          </cell>
          <cell r="AX942">
            <v>4588</v>
          </cell>
          <cell r="AZ942">
            <v>0.48556056769784051</v>
          </cell>
        </row>
        <row r="943">
          <cell r="G943">
            <v>4589</v>
          </cell>
          <cell r="I943">
            <v>0.48619105981057353</v>
          </cell>
          <cell r="AX943">
            <v>4589</v>
          </cell>
          <cell r="AZ943">
            <v>0.48619105981057353</v>
          </cell>
        </row>
        <row r="944">
          <cell r="G944">
            <v>4589</v>
          </cell>
          <cell r="I944">
            <v>0.48666532074553071</v>
          </cell>
          <cell r="AX944">
            <v>4589</v>
          </cell>
          <cell r="AZ944">
            <v>0.48666532074553071</v>
          </cell>
        </row>
        <row r="945">
          <cell r="G945">
            <v>4589</v>
          </cell>
          <cell r="I945">
            <v>0.48711744104852461</v>
          </cell>
          <cell r="AX945">
            <v>4589</v>
          </cell>
          <cell r="AZ945">
            <v>0.48711744104852461</v>
          </cell>
        </row>
        <row r="946">
          <cell r="G946">
            <v>4590</v>
          </cell>
          <cell r="I946">
            <v>0.48772026811918318</v>
          </cell>
          <cell r="AX946">
            <v>4590</v>
          </cell>
          <cell r="AZ946">
            <v>0.48772026811918318</v>
          </cell>
        </row>
        <row r="947">
          <cell r="G947">
            <v>4591</v>
          </cell>
          <cell r="I947">
            <v>0.48819452905414035</v>
          </cell>
          <cell r="AX947">
            <v>4591</v>
          </cell>
          <cell r="AZ947">
            <v>0.48819452905414035</v>
          </cell>
        </row>
        <row r="948">
          <cell r="G948">
            <v>4593</v>
          </cell>
          <cell r="I948">
            <v>0.48879559347254548</v>
          </cell>
          <cell r="AX948">
            <v>4593</v>
          </cell>
          <cell r="AZ948">
            <v>0.48879559347254548</v>
          </cell>
        </row>
        <row r="949">
          <cell r="G949">
            <v>4593</v>
          </cell>
          <cell r="I949">
            <v>0.48924771377553938</v>
          </cell>
          <cell r="AX949">
            <v>4593</v>
          </cell>
          <cell r="AZ949">
            <v>0.48924771377553938</v>
          </cell>
        </row>
        <row r="950">
          <cell r="G950">
            <v>4593</v>
          </cell>
          <cell r="I950">
            <v>0.48974693128691343</v>
          </cell>
          <cell r="AX950">
            <v>4593</v>
          </cell>
          <cell r="AZ950">
            <v>0.48974693128691343</v>
          </cell>
        </row>
        <row r="951">
          <cell r="G951">
            <v>4594</v>
          </cell>
          <cell r="I951">
            <v>0.49019905158990734</v>
          </cell>
          <cell r="AX951">
            <v>4594</v>
          </cell>
          <cell r="AZ951">
            <v>0.49019905158990734</v>
          </cell>
        </row>
        <row r="952">
          <cell r="G952">
            <v>4596</v>
          </cell>
          <cell r="I952">
            <v>0.49067331252486451</v>
          </cell>
          <cell r="AX952">
            <v>4596</v>
          </cell>
          <cell r="AZ952">
            <v>0.49067331252486451</v>
          </cell>
        </row>
        <row r="953">
          <cell r="G953">
            <v>4601</v>
          </cell>
          <cell r="I953">
            <v>0.49112543282785842</v>
          </cell>
          <cell r="AX953">
            <v>4601</v>
          </cell>
          <cell r="AZ953">
            <v>0.49112543282785842</v>
          </cell>
        </row>
        <row r="954">
          <cell r="G954">
            <v>4604</v>
          </cell>
          <cell r="I954">
            <v>0.4919268807134109</v>
          </cell>
          <cell r="AX954">
            <v>4604</v>
          </cell>
          <cell r="AZ954">
            <v>0.4919268807134109</v>
          </cell>
        </row>
        <row r="955">
          <cell r="G955">
            <v>4654</v>
          </cell>
          <cell r="I955">
            <v>0.49260679157651638</v>
          </cell>
          <cell r="AX955">
            <v>4654</v>
          </cell>
          <cell r="AZ955">
            <v>0.49260679157651638</v>
          </cell>
        </row>
        <row r="956">
          <cell r="G956">
            <v>4654</v>
          </cell>
          <cell r="I956">
            <v>0.4929673399453709</v>
          </cell>
          <cell r="AX956">
            <v>4654</v>
          </cell>
          <cell r="AZ956">
            <v>0.4929673399453709</v>
          </cell>
        </row>
        <row r="957">
          <cell r="G957">
            <v>4656</v>
          </cell>
          <cell r="I957">
            <v>0.49332788831422542</v>
          </cell>
          <cell r="AX957">
            <v>4656</v>
          </cell>
          <cell r="AZ957">
            <v>0.49332788831422542</v>
          </cell>
        </row>
        <row r="958">
          <cell r="G958">
            <v>4657</v>
          </cell>
          <cell r="I958">
            <v>0.49368843668307993</v>
          </cell>
          <cell r="AX958">
            <v>4657</v>
          </cell>
          <cell r="AZ958">
            <v>0.49368843668307993</v>
          </cell>
        </row>
        <row r="959">
          <cell r="G959">
            <v>4658</v>
          </cell>
          <cell r="I959">
            <v>0.49416617993102552</v>
          </cell>
          <cell r="AX959">
            <v>4658</v>
          </cell>
          <cell r="AZ959">
            <v>0.49416617993102552</v>
          </cell>
        </row>
        <row r="960">
          <cell r="G960">
            <v>4660</v>
          </cell>
          <cell r="I960">
            <v>0.49464693258525738</v>
          </cell>
          <cell r="AX960">
            <v>4660</v>
          </cell>
          <cell r="AZ960">
            <v>0.49464693258525738</v>
          </cell>
        </row>
        <row r="961">
          <cell r="G961">
            <v>4660</v>
          </cell>
          <cell r="I961">
            <v>0.49512768523948925</v>
          </cell>
          <cell r="AX961">
            <v>4660</v>
          </cell>
          <cell r="AZ961">
            <v>0.49512768523948925</v>
          </cell>
        </row>
        <row r="962">
          <cell r="G962">
            <v>4660</v>
          </cell>
          <cell r="I962">
            <v>0.49548823360834376</v>
          </cell>
          <cell r="AX962">
            <v>4660</v>
          </cell>
          <cell r="AZ962">
            <v>0.49548823360834376</v>
          </cell>
        </row>
        <row r="963">
          <cell r="G963">
            <v>4660</v>
          </cell>
          <cell r="I963">
            <v>0.49582692079010443</v>
          </cell>
          <cell r="AX963">
            <v>4660</v>
          </cell>
          <cell r="AZ963">
            <v>0.49582692079010443</v>
          </cell>
        </row>
        <row r="964">
          <cell r="G964">
            <v>4660</v>
          </cell>
          <cell r="I964">
            <v>0.49609787483466478</v>
          </cell>
          <cell r="AX964">
            <v>4660</v>
          </cell>
          <cell r="AZ964">
            <v>0.49609787483466478</v>
          </cell>
        </row>
        <row r="965">
          <cell r="G965">
            <v>4661</v>
          </cell>
          <cell r="I965">
            <v>0.49667307985476716</v>
          </cell>
          <cell r="AX965">
            <v>4661</v>
          </cell>
          <cell r="AZ965">
            <v>0.49667307985476716</v>
          </cell>
        </row>
        <row r="966">
          <cell r="G966">
            <v>4662</v>
          </cell>
          <cell r="I966">
            <v>0.49704702008159557</v>
          </cell>
          <cell r="AX966">
            <v>4662</v>
          </cell>
          <cell r="AZ966">
            <v>0.49704702008159557</v>
          </cell>
        </row>
        <row r="967">
          <cell r="G967">
            <v>4662</v>
          </cell>
          <cell r="I967">
            <v>0.49740756845045009</v>
          </cell>
          <cell r="AX967">
            <v>4662</v>
          </cell>
          <cell r="AZ967">
            <v>0.49740756845045009</v>
          </cell>
        </row>
        <row r="968">
          <cell r="G968">
            <v>4662</v>
          </cell>
          <cell r="I968">
            <v>0.49776811681930461</v>
          </cell>
          <cell r="AX968">
            <v>4662</v>
          </cell>
          <cell r="AZ968">
            <v>0.49776811681930461</v>
          </cell>
        </row>
        <row r="969">
          <cell r="G969">
            <v>4662</v>
          </cell>
          <cell r="I969">
            <v>0.49810680400106527</v>
          </cell>
          <cell r="AX969">
            <v>4662</v>
          </cell>
          <cell r="AZ969">
            <v>0.49810680400106527</v>
          </cell>
        </row>
        <row r="970">
          <cell r="G970">
            <v>4662</v>
          </cell>
          <cell r="I970">
            <v>0.49837775804562562</v>
          </cell>
          <cell r="AX970">
            <v>4662</v>
          </cell>
          <cell r="AZ970">
            <v>0.49837775804562562</v>
          </cell>
        </row>
        <row r="971">
          <cell r="G971">
            <v>4663</v>
          </cell>
          <cell r="I971">
            <v>0.49943943359190379</v>
          </cell>
          <cell r="AX971">
            <v>4663</v>
          </cell>
          <cell r="AZ971">
            <v>0.49943943359190379</v>
          </cell>
        </row>
        <row r="972">
          <cell r="G972">
            <v>4663</v>
          </cell>
          <cell r="I972">
            <v>0.50001463861200623</v>
          </cell>
          <cell r="AX972">
            <v>4663</v>
          </cell>
          <cell r="AZ972">
            <v>0.50001463861200623</v>
          </cell>
        </row>
        <row r="973">
          <cell r="G973">
            <v>4664</v>
          </cell>
          <cell r="I973">
            <v>0.50069454947511172</v>
          </cell>
          <cell r="AX973">
            <v>4664</v>
          </cell>
          <cell r="AZ973">
            <v>0.50069454947511172</v>
          </cell>
        </row>
        <row r="974">
          <cell r="G974">
            <v>4665</v>
          </cell>
          <cell r="I974">
            <v>0.50112721611604083</v>
          </cell>
          <cell r="AX974">
            <v>4665</v>
          </cell>
          <cell r="AZ974">
            <v>0.50112721611604083</v>
          </cell>
        </row>
        <row r="975">
          <cell r="G975">
            <v>4665</v>
          </cell>
          <cell r="I975">
            <v>0.50139817016060118</v>
          </cell>
          <cell r="AX975">
            <v>4665</v>
          </cell>
          <cell r="AZ975">
            <v>0.50139817016060118</v>
          </cell>
        </row>
        <row r="976">
          <cell r="G976">
            <v>4666</v>
          </cell>
          <cell r="I976">
            <v>0.50214890955022995</v>
          </cell>
          <cell r="AX976">
            <v>4666</v>
          </cell>
          <cell r="AZ976">
            <v>0.50214890955022995</v>
          </cell>
        </row>
        <row r="977">
          <cell r="G977">
            <v>4666</v>
          </cell>
          <cell r="I977">
            <v>0.50278804295815638</v>
          </cell>
          <cell r="AX977">
            <v>4666</v>
          </cell>
          <cell r="AZ977">
            <v>0.50278804295815638</v>
          </cell>
        </row>
        <row r="978">
          <cell r="G978">
            <v>4666</v>
          </cell>
          <cell r="I978">
            <v>0.50314859132701084</v>
          </cell>
          <cell r="AX978">
            <v>4666</v>
          </cell>
          <cell r="AZ978">
            <v>0.50314859132701084</v>
          </cell>
        </row>
        <row r="979">
          <cell r="G979">
            <v>4667</v>
          </cell>
          <cell r="I979">
            <v>0.50363387958643124</v>
          </cell>
          <cell r="AX979">
            <v>4667</v>
          </cell>
          <cell r="AZ979">
            <v>0.50363387958643124</v>
          </cell>
        </row>
        <row r="980">
          <cell r="G980">
            <v>4667</v>
          </cell>
          <cell r="I980">
            <v>0.50411463224066311</v>
          </cell>
          <cell r="AX980">
            <v>4667</v>
          </cell>
          <cell r="AZ980">
            <v>0.50411463224066311</v>
          </cell>
        </row>
        <row r="981">
          <cell r="G981">
            <v>4667</v>
          </cell>
          <cell r="I981">
            <v>0.50447518060951757</v>
          </cell>
          <cell r="AX981">
            <v>4667</v>
          </cell>
          <cell r="AZ981">
            <v>0.50447518060951757</v>
          </cell>
        </row>
        <row r="982">
          <cell r="G982">
            <v>4668</v>
          </cell>
          <cell r="I982">
            <v>0.50497979355644773</v>
          </cell>
          <cell r="AX982">
            <v>4668</v>
          </cell>
          <cell r="AZ982">
            <v>0.50497979355644773</v>
          </cell>
        </row>
        <row r="983">
          <cell r="G983">
            <v>4669</v>
          </cell>
          <cell r="I983">
            <v>0.5053184807382084</v>
          </cell>
          <cell r="AX983">
            <v>4669</v>
          </cell>
          <cell r="AZ983">
            <v>0.5053184807382084</v>
          </cell>
        </row>
        <row r="984">
          <cell r="G984">
            <v>4670</v>
          </cell>
          <cell r="I984">
            <v>0.50638015628448663</v>
          </cell>
          <cell r="AX984">
            <v>4670</v>
          </cell>
          <cell r="AZ984">
            <v>0.50638015628448663</v>
          </cell>
        </row>
        <row r="985">
          <cell r="G985">
            <v>4672</v>
          </cell>
          <cell r="I985">
            <v>0.50691099405762574</v>
          </cell>
          <cell r="AX985">
            <v>4672</v>
          </cell>
          <cell r="AZ985">
            <v>0.50691099405762574</v>
          </cell>
        </row>
        <row r="986">
          <cell r="G986">
            <v>4672</v>
          </cell>
          <cell r="I986">
            <v>0.50739174671185761</v>
          </cell>
          <cell r="AX986">
            <v>4672</v>
          </cell>
          <cell r="AZ986">
            <v>0.50739174671185761</v>
          </cell>
        </row>
        <row r="987">
          <cell r="G987">
            <v>4672</v>
          </cell>
          <cell r="I987">
            <v>0.50789635965878777</v>
          </cell>
          <cell r="AX987">
            <v>4672</v>
          </cell>
          <cell r="AZ987">
            <v>0.50789635965878777</v>
          </cell>
        </row>
        <row r="988">
          <cell r="G988">
            <v>4672</v>
          </cell>
          <cell r="I988">
            <v>0.50840097260571793</v>
          </cell>
          <cell r="AX988">
            <v>4672</v>
          </cell>
          <cell r="AZ988">
            <v>0.50840097260571793</v>
          </cell>
        </row>
        <row r="989">
          <cell r="G989">
            <v>4673</v>
          </cell>
          <cell r="I989">
            <v>0.50867192665027827</v>
          </cell>
          <cell r="AX989">
            <v>4673</v>
          </cell>
          <cell r="AZ989">
            <v>0.50867192665027827</v>
          </cell>
        </row>
        <row r="990">
          <cell r="G990">
            <v>4673</v>
          </cell>
          <cell r="I990">
            <v>0.50894288069483862</v>
          </cell>
          <cell r="AX990">
            <v>4673</v>
          </cell>
          <cell r="AZ990">
            <v>0.50894288069483862</v>
          </cell>
        </row>
        <row r="991">
          <cell r="G991">
            <v>4674</v>
          </cell>
          <cell r="I991">
            <v>0.50928156787659928</v>
          </cell>
          <cell r="AX991">
            <v>4674</v>
          </cell>
          <cell r="AZ991">
            <v>0.50928156787659928</v>
          </cell>
        </row>
        <row r="992">
          <cell r="G992">
            <v>4675</v>
          </cell>
          <cell r="I992">
            <v>0.51055985618821143</v>
          </cell>
          <cell r="AX992">
            <v>4675</v>
          </cell>
          <cell r="AZ992">
            <v>0.51055985618821143</v>
          </cell>
        </row>
        <row r="993">
          <cell r="G993">
            <v>4675</v>
          </cell>
          <cell r="I993">
            <v>0.51089854336997209</v>
          </cell>
          <cell r="AX993">
            <v>4675</v>
          </cell>
          <cell r="AZ993">
            <v>0.51089854336997209</v>
          </cell>
        </row>
        <row r="994">
          <cell r="G994">
            <v>4675</v>
          </cell>
          <cell r="I994">
            <v>0.51123723055173276</v>
          </cell>
          <cell r="AX994">
            <v>4675</v>
          </cell>
          <cell r="AZ994">
            <v>0.51123723055173276</v>
          </cell>
        </row>
        <row r="995">
          <cell r="G995">
            <v>4676</v>
          </cell>
          <cell r="I995">
            <v>0.51157591773349342</v>
          </cell>
          <cell r="AX995">
            <v>4676</v>
          </cell>
          <cell r="AZ995">
            <v>0.51157591773349342</v>
          </cell>
        </row>
        <row r="996">
          <cell r="G996">
            <v>4677</v>
          </cell>
          <cell r="I996">
            <v>0.5119762762483635</v>
          </cell>
          <cell r="AX996">
            <v>4677</v>
          </cell>
          <cell r="AZ996">
            <v>0.5119762762483635</v>
          </cell>
        </row>
        <row r="997">
          <cell r="G997">
            <v>4677</v>
          </cell>
          <cell r="I997">
            <v>0.51233682461721797</v>
          </cell>
          <cell r="AX997">
            <v>4677</v>
          </cell>
          <cell r="AZ997">
            <v>0.51233682461721797</v>
          </cell>
        </row>
        <row r="998">
          <cell r="G998">
            <v>4679</v>
          </cell>
          <cell r="I998">
            <v>0.51267551179897863</v>
          </cell>
          <cell r="AX998">
            <v>4679</v>
          </cell>
          <cell r="AZ998">
            <v>0.51267551179897863</v>
          </cell>
        </row>
        <row r="999">
          <cell r="G999">
            <v>4679</v>
          </cell>
          <cell r="I999">
            <v>0.51348289251406687</v>
          </cell>
          <cell r="AX999">
            <v>4679</v>
          </cell>
          <cell r="AZ999">
            <v>0.51348289251406687</v>
          </cell>
        </row>
        <row r="1000">
          <cell r="G1000">
            <v>4680</v>
          </cell>
          <cell r="I1000">
            <v>0.51382157969582753</v>
          </cell>
          <cell r="AX1000">
            <v>4680</v>
          </cell>
          <cell r="AZ1000">
            <v>0.51382157969582753</v>
          </cell>
        </row>
        <row r="1001">
          <cell r="G1001">
            <v>4680</v>
          </cell>
          <cell r="I1001">
            <v>0.5143261926427577</v>
          </cell>
          <cell r="AX1001">
            <v>4680</v>
          </cell>
          <cell r="AZ1001">
            <v>0.5143261926427577</v>
          </cell>
        </row>
        <row r="1002">
          <cell r="G1002">
            <v>4684</v>
          </cell>
          <cell r="I1002">
            <v>0.51459714668731804</v>
          </cell>
          <cell r="AX1002">
            <v>4684</v>
          </cell>
          <cell r="AZ1002">
            <v>0.51459714668731804</v>
          </cell>
        </row>
        <row r="1003">
          <cell r="G1003">
            <v>4685</v>
          </cell>
          <cell r="I1003">
            <v>0.51486810073187839</v>
          </cell>
          <cell r="AX1003">
            <v>4685</v>
          </cell>
          <cell r="AZ1003">
            <v>0.51486810073187839</v>
          </cell>
        </row>
        <row r="1004">
          <cell r="G1004">
            <v>4691</v>
          </cell>
          <cell r="I1004">
            <v>0.51527179108942256</v>
          </cell>
          <cell r="AX1004">
            <v>4691</v>
          </cell>
          <cell r="AZ1004">
            <v>0.51527179108942256</v>
          </cell>
        </row>
        <row r="1005">
          <cell r="G1005">
            <v>4693</v>
          </cell>
          <cell r="I1005">
            <v>0.51586612733520198</v>
          </cell>
          <cell r="AX1005">
            <v>4693</v>
          </cell>
          <cell r="AZ1005">
            <v>0.51586612733520198</v>
          </cell>
        </row>
        <row r="1006">
          <cell r="G1006">
            <v>4716</v>
          </cell>
          <cell r="I1006">
            <v>0.51648064809885863</v>
          </cell>
          <cell r="AX1006">
            <v>4716</v>
          </cell>
          <cell r="AZ1006">
            <v>0.51648064809885863</v>
          </cell>
        </row>
        <row r="1007">
          <cell r="G1007">
            <v>4718</v>
          </cell>
          <cell r="I1007">
            <v>0.51715918323337606</v>
          </cell>
          <cell r="AX1007">
            <v>4718</v>
          </cell>
          <cell r="AZ1007">
            <v>0.51715918323337606</v>
          </cell>
        </row>
        <row r="1008">
          <cell r="G1008">
            <v>4718</v>
          </cell>
          <cell r="I1008">
            <v>0.51777370399703271</v>
          </cell>
          <cell r="AX1008">
            <v>4718</v>
          </cell>
          <cell r="AZ1008">
            <v>0.51777370399703271</v>
          </cell>
        </row>
        <row r="1009">
          <cell r="G1009">
            <v>4739</v>
          </cell>
          <cell r="I1009">
            <v>0.51817739435457688</v>
          </cell>
          <cell r="AX1009">
            <v>4739</v>
          </cell>
          <cell r="AZ1009">
            <v>0.51817739435457688</v>
          </cell>
        </row>
        <row r="1010">
          <cell r="G1010">
            <v>4745</v>
          </cell>
          <cell r="I1010">
            <v>0.51858108471212105</v>
          </cell>
          <cell r="AX1010">
            <v>4745</v>
          </cell>
          <cell r="AZ1010">
            <v>0.51858108471212105</v>
          </cell>
        </row>
        <row r="1011">
          <cell r="G1011">
            <v>4746</v>
          </cell>
          <cell r="I1011">
            <v>0.51898477506966523</v>
          </cell>
          <cell r="AX1011">
            <v>4746</v>
          </cell>
          <cell r="AZ1011">
            <v>0.51898477506966523</v>
          </cell>
        </row>
        <row r="1012">
          <cell r="G1012">
            <v>4747</v>
          </cell>
          <cell r="I1012">
            <v>0.5193884654272094</v>
          </cell>
          <cell r="AX1012">
            <v>4747</v>
          </cell>
          <cell r="AZ1012">
            <v>0.5193884654272094</v>
          </cell>
        </row>
        <row r="1013">
          <cell r="G1013">
            <v>4750</v>
          </cell>
          <cell r="I1013">
            <v>0.51979215578475357</v>
          </cell>
          <cell r="AX1013">
            <v>4750</v>
          </cell>
          <cell r="AZ1013">
            <v>0.51979215578475357</v>
          </cell>
        </row>
        <row r="1014">
          <cell r="G1014">
            <v>4751</v>
          </cell>
          <cell r="I1014">
            <v>0.52019584614229775</v>
          </cell>
          <cell r="AX1014">
            <v>4751</v>
          </cell>
          <cell r="AZ1014">
            <v>0.52019584614229775</v>
          </cell>
        </row>
        <row r="1015">
          <cell r="G1015">
            <v>4751</v>
          </cell>
          <cell r="I1015">
            <v>0.52059953649984192</v>
          </cell>
          <cell r="AX1015">
            <v>4751</v>
          </cell>
          <cell r="AZ1015">
            <v>0.52059953649984192</v>
          </cell>
        </row>
        <row r="1016">
          <cell r="G1016">
            <v>4759</v>
          </cell>
          <cell r="I1016">
            <v>0.52100322685738609</v>
          </cell>
          <cell r="AX1016">
            <v>4759</v>
          </cell>
          <cell r="AZ1016">
            <v>0.52100322685738609</v>
          </cell>
        </row>
        <row r="1017">
          <cell r="G1017">
            <v>4768</v>
          </cell>
          <cell r="I1017">
            <v>0.52142518861023968</v>
          </cell>
          <cell r="AX1017">
            <v>4768</v>
          </cell>
          <cell r="AZ1017">
            <v>0.52142518861023968</v>
          </cell>
        </row>
        <row r="1018">
          <cell r="G1018">
            <v>4773</v>
          </cell>
          <cell r="I1018">
            <v>0.52184715036309326</v>
          </cell>
          <cell r="AX1018">
            <v>4773</v>
          </cell>
          <cell r="AZ1018">
            <v>0.52184715036309326</v>
          </cell>
        </row>
        <row r="1019">
          <cell r="G1019">
            <v>4783</v>
          </cell>
          <cell r="I1019">
            <v>0.52226911211594684</v>
          </cell>
          <cell r="AX1019">
            <v>4783</v>
          </cell>
          <cell r="AZ1019">
            <v>0.52226911211594684</v>
          </cell>
        </row>
        <row r="1020">
          <cell r="G1020">
            <v>4804</v>
          </cell>
          <cell r="I1020">
            <v>0.52267280247349102</v>
          </cell>
          <cell r="AX1020">
            <v>4804</v>
          </cell>
          <cell r="AZ1020">
            <v>0.52267280247349102</v>
          </cell>
        </row>
        <row r="1021">
          <cell r="G1021">
            <v>4807</v>
          </cell>
          <cell r="I1021">
            <v>0.52310877946133494</v>
          </cell>
          <cell r="AX1021">
            <v>4807</v>
          </cell>
          <cell r="AZ1021">
            <v>0.52310877946133494</v>
          </cell>
        </row>
        <row r="1022">
          <cell r="G1022">
            <v>4808</v>
          </cell>
          <cell r="I1022">
            <v>0.5237774050508669</v>
          </cell>
          <cell r="AX1022">
            <v>4808</v>
          </cell>
          <cell r="AZ1022">
            <v>0.5237774050508669</v>
          </cell>
        </row>
        <row r="1023">
          <cell r="G1023">
            <v>4809</v>
          </cell>
          <cell r="I1023">
            <v>0.52418109540841107</v>
          </cell>
          <cell r="AX1023">
            <v>4809</v>
          </cell>
          <cell r="AZ1023">
            <v>0.52418109540841107</v>
          </cell>
        </row>
        <row r="1024">
          <cell r="G1024">
            <v>4813</v>
          </cell>
          <cell r="I1024">
            <v>0.5249884761234993</v>
          </cell>
          <cell r="AX1024">
            <v>4813</v>
          </cell>
          <cell r="AZ1024">
            <v>0.5249884761234993</v>
          </cell>
        </row>
        <row r="1025">
          <cell r="G1025">
            <v>4813</v>
          </cell>
          <cell r="I1025">
            <v>0.52546987365050679</v>
          </cell>
          <cell r="AX1025">
            <v>4813</v>
          </cell>
          <cell r="AZ1025">
            <v>0.52546987365050679</v>
          </cell>
        </row>
        <row r="1026">
          <cell r="G1026">
            <v>4814</v>
          </cell>
          <cell r="I1026">
            <v>0.52627725436559503</v>
          </cell>
          <cell r="AX1026">
            <v>4814</v>
          </cell>
          <cell r="AZ1026">
            <v>0.52627725436559503</v>
          </cell>
        </row>
        <row r="1027">
          <cell r="G1027">
            <v>4815</v>
          </cell>
          <cell r="I1027">
            <v>0.52685686601633086</v>
          </cell>
          <cell r="AX1027">
            <v>4815</v>
          </cell>
          <cell r="AZ1027">
            <v>0.52685686601633086</v>
          </cell>
        </row>
        <row r="1028">
          <cell r="G1028">
            <v>4816</v>
          </cell>
          <cell r="I1028">
            <v>0.52751085299385603</v>
          </cell>
          <cell r="AX1028">
            <v>4816</v>
          </cell>
          <cell r="AZ1028">
            <v>0.52751085299385603</v>
          </cell>
        </row>
        <row r="1029">
          <cell r="G1029">
            <v>4816</v>
          </cell>
          <cell r="I1029">
            <v>0.52811638853017218</v>
          </cell>
          <cell r="AX1029">
            <v>4816</v>
          </cell>
          <cell r="AZ1029">
            <v>0.52811638853017218</v>
          </cell>
        </row>
        <row r="1030">
          <cell r="G1030">
            <v>4819</v>
          </cell>
          <cell r="I1030">
            <v>0.52859778605717966</v>
          </cell>
          <cell r="AX1030">
            <v>4819</v>
          </cell>
          <cell r="AZ1030">
            <v>0.52859778605717966</v>
          </cell>
        </row>
        <row r="1031">
          <cell r="G1031">
            <v>4820</v>
          </cell>
          <cell r="I1031">
            <v>0.52932232211635866</v>
          </cell>
          <cell r="AX1031">
            <v>4820</v>
          </cell>
          <cell r="AZ1031">
            <v>0.52932232211635866</v>
          </cell>
        </row>
        <row r="1032">
          <cell r="G1032">
            <v>4821</v>
          </cell>
          <cell r="I1032">
            <v>0.52997630909388382</v>
          </cell>
          <cell r="AX1032">
            <v>4821</v>
          </cell>
          <cell r="AZ1032">
            <v>0.52997630909388382</v>
          </cell>
        </row>
        <row r="1033">
          <cell r="G1033">
            <v>4821</v>
          </cell>
          <cell r="I1033">
            <v>0.53063029607140899</v>
          </cell>
          <cell r="AX1033">
            <v>4821</v>
          </cell>
          <cell r="AZ1033">
            <v>0.53063029607140899</v>
          </cell>
        </row>
        <row r="1034">
          <cell r="G1034">
            <v>4822</v>
          </cell>
          <cell r="I1034">
            <v>0.53116698069104717</v>
          </cell>
          <cell r="AX1034">
            <v>4822</v>
          </cell>
          <cell r="AZ1034">
            <v>0.53116698069104717</v>
          </cell>
        </row>
        <row r="1035">
          <cell r="G1035">
            <v>4822</v>
          </cell>
          <cell r="I1035">
            <v>0.53174829050675887</v>
          </cell>
          <cell r="AX1035">
            <v>4822</v>
          </cell>
          <cell r="AZ1035">
            <v>0.53174829050675887</v>
          </cell>
        </row>
        <row r="1036">
          <cell r="G1036">
            <v>4823</v>
          </cell>
          <cell r="I1036">
            <v>0.5323279021574947</v>
          </cell>
          <cell r="AX1036">
            <v>4823</v>
          </cell>
          <cell r="AZ1036">
            <v>0.5323279021574947</v>
          </cell>
        </row>
        <row r="1037">
          <cell r="G1037">
            <v>4824</v>
          </cell>
          <cell r="I1037">
            <v>0.53313528287258294</v>
          </cell>
          <cell r="AX1037">
            <v>4824</v>
          </cell>
          <cell r="AZ1037">
            <v>0.53313528287258294</v>
          </cell>
        </row>
        <row r="1038">
          <cell r="G1038">
            <v>4824</v>
          </cell>
          <cell r="I1038">
            <v>0.53371659268829463</v>
          </cell>
          <cell r="AX1038">
            <v>4824</v>
          </cell>
          <cell r="AZ1038">
            <v>0.53371659268829463</v>
          </cell>
        </row>
        <row r="1039">
          <cell r="G1039">
            <v>4827</v>
          </cell>
          <cell r="I1039">
            <v>0.53452397340338287</v>
          </cell>
          <cell r="AX1039">
            <v>4827</v>
          </cell>
          <cell r="AZ1039">
            <v>0.53452397340338287</v>
          </cell>
        </row>
        <row r="1040">
          <cell r="G1040">
            <v>4828</v>
          </cell>
          <cell r="I1040">
            <v>0.53495995039122679</v>
          </cell>
          <cell r="AX1040">
            <v>4828</v>
          </cell>
          <cell r="AZ1040">
            <v>0.53495995039122679</v>
          </cell>
        </row>
        <row r="1041">
          <cell r="G1041">
            <v>4829</v>
          </cell>
          <cell r="I1041">
            <v>0.53539592737907071</v>
          </cell>
          <cell r="AX1041">
            <v>4829</v>
          </cell>
          <cell r="AZ1041">
            <v>0.53539592737907071</v>
          </cell>
        </row>
        <row r="1042">
          <cell r="G1042">
            <v>4834</v>
          </cell>
          <cell r="I1042">
            <v>0.53583190436691464</v>
          </cell>
          <cell r="AX1042">
            <v>4834</v>
          </cell>
          <cell r="AZ1042">
            <v>0.53583190436691464</v>
          </cell>
        </row>
        <row r="1043">
          <cell r="G1043">
            <v>4835</v>
          </cell>
          <cell r="I1043">
            <v>0.53641321418262633</v>
          </cell>
          <cell r="AX1043">
            <v>4835</v>
          </cell>
          <cell r="AZ1043">
            <v>0.53641321418262633</v>
          </cell>
        </row>
        <row r="1044">
          <cell r="G1044">
            <v>4837</v>
          </cell>
          <cell r="I1044">
            <v>0.53736661558987631</v>
          </cell>
          <cell r="AX1044">
            <v>4837</v>
          </cell>
          <cell r="AZ1044">
            <v>0.53736661558987631</v>
          </cell>
        </row>
        <row r="1045">
          <cell r="G1045">
            <v>4843</v>
          </cell>
          <cell r="I1045">
            <v>0.53832001699712628</v>
          </cell>
          <cell r="AX1045">
            <v>4843</v>
          </cell>
          <cell r="AZ1045">
            <v>0.53832001699712628</v>
          </cell>
        </row>
        <row r="1046">
          <cell r="G1046">
            <v>4843</v>
          </cell>
          <cell r="I1046">
            <v>0.53883075623542487</v>
          </cell>
          <cell r="AX1046">
            <v>4843</v>
          </cell>
          <cell r="AZ1046">
            <v>0.53883075623542487</v>
          </cell>
        </row>
        <row r="1047">
          <cell r="G1047">
            <v>4846</v>
          </cell>
          <cell r="I1047">
            <v>0.53988348954588095</v>
          </cell>
          <cell r="AX1047">
            <v>4846</v>
          </cell>
          <cell r="AZ1047">
            <v>0.53988348954588095</v>
          </cell>
        </row>
        <row r="1048">
          <cell r="G1048">
            <v>4852</v>
          </cell>
          <cell r="I1048">
            <v>0.54083689095313092</v>
          </cell>
          <cell r="AX1048">
            <v>4852</v>
          </cell>
          <cell r="AZ1048">
            <v>0.54083689095313092</v>
          </cell>
        </row>
        <row r="1049">
          <cell r="G1049">
            <v>4853</v>
          </cell>
          <cell r="I1049">
            <v>0.54134763019142951</v>
          </cell>
          <cell r="AX1049">
            <v>4853</v>
          </cell>
          <cell r="AZ1049">
            <v>0.54134763019142951</v>
          </cell>
        </row>
        <row r="1050">
          <cell r="G1050">
            <v>4857</v>
          </cell>
          <cell r="I1050">
            <v>0.54240036350188559</v>
          </cell>
          <cell r="AX1050">
            <v>4857</v>
          </cell>
          <cell r="AZ1050">
            <v>0.54240036350188559</v>
          </cell>
        </row>
        <row r="1051">
          <cell r="G1051">
            <v>4867</v>
          </cell>
          <cell r="I1051">
            <v>0.54335376490913556</v>
          </cell>
          <cell r="AX1051">
            <v>4867</v>
          </cell>
          <cell r="AZ1051">
            <v>0.54335376490913556</v>
          </cell>
        </row>
        <row r="1052">
          <cell r="G1052">
            <v>4867</v>
          </cell>
          <cell r="I1052">
            <v>0.54383905316855596</v>
          </cell>
          <cell r="AX1052">
            <v>4867</v>
          </cell>
          <cell r="AZ1052">
            <v>0.54383905316855596</v>
          </cell>
        </row>
        <row r="1053">
          <cell r="G1053">
            <v>4869</v>
          </cell>
          <cell r="I1053">
            <v>0.54443700070187895</v>
          </cell>
          <cell r="AX1053">
            <v>4869</v>
          </cell>
          <cell r="AZ1053">
            <v>0.54443700070187895</v>
          </cell>
        </row>
        <row r="1054">
          <cell r="G1054">
            <v>4870</v>
          </cell>
          <cell r="I1054">
            <v>0.5449155177971553</v>
          </cell>
          <cell r="AX1054">
            <v>4870</v>
          </cell>
          <cell r="AZ1054">
            <v>0.5449155177971553</v>
          </cell>
        </row>
        <row r="1055">
          <cell r="G1055">
            <v>4871</v>
          </cell>
          <cell r="I1055">
            <v>0.54517243511096614</v>
          </cell>
          <cell r="AX1055">
            <v>4871</v>
          </cell>
          <cell r="AZ1055">
            <v>0.54517243511096614</v>
          </cell>
        </row>
        <row r="1056">
          <cell r="G1056">
            <v>4871</v>
          </cell>
          <cell r="I1056">
            <v>0.54542935242477697</v>
          </cell>
          <cell r="AX1056">
            <v>4871</v>
          </cell>
          <cell r="AZ1056">
            <v>0.54542935242477697</v>
          </cell>
        </row>
        <row r="1057">
          <cell r="G1057">
            <v>4872</v>
          </cell>
          <cell r="I1057">
            <v>0.54632925088740891</v>
          </cell>
          <cell r="AX1057">
            <v>4872</v>
          </cell>
          <cell r="AZ1057">
            <v>0.54632925088740891</v>
          </cell>
        </row>
        <row r="1058">
          <cell r="G1058">
            <v>4872</v>
          </cell>
          <cell r="I1058">
            <v>0.54725199934205726</v>
          </cell>
          <cell r="AX1058">
            <v>4872</v>
          </cell>
          <cell r="AZ1058">
            <v>0.54725199934205726</v>
          </cell>
        </row>
        <row r="1059">
          <cell r="G1059">
            <v>4876</v>
          </cell>
          <cell r="I1059">
            <v>0.54810591837578682</v>
          </cell>
          <cell r="AX1059">
            <v>4876</v>
          </cell>
          <cell r="AZ1059">
            <v>0.54810591837578682</v>
          </cell>
        </row>
        <row r="1060">
          <cell r="G1060">
            <v>4876</v>
          </cell>
          <cell r="I1060">
            <v>0.54846468259662873</v>
          </cell>
          <cell r="AX1060">
            <v>4876</v>
          </cell>
          <cell r="AZ1060">
            <v>0.54846468259662873</v>
          </cell>
        </row>
        <row r="1061">
          <cell r="G1061">
            <v>4877</v>
          </cell>
          <cell r="I1061">
            <v>0.54884292197529472</v>
          </cell>
          <cell r="AX1061">
            <v>4877</v>
          </cell>
          <cell r="AZ1061">
            <v>0.54884292197529472</v>
          </cell>
        </row>
        <row r="1062">
          <cell r="G1062">
            <v>4877</v>
          </cell>
          <cell r="I1062">
            <v>0.54909983928910555</v>
          </cell>
          <cell r="AX1062">
            <v>4877</v>
          </cell>
          <cell r="AZ1062">
            <v>0.54909983928910555</v>
          </cell>
        </row>
        <row r="1063">
          <cell r="G1063">
            <v>4878</v>
          </cell>
          <cell r="I1063">
            <v>0.54999973775173749</v>
          </cell>
          <cell r="AX1063">
            <v>4878</v>
          </cell>
          <cell r="AZ1063">
            <v>0.54999973775173749</v>
          </cell>
        </row>
        <row r="1064">
          <cell r="G1064">
            <v>4878</v>
          </cell>
          <cell r="I1064">
            <v>0.55092248620638584</v>
          </cell>
          <cell r="AX1064">
            <v>4878</v>
          </cell>
          <cell r="AZ1064">
            <v>0.55092248620638584</v>
          </cell>
        </row>
        <row r="1065">
          <cell r="G1065">
            <v>4879</v>
          </cell>
          <cell r="I1065">
            <v>0.55140777446580624</v>
          </cell>
          <cell r="AX1065">
            <v>4879</v>
          </cell>
          <cell r="AZ1065">
            <v>0.55140777446580624</v>
          </cell>
        </row>
        <row r="1066">
          <cell r="G1066">
            <v>4881</v>
          </cell>
          <cell r="I1066">
            <v>0.55211700554444365</v>
          </cell>
          <cell r="AX1066">
            <v>4881</v>
          </cell>
          <cell r="AZ1066">
            <v>0.55211700554444365</v>
          </cell>
        </row>
        <row r="1067">
          <cell r="G1067">
            <v>4882</v>
          </cell>
          <cell r="I1067">
            <v>0.55271134179022308</v>
          </cell>
          <cell r="AX1067">
            <v>4882</v>
          </cell>
          <cell r="AZ1067">
            <v>0.55271134179022308</v>
          </cell>
        </row>
        <row r="1068">
          <cell r="G1068">
            <v>4882</v>
          </cell>
          <cell r="I1068">
            <v>0.55311503214776725</v>
          </cell>
          <cell r="AX1068">
            <v>4882</v>
          </cell>
          <cell r="AZ1068">
            <v>0.55311503214776725</v>
          </cell>
        </row>
        <row r="1069">
          <cell r="G1069">
            <v>4883</v>
          </cell>
          <cell r="I1069">
            <v>0.55337194946157808</v>
          </cell>
          <cell r="AX1069">
            <v>4883</v>
          </cell>
          <cell r="AZ1069">
            <v>0.55337194946157808</v>
          </cell>
        </row>
        <row r="1070">
          <cell r="G1070">
            <v>4883</v>
          </cell>
          <cell r="I1070">
            <v>0.55417935167242549</v>
          </cell>
          <cell r="AX1070">
            <v>4883</v>
          </cell>
          <cell r="AZ1070">
            <v>0.55417935167242549</v>
          </cell>
        </row>
        <row r="1071">
          <cell r="G1071">
            <v>4883</v>
          </cell>
          <cell r="I1071">
            <v>0.55471760548248428</v>
          </cell>
          <cell r="AX1071">
            <v>4883</v>
          </cell>
          <cell r="AZ1071">
            <v>0.55471760548248428</v>
          </cell>
        </row>
        <row r="1072">
          <cell r="G1072">
            <v>4884</v>
          </cell>
          <cell r="I1072">
            <v>0.55500128501648371</v>
          </cell>
          <cell r="AX1072">
            <v>4884</v>
          </cell>
          <cell r="AZ1072">
            <v>0.55500128501648371</v>
          </cell>
        </row>
        <row r="1073">
          <cell r="G1073">
            <v>4884</v>
          </cell>
          <cell r="I1073">
            <v>0.55592403347113206</v>
          </cell>
          <cell r="AX1073">
            <v>4884</v>
          </cell>
          <cell r="AZ1073">
            <v>0.55592403347113206</v>
          </cell>
        </row>
        <row r="1074">
          <cell r="G1074">
            <v>4884</v>
          </cell>
          <cell r="I1074">
            <v>0.55684678192578041</v>
          </cell>
          <cell r="AX1074">
            <v>4884</v>
          </cell>
          <cell r="AZ1074">
            <v>0.55684678192578041</v>
          </cell>
        </row>
        <row r="1075">
          <cell r="G1075">
            <v>4885</v>
          </cell>
          <cell r="I1075">
            <v>0.55725047228332458</v>
          </cell>
          <cell r="AX1075">
            <v>4885</v>
          </cell>
          <cell r="AZ1075">
            <v>0.55725047228332458</v>
          </cell>
        </row>
        <row r="1076">
          <cell r="G1076">
            <v>4886</v>
          </cell>
          <cell r="I1076">
            <v>0.55817322073797293</v>
          </cell>
          <cell r="AX1076">
            <v>4886</v>
          </cell>
          <cell r="AZ1076">
            <v>0.55817322073797293</v>
          </cell>
        </row>
        <row r="1077">
          <cell r="G1077">
            <v>4887</v>
          </cell>
          <cell r="I1077">
            <v>0.55865850899739333</v>
          </cell>
          <cell r="AX1077">
            <v>4887</v>
          </cell>
          <cell r="AZ1077">
            <v>0.55865850899739333</v>
          </cell>
        </row>
        <row r="1078">
          <cell r="G1078">
            <v>4887</v>
          </cell>
          <cell r="I1078">
            <v>0.55891542631120417</v>
          </cell>
          <cell r="AX1078">
            <v>4887</v>
          </cell>
          <cell r="AZ1078">
            <v>0.55891542631120417</v>
          </cell>
        </row>
        <row r="1079">
          <cell r="G1079">
            <v>4887</v>
          </cell>
          <cell r="I1079">
            <v>0.55983817476585251</v>
          </cell>
          <cell r="AX1079">
            <v>4887</v>
          </cell>
          <cell r="AZ1079">
            <v>0.55983817476585251</v>
          </cell>
        </row>
        <row r="1080">
          <cell r="G1080">
            <v>4888</v>
          </cell>
          <cell r="I1080">
            <v>0.56076092322050086</v>
          </cell>
          <cell r="AX1080">
            <v>4888</v>
          </cell>
          <cell r="AZ1080">
            <v>0.56076092322050086</v>
          </cell>
        </row>
        <row r="1081">
          <cell r="G1081">
            <v>4889</v>
          </cell>
          <cell r="I1081">
            <v>0.56168367167514921</v>
          </cell>
          <cell r="AX1081">
            <v>4889</v>
          </cell>
          <cell r="AZ1081">
            <v>0.56168367167514921</v>
          </cell>
        </row>
        <row r="1082">
          <cell r="G1082">
            <v>4890</v>
          </cell>
          <cell r="I1082">
            <v>0.56249107388599662</v>
          </cell>
          <cell r="AX1082">
            <v>4890</v>
          </cell>
          <cell r="AZ1082">
            <v>0.56249107388599662</v>
          </cell>
        </row>
        <row r="1083">
          <cell r="G1083">
            <v>4891</v>
          </cell>
          <cell r="I1083">
            <v>0.56341382234064497</v>
          </cell>
          <cell r="AX1083">
            <v>4891</v>
          </cell>
          <cell r="AZ1083">
            <v>0.56341382234064497</v>
          </cell>
        </row>
        <row r="1084">
          <cell r="G1084">
            <v>4896</v>
          </cell>
          <cell r="I1084">
            <v>0.5642212030557332</v>
          </cell>
          <cell r="AX1084">
            <v>4896</v>
          </cell>
          <cell r="AZ1084">
            <v>0.5642212030557332</v>
          </cell>
        </row>
        <row r="1085">
          <cell r="G1085">
            <v>4898</v>
          </cell>
          <cell r="I1085">
            <v>0.56462489341327737</v>
          </cell>
          <cell r="AX1085">
            <v>4898</v>
          </cell>
          <cell r="AZ1085">
            <v>0.56462489341327737</v>
          </cell>
        </row>
        <row r="1086">
          <cell r="G1086">
            <v>4899</v>
          </cell>
          <cell r="I1086">
            <v>0.56554764186792572</v>
          </cell>
          <cell r="AX1086">
            <v>4899</v>
          </cell>
          <cell r="AZ1086">
            <v>0.56554764186792572</v>
          </cell>
        </row>
        <row r="1087">
          <cell r="G1087">
            <v>4899</v>
          </cell>
          <cell r="I1087">
            <v>0.56635502258301396</v>
          </cell>
          <cell r="AX1087">
            <v>4899</v>
          </cell>
          <cell r="AZ1087">
            <v>0.56635502258301396</v>
          </cell>
        </row>
        <row r="1088">
          <cell r="G1088">
            <v>4899</v>
          </cell>
          <cell r="I1088">
            <v>0.56675871294055813</v>
          </cell>
          <cell r="AX1088">
            <v>4899</v>
          </cell>
          <cell r="AZ1088">
            <v>0.56675871294055813</v>
          </cell>
        </row>
        <row r="1089">
          <cell r="G1089">
            <v>4900</v>
          </cell>
          <cell r="I1089">
            <v>0.56768146139520648</v>
          </cell>
          <cell r="AX1089">
            <v>4900</v>
          </cell>
          <cell r="AZ1089">
            <v>0.56768146139520648</v>
          </cell>
        </row>
        <row r="1090">
          <cell r="G1090">
            <v>4906</v>
          </cell>
          <cell r="I1090">
            <v>0.5682757976409859</v>
          </cell>
          <cell r="AX1090">
            <v>4906</v>
          </cell>
          <cell r="AZ1090">
            <v>0.5682757976409859</v>
          </cell>
        </row>
        <row r="1091">
          <cell r="G1091">
            <v>4909</v>
          </cell>
          <cell r="I1091">
            <v>0.56919854609563425</v>
          </cell>
          <cell r="AX1091">
            <v>4909</v>
          </cell>
          <cell r="AZ1091">
            <v>0.56919854609563425</v>
          </cell>
        </row>
        <row r="1092">
          <cell r="G1092">
            <v>4918</v>
          </cell>
          <cell r="I1092">
            <v>0.56974395799350253</v>
          </cell>
          <cell r="AX1092">
            <v>4918</v>
          </cell>
          <cell r="AZ1092">
            <v>0.56974395799350253</v>
          </cell>
        </row>
        <row r="1093">
          <cell r="G1093">
            <v>4934</v>
          </cell>
          <cell r="I1093">
            <v>0.5702893698913708</v>
          </cell>
          <cell r="AX1093">
            <v>4934</v>
          </cell>
          <cell r="AZ1093">
            <v>0.5702893698913708</v>
          </cell>
        </row>
        <row r="1094">
          <cell r="G1094">
            <v>4948</v>
          </cell>
          <cell r="I1094">
            <v>0.57083749025489672</v>
          </cell>
          <cell r="AX1094">
            <v>4948</v>
          </cell>
          <cell r="AZ1094">
            <v>0.57083749025489672</v>
          </cell>
        </row>
        <row r="1095">
          <cell r="G1095">
            <v>4969</v>
          </cell>
          <cell r="I1095">
            <v>0.57124461993391085</v>
          </cell>
          <cell r="AX1095">
            <v>4969</v>
          </cell>
          <cell r="AZ1095">
            <v>0.57124461993391085</v>
          </cell>
        </row>
        <row r="1096">
          <cell r="G1096">
            <v>4969</v>
          </cell>
          <cell r="I1096">
            <v>0.57161333669125669</v>
          </cell>
          <cell r="AX1096">
            <v>4969</v>
          </cell>
          <cell r="AZ1096">
            <v>0.57161333669125669</v>
          </cell>
        </row>
        <row r="1097">
          <cell r="G1097">
            <v>4974</v>
          </cell>
          <cell r="I1097">
            <v>0.57202046637027082</v>
          </cell>
          <cell r="AX1097">
            <v>4974</v>
          </cell>
          <cell r="AZ1097">
            <v>0.57202046637027082</v>
          </cell>
        </row>
        <row r="1098">
          <cell r="G1098">
            <v>4981</v>
          </cell>
          <cell r="I1098">
            <v>0.57251065566278603</v>
          </cell>
          <cell r="AX1098">
            <v>4981</v>
          </cell>
          <cell r="AZ1098">
            <v>0.57251065566278603</v>
          </cell>
        </row>
        <row r="1099">
          <cell r="G1099">
            <v>4983</v>
          </cell>
          <cell r="I1099">
            <v>0.57295596181011743</v>
          </cell>
          <cell r="AX1099">
            <v>4983</v>
          </cell>
          <cell r="AZ1099">
            <v>0.57295596181011743</v>
          </cell>
        </row>
        <row r="1100">
          <cell r="G1100">
            <v>4984</v>
          </cell>
          <cell r="I1100">
            <v>0.57340126795744883</v>
          </cell>
          <cell r="AX1100">
            <v>4984</v>
          </cell>
          <cell r="AZ1100">
            <v>0.57340126795744883</v>
          </cell>
        </row>
        <row r="1101">
          <cell r="G1101">
            <v>4985</v>
          </cell>
          <cell r="I1101">
            <v>0.57376998471479468</v>
          </cell>
          <cell r="AX1101">
            <v>4985</v>
          </cell>
          <cell r="AZ1101">
            <v>0.57376998471479468</v>
          </cell>
        </row>
        <row r="1102">
          <cell r="G1102">
            <v>4989</v>
          </cell>
          <cell r="I1102">
            <v>0.57426017400730989</v>
          </cell>
          <cell r="AX1102">
            <v>4989</v>
          </cell>
          <cell r="AZ1102">
            <v>0.57426017400730989</v>
          </cell>
        </row>
        <row r="1103">
          <cell r="G1103">
            <v>4991</v>
          </cell>
          <cell r="I1103">
            <v>0.57470548015464129</v>
          </cell>
          <cell r="AX1103">
            <v>4991</v>
          </cell>
          <cell r="AZ1103">
            <v>0.57470548015464129</v>
          </cell>
        </row>
        <row r="1104">
          <cell r="G1104">
            <v>4998</v>
          </cell>
          <cell r="I1104">
            <v>0.57511260983365542</v>
          </cell>
          <cell r="AX1104">
            <v>4998</v>
          </cell>
          <cell r="AZ1104">
            <v>0.57511260983365542</v>
          </cell>
        </row>
        <row r="1105">
          <cell r="G1105">
            <v>5007</v>
          </cell>
          <cell r="I1105">
            <v>0.57551903015261641</v>
          </cell>
          <cell r="AX1105">
            <v>5007</v>
          </cell>
          <cell r="AZ1105">
            <v>0.57551903015261641</v>
          </cell>
        </row>
        <row r="1106">
          <cell r="G1106">
            <v>5031</v>
          </cell>
          <cell r="I1106">
            <v>0.57612456568893256</v>
          </cell>
          <cell r="AX1106">
            <v>5031</v>
          </cell>
          <cell r="AZ1106">
            <v>0.57612456568893256</v>
          </cell>
        </row>
        <row r="1107">
          <cell r="G1107">
            <v>5034</v>
          </cell>
          <cell r="I1107">
            <v>0.57666281949899134</v>
          </cell>
          <cell r="AX1107">
            <v>5034</v>
          </cell>
          <cell r="AZ1107">
            <v>0.57666281949899134</v>
          </cell>
        </row>
        <row r="1108">
          <cell r="G1108">
            <v>5037</v>
          </cell>
          <cell r="I1108">
            <v>0.5771674324459215</v>
          </cell>
          <cell r="AX1108">
            <v>5037</v>
          </cell>
          <cell r="AZ1108">
            <v>0.5771674324459215</v>
          </cell>
        </row>
        <row r="1109">
          <cell r="G1109">
            <v>5039</v>
          </cell>
          <cell r="I1109">
            <v>0.57767204539285166</v>
          </cell>
          <cell r="AX1109">
            <v>5039</v>
          </cell>
          <cell r="AZ1109">
            <v>0.57767204539285166</v>
          </cell>
        </row>
        <row r="1110">
          <cell r="G1110">
            <v>5039</v>
          </cell>
          <cell r="I1110">
            <v>0.57807573575039584</v>
          </cell>
          <cell r="AX1110">
            <v>5039</v>
          </cell>
          <cell r="AZ1110">
            <v>0.57807573575039584</v>
          </cell>
        </row>
        <row r="1111">
          <cell r="G1111">
            <v>5041</v>
          </cell>
          <cell r="I1111">
            <v>0.57847942610794001</v>
          </cell>
          <cell r="AX1111">
            <v>5041</v>
          </cell>
          <cell r="AZ1111">
            <v>0.57847942610794001</v>
          </cell>
        </row>
        <row r="1112">
          <cell r="G1112">
            <v>5041</v>
          </cell>
          <cell r="I1112">
            <v>0.57874380245018897</v>
          </cell>
          <cell r="AX1112">
            <v>5041</v>
          </cell>
          <cell r="AZ1112">
            <v>0.57874380245018897</v>
          </cell>
        </row>
        <row r="1113">
          <cell r="G1113">
            <v>5043</v>
          </cell>
          <cell r="I1113">
            <v>0.57928205626024776</v>
          </cell>
          <cell r="AX1113">
            <v>5043</v>
          </cell>
          <cell r="AZ1113">
            <v>0.57928205626024776</v>
          </cell>
        </row>
        <row r="1114">
          <cell r="G1114">
            <v>5044</v>
          </cell>
          <cell r="I1114">
            <v>0.57966904441290312</v>
          </cell>
          <cell r="AX1114">
            <v>5044</v>
          </cell>
          <cell r="AZ1114">
            <v>0.57966904441290312</v>
          </cell>
        </row>
        <row r="1115">
          <cell r="G1115">
            <v>5045</v>
          </cell>
          <cell r="I1115">
            <v>0.58033990556139059</v>
          </cell>
          <cell r="AX1115">
            <v>5045</v>
          </cell>
          <cell r="AZ1115">
            <v>0.58033990556139059</v>
          </cell>
        </row>
        <row r="1116">
          <cell r="G1116">
            <v>5045</v>
          </cell>
          <cell r="I1116">
            <v>0.58074359591893476</v>
          </cell>
          <cell r="AX1116">
            <v>5045</v>
          </cell>
          <cell r="AZ1116">
            <v>0.58074359591893476</v>
          </cell>
        </row>
        <row r="1117">
          <cell r="G1117">
            <v>5045</v>
          </cell>
          <cell r="I1117">
            <v>0.58114728627647894</v>
          </cell>
          <cell r="AX1117">
            <v>5045</v>
          </cell>
          <cell r="AZ1117">
            <v>0.58114728627647894</v>
          </cell>
        </row>
        <row r="1118">
          <cell r="G1118">
            <v>5046</v>
          </cell>
          <cell r="I1118">
            <v>0.58186288009983589</v>
          </cell>
          <cell r="AX1118">
            <v>5046</v>
          </cell>
          <cell r="AZ1118">
            <v>0.58186288009983589</v>
          </cell>
        </row>
        <row r="1119">
          <cell r="G1119">
            <v>5046</v>
          </cell>
          <cell r="I1119">
            <v>0.58239956471947407</v>
          </cell>
          <cell r="AX1119">
            <v>5046</v>
          </cell>
          <cell r="AZ1119">
            <v>0.58239956471947407</v>
          </cell>
        </row>
        <row r="1120">
          <cell r="G1120">
            <v>5047</v>
          </cell>
          <cell r="I1120">
            <v>0.58284532227774843</v>
          </cell>
          <cell r="AX1120">
            <v>5047</v>
          </cell>
          <cell r="AZ1120">
            <v>0.58284532227774843</v>
          </cell>
        </row>
        <row r="1121">
          <cell r="G1121">
            <v>5048</v>
          </cell>
          <cell r="I1121">
            <v>0.58338357608780722</v>
          </cell>
          <cell r="AX1121">
            <v>5048</v>
          </cell>
          <cell r="AZ1121">
            <v>0.58338357608780722</v>
          </cell>
        </row>
        <row r="1122">
          <cell r="G1122">
            <v>5048</v>
          </cell>
          <cell r="I1122">
            <v>0.58367170524395851</v>
          </cell>
          <cell r="AX1122">
            <v>5048</v>
          </cell>
          <cell r="AZ1122">
            <v>0.58367170524395851</v>
          </cell>
        </row>
        <row r="1123">
          <cell r="G1123">
            <v>5049</v>
          </cell>
          <cell r="I1123">
            <v>0.5841917521459854</v>
          </cell>
          <cell r="AX1123">
            <v>5049</v>
          </cell>
          <cell r="AZ1123">
            <v>0.5841917521459854</v>
          </cell>
        </row>
        <row r="1124">
          <cell r="G1124">
            <v>5049</v>
          </cell>
          <cell r="I1124">
            <v>0.58463237221781394</v>
          </cell>
          <cell r="AX1124">
            <v>5049</v>
          </cell>
          <cell r="AZ1124">
            <v>0.58463237221781394</v>
          </cell>
        </row>
        <row r="1125">
          <cell r="G1125">
            <v>5051</v>
          </cell>
          <cell r="I1125">
            <v>0.58522670846359337</v>
          </cell>
          <cell r="AX1125">
            <v>5051</v>
          </cell>
          <cell r="AZ1125">
            <v>0.58522670846359337</v>
          </cell>
        </row>
        <row r="1126">
          <cell r="G1126">
            <v>5051</v>
          </cell>
          <cell r="I1126">
            <v>0.58576496227365216</v>
          </cell>
          <cell r="AX1126">
            <v>5051</v>
          </cell>
          <cell r="AZ1126">
            <v>0.58576496227365216</v>
          </cell>
        </row>
        <row r="1127">
          <cell r="G1127">
            <v>5051</v>
          </cell>
          <cell r="I1127">
            <v>0.58626957522058232</v>
          </cell>
          <cell r="AX1127">
            <v>5051</v>
          </cell>
          <cell r="AZ1127">
            <v>0.58626957522058232</v>
          </cell>
        </row>
        <row r="1128">
          <cell r="G1128">
            <v>5051</v>
          </cell>
          <cell r="I1128">
            <v>0.58677418816751248</v>
          </cell>
          <cell r="AX1128">
            <v>5051</v>
          </cell>
          <cell r="AZ1128">
            <v>0.58677418816751248</v>
          </cell>
        </row>
        <row r="1129">
          <cell r="G1129">
            <v>5052</v>
          </cell>
          <cell r="I1129">
            <v>0.58740910840663818</v>
          </cell>
          <cell r="AX1129">
            <v>5052</v>
          </cell>
          <cell r="AZ1129">
            <v>0.58740910840663818</v>
          </cell>
        </row>
        <row r="1130">
          <cell r="G1130">
            <v>5053</v>
          </cell>
          <cell r="I1130">
            <v>0.5878800804904396</v>
          </cell>
          <cell r="AX1130">
            <v>5053</v>
          </cell>
          <cell r="AZ1130">
            <v>0.5878800804904396</v>
          </cell>
        </row>
        <row r="1131">
          <cell r="G1131">
            <v>5053</v>
          </cell>
          <cell r="I1131">
            <v>0.5883576517723117</v>
          </cell>
          <cell r="AX1131">
            <v>5053</v>
          </cell>
          <cell r="AZ1131">
            <v>0.5883576517723117</v>
          </cell>
        </row>
        <row r="1132">
          <cell r="G1132">
            <v>5054</v>
          </cell>
          <cell r="I1132">
            <v>0.58907324559566865</v>
          </cell>
          <cell r="AX1132">
            <v>5054</v>
          </cell>
          <cell r="AZ1132">
            <v>0.58907324559566865</v>
          </cell>
        </row>
        <row r="1133">
          <cell r="G1133">
            <v>5054</v>
          </cell>
          <cell r="I1133">
            <v>0.58961149940572743</v>
          </cell>
          <cell r="AX1133">
            <v>5054</v>
          </cell>
          <cell r="AZ1133">
            <v>0.58961149940572743</v>
          </cell>
        </row>
        <row r="1134">
          <cell r="G1134">
            <v>5055</v>
          </cell>
          <cell r="I1134">
            <v>0.59016866948387137</v>
          </cell>
          <cell r="AX1134">
            <v>5055</v>
          </cell>
          <cell r="AZ1134">
            <v>0.59016866948387137</v>
          </cell>
        </row>
        <row r="1135">
          <cell r="G1135">
            <v>5056</v>
          </cell>
          <cell r="I1135">
            <v>0.59079271286884816</v>
          </cell>
          <cell r="AX1135">
            <v>5056</v>
          </cell>
          <cell r="AZ1135">
            <v>0.59079271286884816</v>
          </cell>
        </row>
        <row r="1136">
          <cell r="G1136">
            <v>5056</v>
          </cell>
          <cell r="I1136">
            <v>0.59142763310797386</v>
          </cell>
          <cell r="AX1136">
            <v>5056</v>
          </cell>
          <cell r="AZ1136">
            <v>0.59142763310797386</v>
          </cell>
        </row>
        <row r="1137">
          <cell r="G1137">
            <v>5060</v>
          </cell>
          <cell r="I1137">
            <v>0.59196588691803265</v>
          </cell>
          <cell r="AX1137">
            <v>5060</v>
          </cell>
          <cell r="AZ1137">
            <v>0.59196588691803265</v>
          </cell>
        </row>
        <row r="1138">
          <cell r="G1138">
            <v>5062</v>
          </cell>
          <cell r="I1138">
            <v>0.59236957727557682</v>
          </cell>
          <cell r="AX1138">
            <v>5062</v>
          </cell>
          <cell r="AZ1138">
            <v>0.59236957727557682</v>
          </cell>
        </row>
        <row r="1139">
          <cell r="G1139">
            <v>5062</v>
          </cell>
          <cell r="I1139">
            <v>0.59264448653982771</v>
          </cell>
          <cell r="AX1139">
            <v>5062</v>
          </cell>
          <cell r="AZ1139">
            <v>0.59264448653982771</v>
          </cell>
        </row>
        <row r="1140">
          <cell r="G1140">
            <v>5062</v>
          </cell>
          <cell r="I1140">
            <v>0.59314909948675787</v>
          </cell>
          <cell r="AX1140">
            <v>5062</v>
          </cell>
          <cell r="AZ1140">
            <v>0.59314909948675787</v>
          </cell>
        </row>
        <row r="1141">
          <cell r="G1141">
            <v>5063</v>
          </cell>
          <cell r="I1141">
            <v>0.59368735329681666</v>
          </cell>
          <cell r="AX1141">
            <v>5063</v>
          </cell>
          <cell r="AZ1141">
            <v>0.59368735329681666</v>
          </cell>
        </row>
        <row r="1142">
          <cell r="G1142">
            <v>5072</v>
          </cell>
          <cell r="I1142">
            <v>0.59419196624374682</v>
          </cell>
          <cell r="AX1142">
            <v>5072</v>
          </cell>
          <cell r="AZ1142">
            <v>0.59419196624374682</v>
          </cell>
        </row>
        <row r="1143">
          <cell r="G1143">
            <v>5081</v>
          </cell>
          <cell r="I1143">
            <v>0.59469657919067698</v>
          </cell>
          <cell r="AX1143">
            <v>5081</v>
          </cell>
          <cell r="AZ1143">
            <v>0.59469657919067698</v>
          </cell>
        </row>
        <row r="1144">
          <cell r="G1144">
            <v>5083</v>
          </cell>
          <cell r="I1144">
            <v>0.59520119213760714</v>
          </cell>
          <cell r="AX1144">
            <v>5083</v>
          </cell>
          <cell r="AZ1144">
            <v>0.59520119213760714</v>
          </cell>
        </row>
        <row r="1145">
          <cell r="G1145">
            <v>5088</v>
          </cell>
          <cell r="I1145">
            <v>0.59587205328609461</v>
          </cell>
          <cell r="AX1145">
            <v>5088</v>
          </cell>
          <cell r="AZ1145">
            <v>0.59587205328609461</v>
          </cell>
        </row>
        <row r="1146">
          <cell r="G1146">
            <v>5090</v>
          </cell>
          <cell r="I1146">
            <v>0.59642866447449971</v>
          </cell>
          <cell r="AX1146">
            <v>5090</v>
          </cell>
          <cell r="AZ1146">
            <v>0.59642866447449971</v>
          </cell>
        </row>
        <row r="1147">
          <cell r="G1147">
            <v>5096</v>
          </cell>
          <cell r="I1147">
            <v>0.59693327742142988</v>
          </cell>
          <cell r="AX1147">
            <v>5096</v>
          </cell>
          <cell r="AZ1147">
            <v>0.59693327742142988</v>
          </cell>
        </row>
        <row r="1148">
          <cell r="G1148">
            <v>5101</v>
          </cell>
          <cell r="I1148">
            <v>0.59748634180956894</v>
          </cell>
          <cell r="AX1148">
            <v>5101</v>
          </cell>
          <cell r="AZ1148">
            <v>0.59748634180956894</v>
          </cell>
        </row>
        <row r="1149">
          <cell r="G1149">
            <v>5108</v>
          </cell>
          <cell r="I1149">
            <v>0.59804295299797405</v>
          </cell>
          <cell r="AX1149">
            <v>5108</v>
          </cell>
          <cell r="AZ1149">
            <v>0.59804295299797405</v>
          </cell>
        </row>
        <row r="1150">
          <cell r="G1150">
            <v>5179</v>
          </cell>
          <cell r="I1150">
            <v>0.59835687706515051</v>
          </cell>
          <cell r="AX1150">
            <v>5179</v>
          </cell>
          <cell r="AZ1150">
            <v>0.59835687706515051</v>
          </cell>
        </row>
        <row r="1151">
          <cell r="G1151">
            <v>5193</v>
          </cell>
          <cell r="I1151">
            <v>0.59867080113232696</v>
          </cell>
          <cell r="AX1151">
            <v>5193</v>
          </cell>
          <cell r="AZ1151">
            <v>0.59867080113232696</v>
          </cell>
        </row>
        <row r="1152">
          <cell r="G1152">
            <v>5203</v>
          </cell>
          <cell r="I1152">
            <v>0.5990881412969552</v>
          </cell>
          <cell r="AX1152">
            <v>5203</v>
          </cell>
          <cell r="AZ1152">
            <v>0.5990881412969552</v>
          </cell>
        </row>
        <row r="1153">
          <cell r="G1153">
            <v>5207</v>
          </cell>
          <cell r="I1153">
            <v>0.59964322628645794</v>
          </cell>
          <cell r="AX1153">
            <v>5207</v>
          </cell>
          <cell r="AZ1153">
            <v>0.59964322628645794</v>
          </cell>
        </row>
        <row r="1154">
          <cell r="G1154">
            <v>5224</v>
          </cell>
          <cell r="I1154">
            <v>0.60010568604962111</v>
          </cell>
          <cell r="AX1154">
            <v>5224</v>
          </cell>
          <cell r="AZ1154">
            <v>0.60010568604962111</v>
          </cell>
        </row>
        <row r="1155">
          <cell r="G1155">
            <v>5238</v>
          </cell>
          <cell r="I1155">
            <v>0.60048087303048236</v>
          </cell>
          <cell r="AX1155">
            <v>5238</v>
          </cell>
          <cell r="AZ1155">
            <v>0.60048087303048236</v>
          </cell>
        </row>
        <row r="1156">
          <cell r="G1156">
            <v>5239</v>
          </cell>
          <cell r="I1156">
            <v>0.60073650059874195</v>
          </cell>
          <cell r="AX1156">
            <v>5239</v>
          </cell>
          <cell r="AZ1156">
            <v>0.60073650059874195</v>
          </cell>
        </row>
        <row r="1157">
          <cell r="G1157">
            <v>5239</v>
          </cell>
          <cell r="I1157">
            <v>0.60097166420425485</v>
          </cell>
          <cell r="AX1157">
            <v>5239</v>
          </cell>
          <cell r="AZ1157">
            <v>0.60097166420425485</v>
          </cell>
        </row>
        <row r="1158">
          <cell r="G1158">
            <v>5240</v>
          </cell>
          <cell r="I1158">
            <v>0.60122729177251444</v>
          </cell>
          <cell r="AX1158">
            <v>5240</v>
          </cell>
          <cell r="AZ1158">
            <v>0.60122729177251444</v>
          </cell>
        </row>
        <row r="1159">
          <cell r="G1159">
            <v>5241</v>
          </cell>
          <cell r="I1159">
            <v>0.60148693904774209</v>
          </cell>
          <cell r="AX1159">
            <v>5241</v>
          </cell>
          <cell r="AZ1159">
            <v>0.60148693904774209</v>
          </cell>
        </row>
        <row r="1160">
          <cell r="G1160">
            <v>5247</v>
          </cell>
          <cell r="I1160">
            <v>0.60172210265325499</v>
          </cell>
          <cell r="AX1160">
            <v>5247</v>
          </cell>
          <cell r="AZ1160">
            <v>0.60172210265325499</v>
          </cell>
        </row>
        <row r="1161">
          <cell r="G1161">
            <v>5248</v>
          </cell>
          <cell r="I1161">
            <v>0.60231428932311559</v>
          </cell>
          <cell r="AX1161">
            <v>5248</v>
          </cell>
          <cell r="AZ1161">
            <v>0.60231428932311559</v>
          </cell>
        </row>
        <row r="1162">
          <cell r="G1162">
            <v>5248</v>
          </cell>
          <cell r="I1162">
            <v>0.60256991689137518</v>
          </cell>
          <cell r="AX1162">
            <v>5248</v>
          </cell>
          <cell r="AZ1162">
            <v>0.60256991689137518</v>
          </cell>
        </row>
        <row r="1163">
          <cell r="G1163">
            <v>5250</v>
          </cell>
          <cell r="I1163">
            <v>0.60282554445963477</v>
          </cell>
          <cell r="AX1163">
            <v>5250</v>
          </cell>
          <cell r="AZ1163">
            <v>0.60282554445963477</v>
          </cell>
        </row>
        <row r="1164">
          <cell r="G1164">
            <v>5251</v>
          </cell>
          <cell r="I1164">
            <v>0.603215047616115</v>
          </cell>
          <cell r="AX1164">
            <v>5251</v>
          </cell>
          <cell r="AZ1164">
            <v>0.603215047616115</v>
          </cell>
        </row>
        <row r="1165">
          <cell r="G1165">
            <v>5251</v>
          </cell>
          <cell r="I1165">
            <v>0.6034502112216279</v>
          </cell>
          <cell r="AX1165">
            <v>5251</v>
          </cell>
          <cell r="AZ1165">
            <v>0.6034502112216279</v>
          </cell>
        </row>
        <row r="1166">
          <cell r="G1166">
            <v>5251</v>
          </cell>
          <cell r="I1166">
            <v>0.60376413528880435</v>
          </cell>
          <cell r="AX1166">
            <v>5251</v>
          </cell>
          <cell r="AZ1166">
            <v>0.60376413528880435</v>
          </cell>
        </row>
        <row r="1167">
          <cell r="G1167">
            <v>5254</v>
          </cell>
          <cell r="I1167">
            <v>0.6041393222696656</v>
          </cell>
          <cell r="AX1167">
            <v>5254</v>
          </cell>
          <cell r="AZ1167">
            <v>0.6041393222696656</v>
          </cell>
        </row>
        <row r="1168">
          <cell r="G1168">
            <v>5254</v>
          </cell>
          <cell r="I1168">
            <v>0.60445324633684205</v>
          </cell>
          <cell r="AX1168">
            <v>5254</v>
          </cell>
          <cell r="AZ1168">
            <v>0.60445324633684205</v>
          </cell>
        </row>
        <row r="1169">
          <cell r="G1169">
            <v>5255</v>
          </cell>
          <cell r="I1169">
            <v>0.6048456514208127</v>
          </cell>
          <cell r="AX1169">
            <v>5255</v>
          </cell>
          <cell r="AZ1169">
            <v>0.6048456514208127</v>
          </cell>
        </row>
        <row r="1170">
          <cell r="G1170">
            <v>5255</v>
          </cell>
          <cell r="I1170">
            <v>0.60523805650478335</v>
          </cell>
          <cell r="AX1170">
            <v>5255</v>
          </cell>
          <cell r="AZ1170">
            <v>0.60523805650478335</v>
          </cell>
        </row>
        <row r="1171">
          <cell r="G1171">
            <v>5257</v>
          </cell>
          <cell r="I1171">
            <v>0.60558467562168428</v>
          </cell>
          <cell r="AX1171">
            <v>5257</v>
          </cell>
          <cell r="AZ1171">
            <v>0.60558467562168428</v>
          </cell>
        </row>
        <row r="1172">
          <cell r="G1172">
            <v>5259</v>
          </cell>
          <cell r="I1172">
            <v>0.60589859968886073</v>
          </cell>
          <cell r="AX1172">
            <v>5259</v>
          </cell>
          <cell r="AZ1172">
            <v>0.60589859968886073</v>
          </cell>
        </row>
        <row r="1173">
          <cell r="G1173">
            <v>5262</v>
          </cell>
          <cell r="I1173">
            <v>0.60621252375603718</v>
          </cell>
          <cell r="AX1173">
            <v>5262</v>
          </cell>
          <cell r="AZ1173">
            <v>0.60621252375603718</v>
          </cell>
        </row>
        <row r="1174">
          <cell r="G1174">
            <v>5262</v>
          </cell>
          <cell r="I1174">
            <v>0.60652644782321363</v>
          </cell>
          <cell r="AX1174">
            <v>5262</v>
          </cell>
          <cell r="AZ1174">
            <v>0.60652644782321363</v>
          </cell>
        </row>
        <row r="1175">
          <cell r="G1175">
            <v>5264</v>
          </cell>
          <cell r="I1175">
            <v>0.60707108587375125</v>
          </cell>
          <cell r="AX1175">
            <v>5264</v>
          </cell>
          <cell r="AZ1175">
            <v>0.60707108587375125</v>
          </cell>
        </row>
        <row r="1176">
          <cell r="G1176">
            <v>5265</v>
          </cell>
          <cell r="I1176">
            <v>0.60759429265237874</v>
          </cell>
          <cell r="AX1176">
            <v>5265</v>
          </cell>
          <cell r="AZ1176">
            <v>0.60759429265237874</v>
          </cell>
        </row>
        <row r="1177">
          <cell r="G1177">
            <v>5267</v>
          </cell>
          <cell r="I1177">
            <v>0.60841123898030547</v>
          </cell>
          <cell r="AX1177">
            <v>5267</v>
          </cell>
          <cell r="AZ1177">
            <v>0.60841123898030547</v>
          </cell>
        </row>
        <row r="1178">
          <cell r="G1178">
            <v>5269</v>
          </cell>
          <cell r="I1178">
            <v>0.60910682025185869</v>
          </cell>
          <cell r="AX1178">
            <v>5269</v>
          </cell>
          <cell r="AZ1178">
            <v>0.60910682025185869</v>
          </cell>
        </row>
        <row r="1179">
          <cell r="G1179">
            <v>5269</v>
          </cell>
          <cell r="I1179">
            <v>0.60963002703048619</v>
          </cell>
          <cell r="AX1179">
            <v>5269</v>
          </cell>
          <cell r="AZ1179">
            <v>0.60963002703048619</v>
          </cell>
        </row>
        <row r="1180">
          <cell r="G1180">
            <v>5270</v>
          </cell>
          <cell r="I1180">
            <v>0.61004859245338816</v>
          </cell>
          <cell r="AX1180">
            <v>5270</v>
          </cell>
          <cell r="AZ1180">
            <v>0.61004859245338816</v>
          </cell>
        </row>
        <row r="1181">
          <cell r="G1181">
            <v>5271</v>
          </cell>
          <cell r="I1181">
            <v>0.61048188247133373</v>
          </cell>
          <cell r="AX1181">
            <v>5271</v>
          </cell>
          <cell r="AZ1181">
            <v>0.61048188247133373</v>
          </cell>
        </row>
        <row r="1182">
          <cell r="G1182">
            <v>5271</v>
          </cell>
          <cell r="I1182">
            <v>0.610891548649932</v>
          </cell>
          <cell r="AX1182">
            <v>5271</v>
          </cell>
          <cell r="AZ1182">
            <v>0.610891548649932</v>
          </cell>
        </row>
        <row r="1183">
          <cell r="G1183">
            <v>5274</v>
          </cell>
          <cell r="I1183">
            <v>0.61128395373390265</v>
          </cell>
          <cell r="AX1183">
            <v>5274</v>
          </cell>
          <cell r="AZ1183">
            <v>0.61128395373390265</v>
          </cell>
        </row>
        <row r="1184">
          <cell r="G1184">
            <v>5276</v>
          </cell>
          <cell r="I1184">
            <v>0.6115978778010791</v>
          </cell>
          <cell r="AX1184">
            <v>5276</v>
          </cell>
          <cell r="AZ1184">
            <v>0.6115978778010791</v>
          </cell>
        </row>
        <row r="1185">
          <cell r="G1185">
            <v>5280</v>
          </cell>
          <cell r="I1185">
            <v>0.61200754397967738</v>
          </cell>
          <cell r="AX1185">
            <v>5280</v>
          </cell>
          <cell r="AZ1185">
            <v>0.61200754397967738</v>
          </cell>
        </row>
        <row r="1186">
          <cell r="G1186">
            <v>5287</v>
          </cell>
          <cell r="I1186">
            <v>0.61241123433722156</v>
          </cell>
          <cell r="AX1186">
            <v>5287</v>
          </cell>
          <cell r="AZ1186">
            <v>0.61241123433722156</v>
          </cell>
        </row>
        <row r="1187">
          <cell r="G1187">
            <v>5289</v>
          </cell>
          <cell r="I1187">
            <v>0.61290817329812175</v>
          </cell>
          <cell r="AX1187">
            <v>5289</v>
          </cell>
          <cell r="AZ1187">
            <v>0.61290817329812175</v>
          </cell>
        </row>
        <row r="1188">
          <cell r="G1188">
            <v>5295</v>
          </cell>
          <cell r="I1188">
            <v>0.61371555401320999</v>
          </cell>
          <cell r="AX1188">
            <v>5295</v>
          </cell>
          <cell r="AZ1188">
            <v>0.61371555401320999</v>
          </cell>
        </row>
        <row r="1189">
          <cell r="G1189">
            <v>5298</v>
          </cell>
          <cell r="I1189">
            <v>0.61434991536259675</v>
          </cell>
          <cell r="AX1189">
            <v>5298</v>
          </cell>
          <cell r="AZ1189">
            <v>0.61434991536259675</v>
          </cell>
        </row>
        <row r="1190">
          <cell r="G1190">
            <v>5299</v>
          </cell>
          <cell r="I1190">
            <v>0.61475360572014093</v>
          </cell>
          <cell r="AX1190">
            <v>5299</v>
          </cell>
          <cell r="AZ1190">
            <v>0.61475360572014093</v>
          </cell>
        </row>
        <row r="1191">
          <cell r="G1191">
            <v>5300</v>
          </cell>
          <cell r="I1191">
            <v>0.61534794196592035</v>
          </cell>
          <cell r="AX1191">
            <v>5300</v>
          </cell>
          <cell r="AZ1191">
            <v>0.61534794196592035</v>
          </cell>
        </row>
        <row r="1192">
          <cell r="G1192">
            <v>5301</v>
          </cell>
          <cell r="I1192">
            <v>0.61575163232346453</v>
          </cell>
          <cell r="AX1192">
            <v>5301</v>
          </cell>
          <cell r="AZ1192">
            <v>0.61575163232346453</v>
          </cell>
        </row>
        <row r="1193">
          <cell r="G1193">
            <v>5302</v>
          </cell>
          <cell r="I1193">
            <v>0.61599040721652099</v>
          </cell>
          <cell r="AX1193">
            <v>5302</v>
          </cell>
          <cell r="AZ1193">
            <v>0.61599040721652099</v>
          </cell>
        </row>
        <row r="1194">
          <cell r="G1194">
            <v>5303</v>
          </cell>
          <cell r="I1194">
            <v>0.61652866102657977</v>
          </cell>
          <cell r="AX1194">
            <v>5303</v>
          </cell>
          <cell r="AZ1194">
            <v>0.61652866102657977</v>
          </cell>
        </row>
        <row r="1195">
          <cell r="G1195">
            <v>5304</v>
          </cell>
          <cell r="I1195">
            <v>0.61679230651301631</v>
          </cell>
          <cell r="AX1195">
            <v>5304</v>
          </cell>
          <cell r="AZ1195">
            <v>0.61679230651301631</v>
          </cell>
        </row>
        <row r="1196">
          <cell r="G1196">
            <v>5307</v>
          </cell>
          <cell r="I1196">
            <v>0.61719027899861656</v>
          </cell>
          <cell r="AX1196">
            <v>5307</v>
          </cell>
          <cell r="AZ1196">
            <v>0.61719027899861656</v>
          </cell>
        </row>
        <row r="1197">
          <cell r="G1197">
            <v>5307</v>
          </cell>
          <cell r="I1197">
            <v>0.61742905389167302</v>
          </cell>
          <cell r="AX1197">
            <v>5307</v>
          </cell>
          <cell r="AZ1197">
            <v>0.61742905389167302</v>
          </cell>
        </row>
        <row r="1198">
          <cell r="G1198">
            <v>5313</v>
          </cell>
          <cell r="I1198">
            <v>0.61782586560627706</v>
          </cell>
          <cell r="AX1198">
            <v>5313</v>
          </cell>
          <cell r="AZ1198">
            <v>0.61782586560627706</v>
          </cell>
        </row>
        <row r="1199">
          <cell r="G1199">
            <v>5313</v>
          </cell>
          <cell r="I1199">
            <v>0.61814423929560536</v>
          </cell>
          <cell r="AX1199">
            <v>5313</v>
          </cell>
          <cell r="AZ1199">
            <v>0.61814423929560536</v>
          </cell>
        </row>
        <row r="1200">
          <cell r="G1200">
            <v>5313</v>
          </cell>
          <cell r="I1200">
            <v>0.61877860064499213</v>
          </cell>
          <cell r="AX1200">
            <v>5313</v>
          </cell>
          <cell r="AZ1200">
            <v>0.61877860064499213</v>
          </cell>
        </row>
        <row r="1201">
          <cell r="G1201">
            <v>5315</v>
          </cell>
          <cell r="I1201">
            <v>0.6194129619943789</v>
          </cell>
          <cell r="AX1201">
            <v>5315</v>
          </cell>
          <cell r="AZ1201">
            <v>0.6194129619943789</v>
          </cell>
        </row>
        <row r="1202">
          <cell r="G1202">
            <v>5316</v>
          </cell>
          <cell r="I1202">
            <v>0.6197711458297227</v>
          </cell>
          <cell r="AX1202">
            <v>5316</v>
          </cell>
          <cell r="AZ1202">
            <v>0.6197711458297227</v>
          </cell>
        </row>
        <row r="1203">
          <cell r="G1203">
            <v>5318</v>
          </cell>
          <cell r="I1203">
            <v>0.62016795754432674</v>
          </cell>
          <cell r="AX1203">
            <v>5318</v>
          </cell>
          <cell r="AZ1203">
            <v>0.62016795754432674</v>
          </cell>
        </row>
        <row r="1204">
          <cell r="G1204">
            <v>5318</v>
          </cell>
          <cell r="I1204">
            <v>0.62089769557722918</v>
          </cell>
          <cell r="AX1204">
            <v>5318</v>
          </cell>
          <cell r="AZ1204">
            <v>0.62089769557722918</v>
          </cell>
        </row>
        <row r="1205">
          <cell r="G1205">
            <v>5321</v>
          </cell>
          <cell r="I1205">
            <v>0.62162743361013162</v>
          </cell>
          <cell r="AX1205">
            <v>5321</v>
          </cell>
          <cell r="AZ1205">
            <v>0.62162743361013162</v>
          </cell>
        </row>
        <row r="1206">
          <cell r="G1206">
            <v>5342</v>
          </cell>
          <cell r="I1206">
            <v>0.62196586284278199</v>
          </cell>
          <cell r="AX1206">
            <v>5342</v>
          </cell>
          <cell r="AZ1206">
            <v>0.62196586284278199</v>
          </cell>
        </row>
        <row r="1207">
          <cell r="G1207">
            <v>5353</v>
          </cell>
          <cell r="I1207">
            <v>0.62230429207543236</v>
          </cell>
          <cell r="AX1207">
            <v>5353</v>
          </cell>
          <cell r="AZ1207">
            <v>0.62230429207543236</v>
          </cell>
        </row>
        <row r="1208">
          <cell r="G1208">
            <v>5372</v>
          </cell>
          <cell r="I1208">
            <v>0.62264272130808274</v>
          </cell>
          <cell r="AX1208">
            <v>5372</v>
          </cell>
          <cell r="AZ1208">
            <v>0.62264272130808274</v>
          </cell>
        </row>
        <row r="1209">
          <cell r="G1209">
            <v>5393</v>
          </cell>
          <cell r="I1209">
            <v>0.62304641166562691</v>
          </cell>
          <cell r="AX1209">
            <v>5393</v>
          </cell>
          <cell r="AZ1209">
            <v>0.62304641166562691</v>
          </cell>
        </row>
        <row r="1210">
          <cell r="G1210">
            <v>5395</v>
          </cell>
          <cell r="I1210">
            <v>0.62353084009467985</v>
          </cell>
          <cell r="AX1210">
            <v>5395</v>
          </cell>
          <cell r="AZ1210">
            <v>0.62353084009467985</v>
          </cell>
        </row>
        <row r="1211">
          <cell r="G1211">
            <v>5397</v>
          </cell>
          <cell r="I1211">
            <v>0.62403545304161001</v>
          </cell>
          <cell r="AX1211">
            <v>5397</v>
          </cell>
          <cell r="AZ1211">
            <v>0.62403545304161001</v>
          </cell>
        </row>
        <row r="1212">
          <cell r="G1212">
            <v>5399</v>
          </cell>
          <cell r="I1212">
            <v>0.62451988147066295</v>
          </cell>
          <cell r="AX1212">
            <v>5399</v>
          </cell>
          <cell r="AZ1212">
            <v>0.62451988147066295</v>
          </cell>
        </row>
        <row r="1213">
          <cell r="G1213">
            <v>5401</v>
          </cell>
          <cell r="I1213">
            <v>0.62532728368151036</v>
          </cell>
          <cell r="AX1213">
            <v>5401</v>
          </cell>
          <cell r="AZ1213">
            <v>0.62532728368151036</v>
          </cell>
        </row>
        <row r="1214">
          <cell r="G1214">
            <v>5403</v>
          </cell>
          <cell r="I1214">
            <v>0.62640069591230496</v>
          </cell>
          <cell r="AX1214">
            <v>5403</v>
          </cell>
          <cell r="AZ1214">
            <v>0.62640069591230496</v>
          </cell>
        </row>
        <row r="1215">
          <cell r="G1215">
            <v>5405</v>
          </cell>
          <cell r="I1215">
            <v>0.62680438626984913</v>
          </cell>
          <cell r="AX1215">
            <v>5405</v>
          </cell>
          <cell r="AZ1215">
            <v>0.62680438626984913</v>
          </cell>
        </row>
        <row r="1216">
          <cell r="G1216">
            <v>5406</v>
          </cell>
          <cell r="I1216">
            <v>0.6274752474183366</v>
          </cell>
          <cell r="AX1216">
            <v>5406</v>
          </cell>
          <cell r="AZ1216">
            <v>0.6274752474183366</v>
          </cell>
        </row>
        <row r="1217">
          <cell r="G1217">
            <v>5408</v>
          </cell>
          <cell r="I1217">
            <v>0.62828264962918401</v>
          </cell>
          <cell r="AX1217">
            <v>5408</v>
          </cell>
          <cell r="AZ1217">
            <v>0.62828264962918401</v>
          </cell>
        </row>
        <row r="1218">
          <cell r="G1218">
            <v>5409</v>
          </cell>
          <cell r="I1218">
            <v>0.62876707805823695</v>
          </cell>
          <cell r="AX1218">
            <v>5409</v>
          </cell>
          <cell r="AZ1218">
            <v>0.62876707805823695</v>
          </cell>
        </row>
        <row r="1219">
          <cell r="G1219">
            <v>5411</v>
          </cell>
          <cell r="I1219">
            <v>0.62934333637053952</v>
          </cell>
          <cell r="AX1219">
            <v>5411</v>
          </cell>
          <cell r="AZ1219">
            <v>0.62934333637053952</v>
          </cell>
        </row>
        <row r="1220">
          <cell r="G1220">
            <v>5411</v>
          </cell>
          <cell r="I1220">
            <v>0.63015073858138693</v>
          </cell>
          <cell r="AX1220">
            <v>5411</v>
          </cell>
          <cell r="AZ1220">
            <v>0.63015073858138693</v>
          </cell>
        </row>
        <row r="1221">
          <cell r="G1221">
            <v>5420</v>
          </cell>
          <cell r="I1221">
            <v>0.63063516701043987</v>
          </cell>
          <cell r="AX1221">
            <v>5420</v>
          </cell>
          <cell r="AZ1221">
            <v>0.63063516701043987</v>
          </cell>
        </row>
        <row r="1222">
          <cell r="G1222">
            <v>5423</v>
          </cell>
          <cell r="I1222">
            <v>0.63111959543949281</v>
          </cell>
          <cell r="AX1222">
            <v>5423</v>
          </cell>
          <cell r="AZ1222">
            <v>0.63111959543949281</v>
          </cell>
        </row>
        <row r="1223">
          <cell r="G1223">
            <v>5426</v>
          </cell>
          <cell r="I1223">
            <v>0.63192699765034022</v>
          </cell>
          <cell r="AX1223">
            <v>5426</v>
          </cell>
          <cell r="AZ1223">
            <v>0.63192699765034022</v>
          </cell>
        </row>
        <row r="1224">
          <cell r="G1224">
            <v>5428</v>
          </cell>
          <cell r="I1224">
            <v>0.63273439986118762</v>
          </cell>
          <cell r="AX1224">
            <v>5428</v>
          </cell>
          <cell r="AZ1224">
            <v>0.63273439986118762</v>
          </cell>
        </row>
        <row r="1225">
          <cell r="G1225">
            <v>5428</v>
          </cell>
          <cell r="I1225">
            <v>0.6330283543680788</v>
          </cell>
          <cell r="AX1225">
            <v>5428</v>
          </cell>
          <cell r="AZ1225">
            <v>0.6330283543680788</v>
          </cell>
        </row>
        <row r="1226">
          <cell r="G1226">
            <v>5471</v>
          </cell>
          <cell r="I1226">
            <v>0.63329273071032777</v>
          </cell>
          <cell r="AX1226">
            <v>5471</v>
          </cell>
          <cell r="AZ1226">
            <v>0.63329273071032777</v>
          </cell>
        </row>
        <row r="1227">
          <cell r="G1227">
            <v>5497</v>
          </cell>
          <cell r="I1227">
            <v>0.6337954520304494</v>
          </cell>
          <cell r="AX1227">
            <v>5497</v>
          </cell>
          <cell r="AZ1227">
            <v>0.6337954520304494</v>
          </cell>
        </row>
        <row r="1228">
          <cell r="G1228">
            <v>5498</v>
          </cell>
          <cell r="I1228">
            <v>0.63429817335057104</v>
          </cell>
          <cell r="AX1228">
            <v>5498</v>
          </cell>
          <cell r="AZ1228">
            <v>0.63429817335057104</v>
          </cell>
        </row>
        <row r="1229">
          <cell r="G1229">
            <v>5499</v>
          </cell>
          <cell r="I1229">
            <v>0.63461209741774749</v>
          </cell>
          <cell r="AX1229">
            <v>5499</v>
          </cell>
          <cell r="AZ1229">
            <v>0.63461209741774749</v>
          </cell>
        </row>
        <row r="1230">
          <cell r="G1230">
            <v>5500</v>
          </cell>
          <cell r="I1230">
            <v>0.63519340723345918</v>
          </cell>
          <cell r="AX1230">
            <v>5500</v>
          </cell>
          <cell r="AZ1230">
            <v>0.63519340723345918</v>
          </cell>
        </row>
        <row r="1231">
          <cell r="G1231">
            <v>5504</v>
          </cell>
          <cell r="I1231">
            <v>0.63583529209856171</v>
          </cell>
          <cell r="AX1231">
            <v>5504</v>
          </cell>
          <cell r="AZ1231">
            <v>0.63583529209856171</v>
          </cell>
        </row>
        <row r="1232">
          <cell r="G1232">
            <v>5504</v>
          </cell>
          <cell r="I1232">
            <v>0.63656242914460248</v>
          </cell>
          <cell r="AX1232">
            <v>5504</v>
          </cell>
          <cell r="AZ1232">
            <v>0.63656242914460248</v>
          </cell>
        </row>
        <row r="1233">
          <cell r="G1233">
            <v>5505</v>
          </cell>
          <cell r="I1233">
            <v>0.63697837208488362</v>
          </cell>
          <cell r="AX1233">
            <v>5505</v>
          </cell>
          <cell r="AZ1233">
            <v>0.63697837208488362</v>
          </cell>
        </row>
        <row r="1234">
          <cell r="G1234">
            <v>5505</v>
          </cell>
          <cell r="I1234">
            <v>0.63732499120178454</v>
          </cell>
          <cell r="AX1234">
            <v>5505</v>
          </cell>
          <cell r="AZ1234">
            <v>0.63732499120178454</v>
          </cell>
        </row>
        <row r="1235">
          <cell r="G1235">
            <v>5506</v>
          </cell>
          <cell r="I1235">
            <v>0.63763891526896099</v>
          </cell>
          <cell r="AX1235">
            <v>5506</v>
          </cell>
          <cell r="AZ1235">
            <v>0.63763891526896099</v>
          </cell>
        </row>
        <row r="1236">
          <cell r="G1236">
            <v>5506</v>
          </cell>
          <cell r="I1236">
            <v>0.63836865330186343</v>
          </cell>
          <cell r="AX1236">
            <v>5506</v>
          </cell>
          <cell r="AZ1236">
            <v>0.63836865330186343</v>
          </cell>
        </row>
        <row r="1237">
          <cell r="G1237">
            <v>5508</v>
          </cell>
          <cell r="I1237">
            <v>0.63887137462198507</v>
          </cell>
          <cell r="AX1237">
            <v>5508</v>
          </cell>
          <cell r="AZ1237">
            <v>0.63887137462198507</v>
          </cell>
        </row>
        <row r="1238">
          <cell r="G1238">
            <v>5508</v>
          </cell>
          <cell r="I1238">
            <v>0.63935612548742582</v>
          </cell>
          <cell r="AX1238">
            <v>5508</v>
          </cell>
          <cell r="AZ1238">
            <v>0.63935612548742582</v>
          </cell>
        </row>
        <row r="1239">
          <cell r="G1239">
            <v>5511</v>
          </cell>
          <cell r="I1239">
            <v>0.63967004955460227</v>
          </cell>
          <cell r="AX1239">
            <v>5511</v>
          </cell>
          <cell r="AZ1239">
            <v>0.63967004955460227</v>
          </cell>
        </row>
        <row r="1240">
          <cell r="G1240">
            <v>5512</v>
          </cell>
          <cell r="I1240">
            <v>0.64039718660064304</v>
          </cell>
          <cell r="AX1240">
            <v>5512</v>
          </cell>
          <cell r="AZ1240">
            <v>0.64039718660064304</v>
          </cell>
        </row>
        <row r="1241">
          <cell r="G1241">
            <v>5513</v>
          </cell>
          <cell r="I1241">
            <v>0.64074380571754397</v>
          </cell>
          <cell r="AX1241">
            <v>5513</v>
          </cell>
          <cell r="AZ1241">
            <v>0.64074380571754397</v>
          </cell>
        </row>
        <row r="1242">
          <cell r="G1242">
            <v>5513</v>
          </cell>
          <cell r="I1242">
            <v>0.64122855658298472</v>
          </cell>
          <cell r="AX1242">
            <v>5513</v>
          </cell>
          <cell r="AZ1242">
            <v>0.64122855658298472</v>
          </cell>
        </row>
        <row r="1243">
          <cell r="G1243">
            <v>5514</v>
          </cell>
          <cell r="I1243">
            <v>0.64173127790310636</v>
          </cell>
          <cell r="AX1243">
            <v>5514</v>
          </cell>
          <cell r="AZ1243">
            <v>0.64173127790310636</v>
          </cell>
        </row>
        <row r="1244">
          <cell r="G1244">
            <v>5515</v>
          </cell>
          <cell r="I1244">
            <v>0.64253704643625553</v>
          </cell>
          <cell r="AX1244">
            <v>5515</v>
          </cell>
          <cell r="AZ1244">
            <v>0.64253704643625553</v>
          </cell>
        </row>
        <row r="1245">
          <cell r="G1245">
            <v>5516</v>
          </cell>
          <cell r="I1245">
            <v>0.64311835625196723</v>
          </cell>
          <cell r="AX1245">
            <v>5516</v>
          </cell>
          <cell r="AZ1245">
            <v>0.64311835625196723</v>
          </cell>
        </row>
        <row r="1246">
          <cell r="G1246">
            <v>5516</v>
          </cell>
          <cell r="I1246">
            <v>0.64349506943173085</v>
          </cell>
          <cell r="AX1246">
            <v>5516</v>
          </cell>
          <cell r="AZ1246">
            <v>0.64349506943173085</v>
          </cell>
        </row>
        <row r="1247">
          <cell r="G1247">
            <v>5516</v>
          </cell>
          <cell r="I1247">
            <v>0.6439798202971716</v>
          </cell>
          <cell r="AX1247">
            <v>5516</v>
          </cell>
          <cell r="AZ1247">
            <v>0.6439798202971716</v>
          </cell>
        </row>
        <row r="1248">
          <cell r="G1248">
            <v>5518</v>
          </cell>
          <cell r="I1248">
            <v>0.64429374436434805</v>
          </cell>
          <cell r="AX1248">
            <v>5518</v>
          </cell>
          <cell r="AZ1248">
            <v>0.64429374436434805</v>
          </cell>
        </row>
        <row r="1249">
          <cell r="G1249">
            <v>5519</v>
          </cell>
          <cell r="I1249">
            <v>0.64502348239725049</v>
          </cell>
          <cell r="AX1249">
            <v>5519</v>
          </cell>
          <cell r="AZ1249">
            <v>0.64502348239725049</v>
          </cell>
        </row>
        <row r="1250">
          <cell r="G1250">
            <v>5519</v>
          </cell>
          <cell r="I1250">
            <v>0.64575322043015293</v>
          </cell>
          <cell r="AX1250">
            <v>5519</v>
          </cell>
          <cell r="AZ1250">
            <v>0.64575322043015293</v>
          </cell>
        </row>
        <row r="1251">
          <cell r="G1251">
            <v>5520</v>
          </cell>
          <cell r="I1251">
            <v>0.64648295846305537</v>
          </cell>
          <cell r="AX1251">
            <v>5520</v>
          </cell>
          <cell r="AZ1251">
            <v>0.64648295846305537</v>
          </cell>
        </row>
        <row r="1252">
          <cell r="G1252">
            <v>5520</v>
          </cell>
          <cell r="I1252">
            <v>0.646985679783177</v>
          </cell>
          <cell r="AX1252">
            <v>5520</v>
          </cell>
          <cell r="AZ1252">
            <v>0.646985679783177</v>
          </cell>
        </row>
        <row r="1253">
          <cell r="G1253">
            <v>5522</v>
          </cell>
          <cell r="I1253">
            <v>0.64817437377049503</v>
          </cell>
          <cell r="AX1253">
            <v>5522</v>
          </cell>
          <cell r="AZ1253">
            <v>0.64817437377049503</v>
          </cell>
        </row>
        <row r="1254">
          <cell r="G1254">
            <v>5522</v>
          </cell>
          <cell r="I1254">
            <v>0.64877990930681118</v>
          </cell>
          <cell r="AX1254">
            <v>5522</v>
          </cell>
          <cell r="AZ1254">
            <v>0.64877990930681118</v>
          </cell>
        </row>
        <row r="1255">
          <cell r="G1255">
            <v>5524</v>
          </cell>
          <cell r="I1255">
            <v>0.64926466017225193</v>
          </cell>
          <cell r="AX1255">
            <v>5524</v>
          </cell>
          <cell r="AZ1255">
            <v>0.64926466017225193</v>
          </cell>
        </row>
        <row r="1256">
          <cell r="G1256">
            <v>5524</v>
          </cell>
          <cell r="I1256">
            <v>0.64974908860130487</v>
          </cell>
          <cell r="AX1256">
            <v>5524</v>
          </cell>
          <cell r="AZ1256">
            <v>0.64974908860130487</v>
          </cell>
        </row>
        <row r="1257">
          <cell r="G1257">
            <v>5528</v>
          </cell>
          <cell r="I1257">
            <v>0.65009484788783822</v>
          </cell>
          <cell r="AX1257">
            <v>5528</v>
          </cell>
          <cell r="AZ1257">
            <v>0.65009484788783822</v>
          </cell>
        </row>
        <row r="1258">
          <cell r="G1258">
            <v>5530</v>
          </cell>
          <cell r="I1258">
            <v>0.65106372624170328</v>
          </cell>
          <cell r="AX1258">
            <v>5530</v>
          </cell>
          <cell r="AZ1258">
            <v>0.65106372624170328</v>
          </cell>
        </row>
        <row r="1259">
          <cell r="G1259">
            <v>5530</v>
          </cell>
          <cell r="I1259">
            <v>0.65203260459556833</v>
          </cell>
          <cell r="AX1259">
            <v>5530</v>
          </cell>
          <cell r="AZ1259">
            <v>0.65203260459556833</v>
          </cell>
        </row>
        <row r="1260">
          <cell r="G1260">
            <v>5530</v>
          </cell>
          <cell r="I1260">
            <v>0.65247836215384269</v>
          </cell>
          <cell r="AX1260">
            <v>5530</v>
          </cell>
          <cell r="AZ1260">
            <v>0.65247836215384269</v>
          </cell>
        </row>
        <row r="1261">
          <cell r="G1261">
            <v>5530</v>
          </cell>
          <cell r="I1261">
            <v>0.65282412144037605</v>
          </cell>
          <cell r="AX1261">
            <v>5530</v>
          </cell>
          <cell r="AZ1261">
            <v>0.65282412144037605</v>
          </cell>
        </row>
        <row r="1262">
          <cell r="G1262">
            <v>5532</v>
          </cell>
          <cell r="I1262">
            <v>0.6537929997942411</v>
          </cell>
          <cell r="AX1262">
            <v>5532</v>
          </cell>
          <cell r="AZ1262">
            <v>0.6537929997942411</v>
          </cell>
        </row>
        <row r="1263">
          <cell r="G1263">
            <v>5533</v>
          </cell>
          <cell r="I1263">
            <v>0.65508109017204286</v>
          </cell>
          <cell r="AX1263">
            <v>5533</v>
          </cell>
          <cell r="AZ1263">
            <v>0.65508109017204286</v>
          </cell>
        </row>
        <row r="1264">
          <cell r="G1264">
            <v>5533</v>
          </cell>
          <cell r="I1264">
            <v>0.65561596914790921</v>
          </cell>
          <cell r="AX1264">
            <v>5533</v>
          </cell>
          <cell r="AZ1264">
            <v>0.65561596914790921</v>
          </cell>
        </row>
        <row r="1265">
          <cell r="G1265">
            <v>5533</v>
          </cell>
          <cell r="I1265">
            <v>0.65606172670618357</v>
          </cell>
          <cell r="AX1265">
            <v>5533</v>
          </cell>
          <cell r="AZ1265">
            <v>0.65606172670618357</v>
          </cell>
        </row>
        <row r="1266">
          <cell r="G1266">
            <v>5534</v>
          </cell>
          <cell r="I1266">
            <v>0.65713825582206042</v>
          </cell>
          <cell r="AX1266">
            <v>5534</v>
          </cell>
          <cell r="AZ1266">
            <v>0.65713825582206042</v>
          </cell>
        </row>
        <row r="1267">
          <cell r="G1267">
            <v>5535</v>
          </cell>
          <cell r="I1267">
            <v>0.65758401338033479</v>
          </cell>
          <cell r="AX1267">
            <v>5535</v>
          </cell>
          <cell r="AZ1267">
            <v>0.65758401338033479</v>
          </cell>
        </row>
        <row r="1268">
          <cell r="G1268">
            <v>5536</v>
          </cell>
          <cell r="I1268">
            <v>0.65814118345847872</v>
          </cell>
          <cell r="AX1268">
            <v>5536</v>
          </cell>
          <cell r="AZ1268">
            <v>0.65814118345847872</v>
          </cell>
        </row>
        <row r="1269">
          <cell r="G1269">
            <v>5536</v>
          </cell>
          <cell r="I1269">
            <v>0.65858694101675308</v>
          </cell>
          <cell r="AX1269">
            <v>5536</v>
          </cell>
          <cell r="AZ1269">
            <v>0.65858694101675308</v>
          </cell>
        </row>
        <row r="1270">
          <cell r="G1270">
            <v>5538</v>
          </cell>
          <cell r="I1270">
            <v>0.65890049965602338</v>
          </cell>
          <cell r="AX1270">
            <v>5538</v>
          </cell>
          <cell r="AZ1270">
            <v>0.65890049965602338</v>
          </cell>
        </row>
        <row r="1271">
          <cell r="G1271">
            <v>5539</v>
          </cell>
          <cell r="I1271">
            <v>0.65924625894255673</v>
          </cell>
          <cell r="AX1271">
            <v>5539</v>
          </cell>
          <cell r="AZ1271">
            <v>0.65924625894255673</v>
          </cell>
        </row>
        <row r="1272">
          <cell r="G1272">
            <v>5541</v>
          </cell>
          <cell r="I1272">
            <v>0.65973068737160967</v>
          </cell>
          <cell r="AX1272">
            <v>5541</v>
          </cell>
          <cell r="AZ1272">
            <v>0.65973068737160967</v>
          </cell>
        </row>
        <row r="1273">
          <cell r="G1273">
            <v>5542</v>
          </cell>
          <cell r="I1273">
            <v>0.66080721648748653</v>
          </cell>
          <cell r="AX1273">
            <v>5542</v>
          </cell>
          <cell r="AZ1273">
            <v>0.66080721648748653</v>
          </cell>
        </row>
        <row r="1274">
          <cell r="G1274">
            <v>5544</v>
          </cell>
          <cell r="I1274">
            <v>0.66188374560336338</v>
          </cell>
          <cell r="AX1274">
            <v>5544</v>
          </cell>
          <cell r="AZ1274">
            <v>0.66188374560336338</v>
          </cell>
        </row>
        <row r="1275">
          <cell r="G1275">
            <v>5545</v>
          </cell>
          <cell r="I1275">
            <v>0.66296027471924024</v>
          </cell>
          <cell r="AX1275">
            <v>5545</v>
          </cell>
          <cell r="AZ1275">
            <v>0.66296027471924024</v>
          </cell>
        </row>
        <row r="1276">
          <cell r="G1276">
            <v>5547</v>
          </cell>
          <cell r="I1276">
            <v>0.66330603400577359</v>
          </cell>
          <cell r="AX1276">
            <v>5547</v>
          </cell>
          <cell r="AZ1276">
            <v>0.66330603400577359</v>
          </cell>
        </row>
        <row r="1277">
          <cell r="G1277">
            <v>5548</v>
          </cell>
          <cell r="I1277">
            <v>0.66379046243482653</v>
          </cell>
          <cell r="AX1277">
            <v>5548</v>
          </cell>
          <cell r="AZ1277">
            <v>0.66379046243482653</v>
          </cell>
        </row>
        <row r="1278">
          <cell r="G1278">
            <v>5548</v>
          </cell>
          <cell r="I1278">
            <v>0.66419944074913084</v>
          </cell>
          <cell r="AX1278">
            <v>5548</v>
          </cell>
          <cell r="AZ1278">
            <v>0.66419944074913084</v>
          </cell>
        </row>
        <row r="1279">
          <cell r="G1279">
            <v>5554</v>
          </cell>
          <cell r="I1279">
            <v>0.66453920271885092</v>
          </cell>
          <cell r="AX1279">
            <v>5554</v>
          </cell>
          <cell r="AZ1279">
            <v>0.66453920271885092</v>
          </cell>
        </row>
        <row r="1280">
          <cell r="G1280">
            <v>5555</v>
          </cell>
          <cell r="I1280">
            <v>0.66510497110066991</v>
          </cell>
          <cell r="AX1280">
            <v>5555</v>
          </cell>
          <cell r="AZ1280">
            <v>0.66510497110066991</v>
          </cell>
        </row>
        <row r="1281">
          <cell r="G1281">
            <v>5556</v>
          </cell>
          <cell r="I1281">
            <v>0.66578447354435077</v>
          </cell>
          <cell r="AX1281">
            <v>5556</v>
          </cell>
          <cell r="AZ1281">
            <v>0.66578447354435077</v>
          </cell>
        </row>
        <row r="1282">
          <cell r="G1282">
            <v>5557</v>
          </cell>
          <cell r="I1282">
            <v>0.66646397598803164</v>
          </cell>
          <cell r="AX1282">
            <v>5557</v>
          </cell>
          <cell r="AZ1282">
            <v>0.66646397598803164</v>
          </cell>
        </row>
        <row r="1283">
          <cell r="G1283">
            <v>5562</v>
          </cell>
          <cell r="I1283">
            <v>0.66687295430233595</v>
          </cell>
          <cell r="AX1283">
            <v>5562</v>
          </cell>
          <cell r="AZ1283">
            <v>0.66687295430233595</v>
          </cell>
        </row>
        <row r="1284">
          <cell r="G1284">
            <v>5564</v>
          </cell>
          <cell r="I1284">
            <v>0.66755245674601682</v>
          </cell>
          <cell r="AX1284">
            <v>5564</v>
          </cell>
          <cell r="AZ1284">
            <v>0.66755245674601682</v>
          </cell>
        </row>
        <row r="1285">
          <cell r="G1285">
            <v>5565</v>
          </cell>
          <cell r="I1285">
            <v>0.66823195918969769</v>
          </cell>
          <cell r="AX1285">
            <v>5565</v>
          </cell>
          <cell r="AZ1285">
            <v>0.66823195918969769</v>
          </cell>
        </row>
        <row r="1286">
          <cell r="G1286">
            <v>5565</v>
          </cell>
          <cell r="I1286">
            <v>0.66886653549667641</v>
          </cell>
          <cell r="AX1286">
            <v>5565</v>
          </cell>
          <cell r="AZ1286">
            <v>0.66886653549667641</v>
          </cell>
        </row>
        <row r="1287">
          <cell r="G1287">
            <v>5567</v>
          </cell>
          <cell r="I1287">
            <v>0.66961682347536222</v>
          </cell>
          <cell r="AX1287">
            <v>5567</v>
          </cell>
          <cell r="AZ1287">
            <v>0.66961682347536222</v>
          </cell>
        </row>
        <row r="1288">
          <cell r="G1288">
            <v>5571</v>
          </cell>
          <cell r="I1288">
            <v>0.67036711145404804</v>
          </cell>
          <cell r="AX1288">
            <v>5571</v>
          </cell>
          <cell r="AZ1288">
            <v>0.67036711145404804</v>
          </cell>
        </row>
        <row r="1289">
          <cell r="G1289">
            <v>5571</v>
          </cell>
          <cell r="I1289">
            <v>0.67082471317563475</v>
          </cell>
          <cell r="AX1289">
            <v>5571</v>
          </cell>
          <cell r="AZ1289">
            <v>0.67082471317563475</v>
          </cell>
        </row>
        <row r="1290">
          <cell r="G1290">
            <v>5572</v>
          </cell>
          <cell r="I1290">
            <v>0.67145928948261346</v>
          </cell>
          <cell r="AX1290">
            <v>5572</v>
          </cell>
          <cell r="AZ1290">
            <v>0.67145928948261346</v>
          </cell>
        </row>
        <row r="1291">
          <cell r="G1291">
            <v>5575</v>
          </cell>
          <cell r="I1291">
            <v>0.67215996524909416</v>
          </cell>
          <cell r="AX1291">
            <v>5575</v>
          </cell>
          <cell r="AZ1291">
            <v>0.67215996524909416</v>
          </cell>
        </row>
        <row r="1292">
          <cell r="G1292">
            <v>5576</v>
          </cell>
          <cell r="I1292">
            <v>0.6726531209563773</v>
          </cell>
          <cell r="AX1292">
            <v>5576</v>
          </cell>
          <cell r="AZ1292">
            <v>0.6726531209563773</v>
          </cell>
        </row>
        <row r="1293">
          <cell r="G1293">
            <v>5577</v>
          </cell>
          <cell r="I1293">
            <v>0.67328769726335602</v>
          </cell>
          <cell r="AX1293">
            <v>5577</v>
          </cell>
          <cell r="AZ1293">
            <v>0.67328769726335602</v>
          </cell>
        </row>
        <row r="1294">
          <cell r="G1294">
            <v>5578</v>
          </cell>
          <cell r="I1294">
            <v>0.67391240701686761</v>
          </cell>
          <cell r="AX1294">
            <v>5578</v>
          </cell>
          <cell r="AZ1294">
            <v>0.67391240701686761</v>
          </cell>
        </row>
        <row r="1295">
          <cell r="G1295">
            <v>5579</v>
          </cell>
          <cell r="I1295">
            <v>0.67416625043711464</v>
          </cell>
          <cell r="AX1295">
            <v>5579</v>
          </cell>
          <cell r="AZ1295">
            <v>0.67416625043711464</v>
          </cell>
        </row>
        <row r="1296">
          <cell r="G1296">
            <v>5580</v>
          </cell>
          <cell r="I1296">
            <v>0.67483711158560211</v>
          </cell>
          <cell r="AX1296">
            <v>5580</v>
          </cell>
          <cell r="AZ1296">
            <v>0.67483711158560211</v>
          </cell>
        </row>
        <row r="1297">
          <cell r="G1297">
            <v>5580</v>
          </cell>
          <cell r="I1297">
            <v>0.67524080194314628</v>
          </cell>
          <cell r="AX1297">
            <v>5580</v>
          </cell>
          <cell r="AZ1297">
            <v>0.67524080194314628</v>
          </cell>
        </row>
        <row r="1298">
          <cell r="G1298">
            <v>5581</v>
          </cell>
          <cell r="I1298">
            <v>0.67558056391286636</v>
          </cell>
          <cell r="AX1298">
            <v>5581</v>
          </cell>
          <cell r="AZ1298">
            <v>0.67558056391286636</v>
          </cell>
        </row>
        <row r="1299">
          <cell r="G1299">
            <v>5582</v>
          </cell>
          <cell r="I1299">
            <v>0.67621514021984508</v>
          </cell>
          <cell r="AX1299">
            <v>5582</v>
          </cell>
          <cell r="AZ1299">
            <v>0.67621514021984508</v>
          </cell>
        </row>
        <row r="1300">
          <cell r="G1300">
            <v>5583</v>
          </cell>
          <cell r="I1300">
            <v>0.67670829592712822</v>
          </cell>
          <cell r="AX1300">
            <v>5583</v>
          </cell>
          <cell r="AZ1300">
            <v>0.67670829592712822</v>
          </cell>
        </row>
        <row r="1301">
          <cell r="G1301">
            <v>5586</v>
          </cell>
          <cell r="I1301">
            <v>0.67737915707561569</v>
          </cell>
          <cell r="AX1301">
            <v>5586</v>
          </cell>
          <cell r="AZ1301">
            <v>0.67737915707561569</v>
          </cell>
        </row>
        <row r="1302">
          <cell r="G1302">
            <v>5586</v>
          </cell>
          <cell r="I1302">
            <v>0.67778284743315986</v>
          </cell>
          <cell r="AX1302">
            <v>5586</v>
          </cell>
          <cell r="AZ1302">
            <v>0.67778284743315986</v>
          </cell>
        </row>
        <row r="1303">
          <cell r="G1303">
            <v>5586</v>
          </cell>
          <cell r="I1303">
            <v>0.67807097658931115</v>
          </cell>
          <cell r="AX1303">
            <v>5586</v>
          </cell>
          <cell r="AZ1303">
            <v>0.67807097658931115</v>
          </cell>
        </row>
        <row r="1304">
          <cell r="G1304">
            <v>5588</v>
          </cell>
          <cell r="I1304">
            <v>0.67862775974378975</v>
          </cell>
          <cell r="AX1304">
            <v>5588</v>
          </cell>
          <cell r="AZ1304">
            <v>0.67862775974378975</v>
          </cell>
        </row>
        <row r="1305">
          <cell r="G1305">
            <v>5588</v>
          </cell>
          <cell r="I1305">
            <v>0.67913200726281375</v>
          </cell>
          <cell r="AX1305">
            <v>5588</v>
          </cell>
          <cell r="AZ1305">
            <v>0.67913200726281375</v>
          </cell>
        </row>
        <row r="1306">
          <cell r="G1306">
            <v>5590</v>
          </cell>
          <cell r="I1306">
            <v>0.67963625478183776</v>
          </cell>
          <cell r="AX1306">
            <v>5590</v>
          </cell>
          <cell r="AZ1306">
            <v>0.67963625478183776</v>
          </cell>
        </row>
        <row r="1307">
          <cell r="G1307">
            <v>5594</v>
          </cell>
          <cell r="I1307">
            <v>0.68014050230086176</v>
          </cell>
          <cell r="AX1307">
            <v>5594</v>
          </cell>
          <cell r="AZ1307">
            <v>0.68014050230086176</v>
          </cell>
        </row>
        <row r="1308">
          <cell r="G1308">
            <v>5595</v>
          </cell>
          <cell r="I1308">
            <v>0.68081331956343527</v>
          </cell>
          <cell r="AX1308">
            <v>5595</v>
          </cell>
          <cell r="AZ1308">
            <v>0.68081331956343527</v>
          </cell>
        </row>
        <row r="1309">
          <cell r="G1309">
            <v>5596</v>
          </cell>
          <cell r="I1309">
            <v>0.68124553479342143</v>
          </cell>
          <cell r="AX1309">
            <v>5596</v>
          </cell>
          <cell r="AZ1309">
            <v>0.68124553479342143</v>
          </cell>
        </row>
        <row r="1310">
          <cell r="G1310">
            <v>5596</v>
          </cell>
          <cell r="I1310">
            <v>0.6816492251509656</v>
          </cell>
          <cell r="AX1310">
            <v>5596</v>
          </cell>
          <cell r="AZ1310">
            <v>0.6816492251509656</v>
          </cell>
        </row>
        <row r="1311">
          <cell r="G1311">
            <v>5596</v>
          </cell>
          <cell r="I1311">
            <v>0.68205291550850977</v>
          </cell>
          <cell r="AX1311">
            <v>5596</v>
          </cell>
          <cell r="AZ1311">
            <v>0.68205291550850977</v>
          </cell>
        </row>
        <row r="1312">
          <cell r="G1312">
            <v>5596</v>
          </cell>
          <cell r="I1312">
            <v>0.68245660586605394</v>
          </cell>
          <cell r="AX1312">
            <v>5596</v>
          </cell>
          <cell r="AZ1312">
            <v>0.68245660586605394</v>
          </cell>
        </row>
        <row r="1313">
          <cell r="G1313">
            <v>5598</v>
          </cell>
          <cell r="I1313">
            <v>0.68286029622359812</v>
          </cell>
          <cell r="AX1313">
            <v>5598</v>
          </cell>
          <cell r="AZ1313">
            <v>0.68286029622359812</v>
          </cell>
        </row>
        <row r="1314">
          <cell r="G1314">
            <v>5599</v>
          </cell>
          <cell r="I1314">
            <v>0.68326398658114229</v>
          </cell>
          <cell r="AX1314">
            <v>5599</v>
          </cell>
          <cell r="AZ1314">
            <v>0.68326398658114229</v>
          </cell>
        </row>
        <row r="1315">
          <cell r="G1315">
            <v>5600</v>
          </cell>
          <cell r="I1315">
            <v>0.68386952211745844</v>
          </cell>
          <cell r="AX1315">
            <v>5600</v>
          </cell>
          <cell r="AZ1315">
            <v>0.68386952211745844</v>
          </cell>
        </row>
        <row r="1316">
          <cell r="G1316">
            <v>5601</v>
          </cell>
          <cell r="I1316">
            <v>0.68437376963648244</v>
          </cell>
          <cell r="AX1316">
            <v>5601</v>
          </cell>
          <cell r="AZ1316">
            <v>0.68437376963648244</v>
          </cell>
        </row>
        <row r="1317">
          <cell r="G1317">
            <v>5602</v>
          </cell>
          <cell r="I1317">
            <v>0.6848783825834126</v>
          </cell>
          <cell r="AX1317">
            <v>5602</v>
          </cell>
          <cell r="AZ1317">
            <v>0.6848783825834126</v>
          </cell>
        </row>
        <row r="1318">
          <cell r="G1318">
            <v>5603</v>
          </cell>
          <cell r="I1318">
            <v>0.68538299553034276</v>
          </cell>
          <cell r="AX1318">
            <v>5603</v>
          </cell>
          <cell r="AZ1318">
            <v>0.68538299553034276</v>
          </cell>
        </row>
        <row r="1319">
          <cell r="G1319">
            <v>5603</v>
          </cell>
          <cell r="I1319">
            <v>0.68578668588788694</v>
          </cell>
          <cell r="AX1319">
            <v>5603</v>
          </cell>
          <cell r="AZ1319">
            <v>0.68578668588788694</v>
          </cell>
        </row>
        <row r="1320">
          <cell r="G1320">
            <v>5604</v>
          </cell>
          <cell r="I1320">
            <v>0.68645950315046045</v>
          </cell>
          <cell r="AX1320">
            <v>5604</v>
          </cell>
          <cell r="AZ1320">
            <v>0.68645950315046045</v>
          </cell>
        </row>
        <row r="1321">
          <cell r="G1321">
            <v>5604</v>
          </cell>
          <cell r="I1321">
            <v>0.68686319350800462</v>
          </cell>
          <cell r="AX1321">
            <v>5604</v>
          </cell>
          <cell r="AZ1321">
            <v>0.68686319350800462</v>
          </cell>
        </row>
        <row r="1322">
          <cell r="G1322">
            <v>5606</v>
          </cell>
          <cell r="I1322">
            <v>0.68726688386554879</v>
          </cell>
          <cell r="AX1322">
            <v>5606</v>
          </cell>
          <cell r="AZ1322">
            <v>0.68726688386554879</v>
          </cell>
        </row>
        <row r="1323">
          <cell r="G1323">
            <v>5607</v>
          </cell>
          <cell r="I1323">
            <v>0.68793970112812231</v>
          </cell>
          <cell r="AX1323">
            <v>5607</v>
          </cell>
          <cell r="AZ1323">
            <v>0.68793970112812231</v>
          </cell>
        </row>
        <row r="1324">
          <cell r="G1324">
            <v>5608</v>
          </cell>
          <cell r="I1324">
            <v>0.68834339148566648</v>
          </cell>
          <cell r="AX1324">
            <v>5608</v>
          </cell>
          <cell r="AZ1324">
            <v>0.68834339148566648</v>
          </cell>
        </row>
        <row r="1325">
          <cell r="G1325">
            <v>5614</v>
          </cell>
          <cell r="I1325">
            <v>0.68874708184321065</v>
          </cell>
          <cell r="AX1325">
            <v>5614</v>
          </cell>
          <cell r="AZ1325">
            <v>0.68874708184321065</v>
          </cell>
        </row>
        <row r="1326">
          <cell r="G1326">
            <v>5620</v>
          </cell>
          <cell r="I1326">
            <v>0.68967400047514138</v>
          </cell>
          <cell r="AX1326">
            <v>5620</v>
          </cell>
          <cell r="AZ1326">
            <v>0.68967400047514138</v>
          </cell>
        </row>
        <row r="1327">
          <cell r="G1327">
            <v>5621</v>
          </cell>
          <cell r="I1327">
            <v>0.69004475932961007</v>
          </cell>
          <cell r="AX1327">
            <v>5621</v>
          </cell>
          <cell r="AZ1327">
            <v>0.69004475932961007</v>
          </cell>
        </row>
        <row r="1328">
          <cell r="G1328">
            <v>5623</v>
          </cell>
          <cell r="I1328">
            <v>0.69065377717891463</v>
          </cell>
          <cell r="AX1328">
            <v>5623</v>
          </cell>
          <cell r="AZ1328">
            <v>0.69065377717891463</v>
          </cell>
        </row>
        <row r="1329">
          <cell r="G1329">
            <v>5623</v>
          </cell>
          <cell r="I1329">
            <v>0.69123674216808373</v>
          </cell>
          <cell r="AX1329">
            <v>5623</v>
          </cell>
          <cell r="AZ1329">
            <v>0.69123674216808373</v>
          </cell>
        </row>
        <row r="1330">
          <cell r="G1330">
            <v>5623</v>
          </cell>
          <cell r="I1330">
            <v>0.69173108014212215</v>
          </cell>
          <cell r="AX1330">
            <v>5623</v>
          </cell>
          <cell r="AZ1330">
            <v>0.69173108014212215</v>
          </cell>
        </row>
        <row r="1331">
          <cell r="G1331">
            <v>5624</v>
          </cell>
          <cell r="I1331">
            <v>0.69219452871020792</v>
          </cell>
          <cell r="AX1331">
            <v>5624</v>
          </cell>
          <cell r="AZ1331">
            <v>0.69219452871020792</v>
          </cell>
        </row>
        <row r="1332">
          <cell r="G1332">
            <v>5624</v>
          </cell>
          <cell r="I1332">
            <v>0.6925982190677521</v>
          </cell>
          <cell r="AX1332">
            <v>5624</v>
          </cell>
          <cell r="AZ1332">
            <v>0.6925982190677521</v>
          </cell>
        </row>
        <row r="1333">
          <cell r="G1333">
            <v>5625</v>
          </cell>
          <cell r="I1333">
            <v>0.69307658569271413</v>
          </cell>
          <cell r="AX1333">
            <v>5625</v>
          </cell>
          <cell r="AZ1333">
            <v>0.69307658569271413</v>
          </cell>
        </row>
        <row r="1334">
          <cell r="G1334">
            <v>5625</v>
          </cell>
          <cell r="I1334">
            <v>0.69351507768438303</v>
          </cell>
          <cell r="AX1334">
            <v>5625</v>
          </cell>
          <cell r="AZ1334">
            <v>0.69351507768438303</v>
          </cell>
        </row>
        <row r="1335">
          <cell r="G1335">
            <v>5625</v>
          </cell>
          <cell r="I1335">
            <v>0.69432084621753221</v>
          </cell>
          <cell r="AX1335">
            <v>5625</v>
          </cell>
          <cell r="AZ1335">
            <v>0.69432084621753221</v>
          </cell>
        </row>
        <row r="1336">
          <cell r="G1336">
            <v>5626</v>
          </cell>
          <cell r="I1336">
            <v>0.69505058425043464</v>
          </cell>
          <cell r="AX1336">
            <v>5626</v>
          </cell>
          <cell r="AZ1336">
            <v>0.69505058425043464</v>
          </cell>
        </row>
        <row r="1337">
          <cell r="G1337">
            <v>5627</v>
          </cell>
          <cell r="I1337">
            <v>0.69578032228333708</v>
          </cell>
          <cell r="AX1337">
            <v>5627</v>
          </cell>
          <cell r="AZ1337">
            <v>0.69578032228333708</v>
          </cell>
        </row>
        <row r="1338">
          <cell r="G1338">
            <v>5627</v>
          </cell>
          <cell r="I1338">
            <v>0.69615108113780577</v>
          </cell>
          <cell r="AX1338">
            <v>5627</v>
          </cell>
          <cell r="AZ1338">
            <v>0.69615108113780577</v>
          </cell>
        </row>
        <row r="1339">
          <cell r="G1339">
            <v>5627</v>
          </cell>
          <cell r="I1339">
            <v>0.69652183999227446</v>
          </cell>
          <cell r="AX1339">
            <v>5627</v>
          </cell>
          <cell r="AZ1339">
            <v>0.69652183999227446</v>
          </cell>
        </row>
        <row r="1340">
          <cell r="G1340">
            <v>5628</v>
          </cell>
          <cell r="I1340">
            <v>0.69732760852542364</v>
          </cell>
          <cell r="AX1340">
            <v>5628</v>
          </cell>
          <cell r="AZ1340">
            <v>0.69732760852542364</v>
          </cell>
        </row>
        <row r="1341">
          <cell r="G1341">
            <v>5630</v>
          </cell>
          <cell r="I1341">
            <v>0.69779105709350941</v>
          </cell>
          <cell r="AX1341">
            <v>5630</v>
          </cell>
          <cell r="AZ1341">
            <v>0.69779105709350941</v>
          </cell>
        </row>
        <row r="1342">
          <cell r="G1342">
            <v>5630</v>
          </cell>
          <cell r="I1342">
            <v>0.69825450566159519</v>
          </cell>
          <cell r="AX1342">
            <v>5630</v>
          </cell>
          <cell r="AZ1342">
            <v>0.69825450566159519</v>
          </cell>
        </row>
        <row r="1343">
          <cell r="G1343">
            <v>5631</v>
          </cell>
          <cell r="I1343">
            <v>0.69898424369449763</v>
          </cell>
          <cell r="AX1343">
            <v>5631</v>
          </cell>
          <cell r="AZ1343">
            <v>0.69898424369449763</v>
          </cell>
        </row>
        <row r="1344">
          <cell r="G1344">
            <v>5631</v>
          </cell>
          <cell r="I1344">
            <v>0.69954141377264156</v>
          </cell>
          <cell r="AX1344">
            <v>5631</v>
          </cell>
          <cell r="AZ1344">
            <v>0.69954141377264156</v>
          </cell>
        </row>
        <row r="1345">
          <cell r="G1345">
            <v>5632</v>
          </cell>
          <cell r="I1345">
            <v>0.70012437876181066</v>
          </cell>
          <cell r="AX1345">
            <v>5632</v>
          </cell>
          <cell r="AZ1345">
            <v>0.70012437876181066</v>
          </cell>
        </row>
        <row r="1346">
          <cell r="G1346">
            <v>5632</v>
          </cell>
          <cell r="I1346">
            <v>0.70060854924175331</v>
          </cell>
          <cell r="AX1346">
            <v>5632</v>
          </cell>
          <cell r="AZ1346">
            <v>0.70060854924175331</v>
          </cell>
        </row>
        <row r="1347">
          <cell r="G1347">
            <v>5634</v>
          </cell>
          <cell r="I1347">
            <v>0.700979308096222</v>
          </cell>
          <cell r="AX1347">
            <v>5634</v>
          </cell>
          <cell r="AZ1347">
            <v>0.700979308096222</v>
          </cell>
        </row>
        <row r="1348">
          <cell r="G1348">
            <v>5634</v>
          </cell>
          <cell r="I1348">
            <v>0.70135006695069069</v>
          </cell>
          <cell r="AX1348">
            <v>5634</v>
          </cell>
          <cell r="AZ1348">
            <v>0.70135006695069069</v>
          </cell>
        </row>
        <row r="1349">
          <cell r="G1349">
            <v>5635</v>
          </cell>
          <cell r="I1349">
            <v>0.70227698558262142</v>
          </cell>
          <cell r="AX1349">
            <v>5635</v>
          </cell>
          <cell r="AZ1349">
            <v>0.70227698558262142</v>
          </cell>
        </row>
        <row r="1350">
          <cell r="G1350">
            <v>5635</v>
          </cell>
          <cell r="I1350">
            <v>0.70282282739567348</v>
          </cell>
          <cell r="AX1350">
            <v>5635</v>
          </cell>
          <cell r="AZ1350">
            <v>0.70282282739567348</v>
          </cell>
        </row>
        <row r="1351">
          <cell r="G1351">
            <v>5635</v>
          </cell>
          <cell r="I1351">
            <v>0.70328627596375926</v>
          </cell>
          <cell r="AX1351">
            <v>5635</v>
          </cell>
          <cell r="AZ1351">
            <v>0.70328627596375926</v>
          </cell>
        </row>
        <row r="1352">
          <cell r="G1352">
            <v>5635</v>
          </cell>
          <cell r="I1352">
            <v>0.70374972453184503</v>
          </cell>
          <cell r="AX1352">
            <v>5635</v>
          </cell>
          <cell r="AZ1352">
            <v>0.70374972453184503</v>
          </cell>
        </row>
        <row r="1353">
          <cell r="G1353">
            <v>5635</v>
          </cell>
          <cell r="I1353">
            <v>0.70412048338631372</v>
          </cell>
          <cell r="AX1353">
            <v>5635</v>
          </cell>
          <cell r="AZ1353">
            <v>0.70412048338631372</v>
          </cell>
        </row>
        <row r="1354">
          <cell r="G1354">
            <v>5635</v>
          </cell>
          <cell r="I1354">
            <v>0.70449124224078241</v>
          </cell>
          <cell r="AX1354">
            <v>5635</v>
          </cell>
          <cell r="AZ1354">
            <v>0.70449124224078241</v>
          </cell>
        </row>
        <row r="1355">
          <cell r="G1355">
            <v>5635</v>
          </cell>
          <cell r="I1355">
            <v>0.7048620010952511</v>
          </cell>
          <cell r="AX1355">
            <v>5635</v>
          </cell>
          <cell r="AZ1355">
            <v>0.7048620010952511</v>
          </cell>
        </row>
        <row r="1356">
          <cell r="G1356">
            <v>5636</v>
          </cell>
          <cell r="I1356">
            <v>0.70559173912815354</v>
          </cell>
          <cell r="AX1356">
            <v>5636</v>
          </cell>
          <cell r="AZ1356">
            <v>0.70559173912815354</v>
          </cell>
        </row>
        <row r="1357">
          <cell r="G1357">
            <v>5636</v>
          </cell>
          <cell r="I1357">
            <v>0.70608607710219196</v>
          </cell>
          <cell r="AX1357">
            <v>5636</v>
          </cell>
          <cell r="AZ1357">
            <v>0.70608607710219196</v>
          </cell>
        </row>
        <row r="1358">
          <cell r="G1358">
            <v>5636</v>
          </cell>
          <cell r="I1358">
            <v>0.70654952567027773</v>
          </cell>
          <cell r="AX1358">
            <v>5636</v>
          </cell>
          <cell r="AZ1358">
            <v>0.70654952567027773</v>
          </cell>
        </row>
        <row r="1359">
          <cell r="G1359">
            <v>5636</v>
          </cell>
          <cell r="I1359">
            <v>0.70692028452474642</v>
          </cell>
          <cell r="AX1359">
            <v>5636</v>
          </cell>
          <cell r="AZ1359">
            <v>0.70692028452474642</v>
          </cell>
        </row>
        <row r="1360">
          <cell r="G1360">
            <v>5637</v>
          </cell>
          <cell r="I1360">
            <v>0.70729104337921511</v>
          </cell>
          <cell r="AX1360">
            <v>5637</v>
          </cell>
          <cell r="AZ1360">
            <v>0.70729104337921511</v>
          </cell>
        </row>
        <row r="1361">
          <cell r="G1361">
            <v>5637</v>
          </cell>
          <cell r="I1361">
            <v>0.7076618022336838</v>
          </cell>
          <cell r="AX1361">
            <v>5637</v>
          </cell>
          <cell r="AZ1361">
            <v>0.7076618022336838</v>
          </cell>
        </row>
        <row r="1362">
          <cell r="G1362">
            <v>5638</v>
          </cell>
          <cell r="I1362">
            <v>0.70806467575237875</v>
          </cell>
          <cell r="AX1362">
            <v>5638</v>
          </cell>
          <cell r="AZ1362">
            <v>0.70806467575237875</v>
          </cell>
        </row>
        <row r="1363">
          <cell r="G1363">
            <v>5638</v>
          </cell>
          <cell r="I1363">
            <v>0.70843543460684744</v>
          </cell>
          <cell r="AX1363">
            <v>5638</v>
          </cell>
          <cell r="AZ1363">
            <v>0.70843543460684744</v>
          </cell>
        </row>
        <row r="1364">
          <cell r="G1364">
            <v>5638</v>
          </cell>
          <cell r="I1364">
            <v>0.70880619346131613</v>
          </cell>
          <cell r="AX1364">
            <v>5638</v>
          </cell>
          <cell r="AZ1364">
            <v>0.70880619346131613</v>
          </cell>
        </row>
        <row r="1365">
          <cell r="G1365">
            <v>5638</v>
          </cell>
          <cell r="I1365">
            <v>0.7091283289085023</v>
          </cell>
          <cell r="AX1365">
            <v>5638</v>
          </cell>
          <cell r="AZ1365">
            <v>0.7091283289085023</v>
          </cell>
        </row>
        <row r="1366">
          <cell r="G1366">
            <v>5639</v>
          </cell>
          <cell r="I1366">
            <v>0.70985806694140474</v>
          </cell>
          <cell r="AX1366">
            <v>5639</v>
          </cell>
          <cell r="AZ1366">
            <v>0.70985806694140474</v>
          </cell>
        </row>
        <row r="1367">
          <cell r="G1367">
            <v>5639</v>
          </cell>
          <cell r="I1367">
            <v>0.71036979498462605</v>
          </cell>
          <cell r="AX1367">
            <v>5639</v>
          </cell>
          <cell r="AZ1367">
            <v>0.71036979498462605</v>
          </cell>
        </row>
        <row r="1368">
          <cell r="G1368">
            <v>5639</v>
          </cell>
          <cell r="I1368">
            <v>0.71083324355271182</v>
          </cell>
          <cell r="AX1368">
            <v>5639</v>
          </cell>
          <cell r="AZ1368">
            <v>0.71083324355271182</v>
          </cell>
        </row>
        <row r="1369">
          <cell r="G1369">
            <v>5640</v>
          </cell>
          <cell r="I1369">
            <v>0.71119867145890192</v>
          </cell>
          <cell r="AX1369">
            <v>5640</v>
          </cell>
          <cell r="AZ1369">
            <v>0.71119867145890192</v>
          </cell>
        </row>
        <row r="1370">
          <cell r="G1370">
            <v>5640</v>
          </cell>
          <cell r="I1370">
            <v>0.71156943031337061</v>
          </cell>
          <cell r="AX1370">
            <v>5640</v>
          </cell>
          <cell r="AZ1370">
            <v>0.71156943031337061</v>
          </cell>
        </row>
        <row r="1371">
          <cell r="G1371">
            <v>5640</v>
          </cell>
          <cell r="I1371">
            <v>0.7119401891678393</v>
          </cell>
          <cell r="AX1371">
            <v>5640</v>
          </cell>
          <cell r="AZ1371">
            <v>0.7119401891678393</v>
          </cell>
        </row>
        <row r="1372">
          <cell r="G1372">
            <v>5641</v>
          </cell>
          <cell r="I1372">
            <v>0.71266992720074174</v>
          </cell>
          <cell r="AX1372">
            <v>5641</v>
          </cell>
          <cell r="AZ1372">
            <v>0.71266992720074174</v>
          </cell>
        </row>
        <row r="1373">
          <cell r="G1373">
            <v>5642</v>
          </cell>
          <cell r="I1373">
            <v>0.71322709727888567</v>
          </cell>
          <cell r="AX1373">
            <v>5642</v>
          </cell>
          <cell r="AZ1373">
            <v>0.71322709727888567</v>
          </cell>
        </row>
        <row r="1374">
          <cell r="G1374">
            <v>5642</v>
          </cell>
          <cell r="I1374">
            <v>0.71354923272607185</v>
          </cell>
          <cell r="AX1374">
            <v>5642</v>
          </cell>
          <cell r="AZ1374">
            <v>0.71354923272607185</v>
          </cell>
        </row>
        <row r="1375">
          <cell r="G1375">
            <v>5644</v>
          </cell>
          <cell r="I1375">
            <v>0.71420644406747513</v>
          </cell>
          <cell r="AX1375">
            <v>5644</v>
          </cell>
          <cell r="AZ1375">
            <v>0.71420644406747513</v>
          </cell>
        </row>
        <row r="1376">
          <cell r="G1376">
            <v>5644</v>
          </cell>
          <cell r="I1376">
            <v>0.71457720292194382</v>
          </cell>
          <cell r="AX1376">
            <v>5644</v>
          </cell>
          <cell r="AZ1376">
            <v>0.71457720292194382</v>
          </cell>
        </row>
        <row r="1377">
          <cell r="G1377">
            <v>5644</v>
          </cell>
          <cell r="I1377">
            <v>0.71494796177641251</v>
          </cell>
          <cell r="AX1377">
            <v>5644</v>
          </cell>
          <cell r="AZ1377">
            <v>0.71494796177641251</v>
          </cell>
        </row>
        <row r="1378">
          <cell r="G1378">
            <v>5645</v>
          </cell>
          <cell r="I1378">
            <v>0.71535165213395668</v>
          </cell>
          <cell r="AX1378">
            <v>5645</v>
          </cell>
          <cell r="AZ1378">
            <v>0.71535165213395668</v>
          </cell>
        </row>
        <row r="1379">
          <cell r="G1379">
            <v>5646</v>
          </cell>
          <cell r="I1379">
            <v>0.71627857076588741</v>
          </cell>
          <cell r="AX1379">
            <v>5646</v>
          </cell>
          <cell r="AZ1379">
            <v>0.71627857076588741</v>
          </cell>
        </row>
        <row r="1380">
          <cell r="G1380">
            <v>5646</v>
          </cell>
          <cell r="I1380">
            <v>0.71664343978233869</v>
          </cell>
          <cell r="AX1380">
            <v>5646</v>
          </cell>
          <cell r="AZ1380">
            <v>0.71664343978233869</v>
          </cell>
        </row>
        <row r="1381">
          <cell r="G1381">
            <v>5648</v>
          </cell>
          <cell r="I1381">
            <v>0.71704631330103363</v>
          </cell>
          <cell r="AX1381">
            <v>5648</v>
          </cell>
          <cell r="AZ1381">
            <v>0.71704631330103363</v>
          </cell>
        </row>
        <row r="1382">
          <cell r="G1382">
            <v>5648</v>
          </cell>
          <cell r="I1382">
            <v>0.71736844874821981</v>
          </cell>
          <cell r="AX1382">
            <v>5648</v>
          </cell>
          <cell r="AZ1382">
            <v>0.71736844874821981</v>
          </cell>
        </row>
        <row r="1383">
          <cell r="G1383">
            <v>5649</v>
          </cell>
          <cell r="I1383">
            <v>0.71773331776467109</v>
          </cell>
          <cell r="AX1383">
            <v>5649</v>
          </cell>
          <cell r="AZ1383">
            <v>0.71773331776467109</v>
          </cell>
        </row>
        <row r="1384">
          <cell r="G1384">
            <v>5650</v>
          </cell>
          <cell r="I1384">
            <v>0.71846305579757352</v>
          </cell>
          <cell r="AX1384">
            <v>5650</v>
          </cell>
          <cell r="AZ1384">
            <v>0.71846305579757352</v>
          </cell>
        </row>
        <row r="1385">
          <cell r="G1385">
            <v>5650</v>
          </cell>
          <cell r="I1385">
            <v>0.71883381465204221</v>
          </cell>
          <cell r="AX1385">
            <v>5650</v>
          </cell>
          <cell r="AZ1385">
            <v>0.71883381465204221</v>
          </cell>
        </row>
        <row r="1386">
          <cell r="G1386">
            <v>5650</v>
          </cell>
          <cell r="I1386">
            <v>0.71976073328397294</v>
          </cell>
          <cell r="AX1386">
            <v>5650</v>
          </cell>
          <cell r="AZ1386">
            <v>0.71976073328397294</v>
          </cell>
        </row>
        <row r="1387">
          <cell r="G1387">
            <v>5651</v>
          </cell>
          <cell r="I1387">
            <v>0.72017012001770175</v>
          </cell>
          <cell r="AX1387">
            <v>5651</v>
          </cell>
          <cell r="AZ1387">
            <v>0.72017012001770175</v>
          </cell>
        </row>
        <row r="1388">
          <cell r="G1388">
            <v>5651</v>
          </cell>
          <cell r="I1388">
            <v>0.72049225546488793</v>
          </cell>
          <cell r="AX1388">
            <v>5651</v>
          </cell>
          <cell r="AZ1388">
            <v>0.72049225546488793</v>
          </cell>
        </row>
        <row r="1389">
          <cell r="G1389">
            <v>5662</v>
          </cell>
          <cell r="I1389">
            <v>0.72074609888513497</v>
          </cell>
          <cell r="AX1389">
            <v>5662</v>
          </cell>
          <cell r="AZ1389">
            <v>0.72074609888513497</v>
          </cell>
        </row>
        <row r="1390">
          <cell r="G1390">
            <v>5664</v>
          </cell>
          <cell r="I1390">
            <v>0.720999942305382</v>
          </cell>
          <cell r="AX1390">
            <v>5664</v>
          </cell>
          <cell r="AZ1390">
            <v>0.720999942305382</v>
          </cell>
        </row>
        <row r="1391">
          <cell r="G1391">
            <v>5665</v>
          </cell>
          <cell r="I1391">
            <v>0.72134365949479262</v>
          </cell>
          <cell r="AX1391">
            <v>5665</v>
          </cell>
          <cell r="AZ1391">
            <v>0.72134365949479262</v>
          </cell>
        </row>
        <row r="1392">
          <cell r="G1392">
            <v>5669</v>
          </cell>
          <cell r="I1392">
            <v>0.72199928015001602</v>
          </cell>
          <cell r="AX1392">
            <v>5669</v>
          </cell>
          <cell r="AZ1392">
            <v>0.72199928015001602</v>
          </cell>
        </row>
        <row r="1393">
          <cell r="G1393">
            <v>5669</v>
          </cell>
          <cell r="I1393">
            <v>0.72257048695890957</v>
          </cell>
          <cell r="AX1393">
            <v>5669</v>
          </cell>
          <cell r="AZ1393">
            <v>0.72257048695890957</v>
          </cell>
        </row>
        <row r="1394">
          <cell r="G1394">
            <v>5671</v>
          </cell>
          <cell r="I1394">
            <v>0.72300014419355241</v>
          </cell>
          <cell r="AX1394">
            <v>5671</v>
          </cell>
          <cell r="AZ1394">
            <v>0.72300014419355241</v>
          </cell>
        </row>
        <row r="1395">
          <cell r="G1395">
            <v>5671</v>
          </cell>
          <cell r="I1395">
            <v>0.72325398761379944</v>
          </cell>
          <cell r="AX1395">
            <v>5671</v>
          </cell>
          <cell r="AZ1395">
            <v>0.72325398761379944</v>
          </cell>
        </row>
        <row r="1396">
          <cell r="G1396">
            <v>5672</v>
          </cell>
          <cell r="I1396">
            <v>0.72368364484844228</v>
          </cell>
          <cell r="AX1396">
            <v>5672</v>
          </cell>
          <cell r="AZ1396">
            <v>0.72368364484844228</v>
          </cell>
        </row>
        <row r="1397">
          <cell r="G1397">
            <v>5672</v>
          </cell>
          <cell r="I1397">
            <v>0.72411330208308511</v>
          </cell>
          <cell r="AX1397">
            <v>5672</v>
          </cell>
          <cell r="AZ1397">
            <v>0.72411330208308511</v>
          </cell>
        </row>
        <row r="1398">
          <cell r="G1398">
            <v>5673</v>
          </cell>
          <cell r="I1398">
            <v>0.7245877134883566</v>
          </cell>
          <cell r="AX1398">
            <v>5673</v>
          </cell>
          <cell r="AZ1398">
            <v>0.7245877134883566</v>
          </cell>
        </row>
        <row r="1399">
          <cell r="G1399">
            <v>5677</v>
          </cell>
          <cell r="I1399">
            <v>0.72501737072299943</v>
          </cell>
          <cell r="AX1399">
            <v>5677</v>
          </cell>
          <cell r="AZ1399">
            <v>0.72501737072299943</v>
          </cell>
        </row>
        <row r="1400">
          <cell r="G1400">
            <v>5677</v>
          </cell>
          <cell r="I1400">
            <v>0.72527121414324647</v>
          </cell>
          <cell r="AX1400">
            <v>5677</v>
          </cell>
          <cell r="AZ1400">
            <v>0.72527121414324647</v>
          </cell>
        </row>
        <row r="1401">
          <cell r="G1401">
            <v>5681</v>
          </cell>
          <cell r="I1401">
            <v>0.7255250575634935</v>
          </cell>
          <cell r="AX1401">
            <v>5681</v>
          </cell>
          <cell r="AZ1401">
            <v>0.7255250575634935</v>
          </cell>
        </row>
        <row r="1402">
          <cell r="G1402">
            <v>5687</v>
          </cell>
          <cell r="I1402">
            <v>0.72586877475290412</v>
          </cell>
          <cell r="AX1402">
            <v>5687</v>
          </cell>
          <cell r="AZ1402">
            <v>0.72586877475290412</v>
          </cell>
        </row>
        <row r="1403">
          <cell r="G1403">
            <v>5709</v>
          </cell>
          <cell r="I1403">
            <v>0.72676026837369367</v>
          </cell>
          <cell r="AX1403">
            <v>5709</v>
          </cell>
          <cell r="AZ1403">
            <v>0.72676026837369367</v>
          </cell>
        </row>
        <row r="1404">
          <cell r="G1404">
            <v>5720</v>
          </cell>
          <cell r="I1404">
            <v>0.72765176199448323</v>
          </cell>
          <cell r="AX1404">
            <v>5720</v>
          </cell>
          <cell r="AZ1404">
            <v>0.72765176199448323</v>
          </cell>
        </row>
        <row r="1405">
          <cell r="G1405">
            <v>5757</v>
          </cell>
          <cell r="I1405">
            <v>0.727998252136829</v>
          </cell>
          <cell r="AX1405">
            <v>5757</v>
          </cell>
          <cell r="AZ1405">
            <v>0.727998252136829</v>
          </cell>
        </row>
        <row r="1406">
          <cell r="G1406">
            <v>5757</v>
          </cell>
          <cell r="I1406">
            <v>0.728245560846283</v>
          </cell>
          <cell r="AX1406">
            <v>5757</v>
          </cell>
          <cell r="AZ1406">
            <v>0.728245560846283</v>
          </cell>
        </row>
        <row r="1407">
          <cell r="G1407">
            <v>5759</v>
          </cell>
          <cell r="I1407">
            <v>0.72862816386406404</v>
          </cell>
          <cell r="AX1407">
            <v>5759</v>
          </cell>
          <cell r="AZ1407">
            <v>0.72862816386406404</v>
          </cell>
        </row>
        <row r="1408">
          <cell r="G1408">
            <v>5759</v>
          </cell>
          <cell r="I1408">
            <v>0.72897465400640982</v>
          </cell>
          <cell r="AX1408">
            <v>5759</v>
          </cell>
          <cell r="AZ1408">
            <v>0.72897465400640982</v>
          </cell>
        </row>
        <row r="1409">
          <cell r="G1409">
            <v>5759</v>
          </cell>
          <cell r="I1409">
            <v>0.72937834436395399</v>
          </cell>
          <cell r="AX1409">
            <v>5759</v>
          </cell>
          <cell r="AZ1409">
            <v>0.72937834436395399</v>
          </cell>
        </row>
        <row r="1410">
          <cell r="G1410">
            <v>5761</v>
          </cell>
          <cell r="I1410">
            <v>0.72978203472149816</v>
          </cell>
          <cell r="AX1410">
            <v>5761</v>
          </cell>
          <cell r="AZ1410">
            <v>0.72978203472149816</v>
          </cell>
        </row>
        <row r="1411">
          <cell r="G1411">
            <v>5763</v>
          </cell>
          <cell r="I1411">
            <v>0.73021513127761095</v>
          </cell>
          <cell r="AX1411">
            <v>5763</v>
          </cell>
          <cell r="AZ1411">
            <v>0.73021513127761095</v>
          </cell>
        </row>
        <row r="1412">
          <cell r="G1412">
            <v>5763</v>
          </cell>
          <cell r="I1412">
            <v>0.73056162141995673</v>
          </cell>
          <cell r="AX1412">
            <v>5763</v>
          </cell>
          <cell r="AZ1412">
            <v>0.73056162141995673</v>
          </cell>
        </row>
        <row r="1413">
          <cell r="G1413">
            <v>5763</v>
          </cell>
          <cell r="I1413">
            <v>0.73090811156230251</v>
          </cell>
          <cell r="AX1413">
            <v>5763</v>
          </cell>
          <cell r="AZ1413">
            <v>0.73090811156230251</v>
          </cell>
        </row>
        <row r="1414">
          <cell r="G1414">
            <v>5764</v>
          </cell>
          <cell r="I1414">
            <v>0.73129071458008355</v>
          </cell>
          <cell r="AX1414">
            <v>5764</v>
          </cell>
          <cell r="AZ1414">
            <v>0.73129071458008355</v>
          </cell>
        </row>
        <row r="1415">
          <cell r="G1415">
            <v>5765</v>
          </cell>
          <cell r="I1415">
            <v>0.73163720472242932</v>
          </cell>
          <cell r="AX1415">
            <v>5765</v>
          </cell>
          <cell r="AZ1415">
            <v>0.73163720472242932</v>
          </cell>
        </row>
        <row r="1416">
          <cell r="G1416">
            <v>5765</v>
          </cell>
          <cell r="I1416">
            <v>0.7320408950799735</v>
          </cell>
          <cell r="AX1416">
            <v>5765</v>
          </cell>
          <cell r="AZ1416">
            <v>0.7320408950799735</v>
          </cell>
        </row>
        <row r="1417">
          <cell r="G1417">
            <v>5765</v>
          </cell>
          <cell r="I1417">
            <v>0.73244458543751767</v>
          </cell>
          <cell r="AX1417">
            <v>5765</v>
          </cell>
          <cell r="AZ1417">
            <v>0.73244458543751767</v>
          </cell>
        </row>
        <row r="1418">
          <cell r="G1418">
            <v>5766</v>
          </cell>
          <cell r="I1418">
            <v>0.73290523955690912</v>
          </cell>
          <cell r="AX1418">
            <v>5766</v>
          </cell>
          <cell r="AZ1418">
            <v>0.73290523955690912</v>
          </cell>
        </row>
        <row r="1419">
          <cell r="G1419">
            <v>5766</v>
          </cell>
          <cell r="I1419">
            <v>0.73330892991445329</v>
          </cell>
          <cell r="AX1419">
            <v>5766</v>
          </cell>
          <cell r="AZ1419">
            <v>0.73330892991445329</v>
          </cell>
        </row>
        <row r="1420">
          <cell r="G1420">
            <v>5767</v>
          </cell>
          <cell r="I1420">
            <v>0.73377091677091433</v>
          </cell>
          <cell r="AX1420">
            <v>5767</v>
          </cell>
          <cell r="AZ1420">
            <v>0.73377091677091433</v>
          </cell>
        </row>
        <row r="1421">
          <cell r="G1421">
            <v>5767</v>
          </cell>
          <cell r="I1421">
            <v>0.73411740691326011</v>
          </cell>
          <cell r="AX1421">
            <v>5767</v>
          </cell>
          <cell r="AZ1421">
            <v>0.73411740691326011</v>
          </cell>
        </row>
        <row r="1422">
          <cell r="G1422">
            <v>5768</v>
          </cell>
          <cell r="I1422">
            <v>0.73457939376972115</v>
          </cell>
          <cell r="AX1422">
            <v>5768</v>
          </cell>
          <cell r="AZ1422">
            <v>0.73457939376972115</v>
          </cell>
        </row>
        <row r="1423">
          <cell r="G1423">
            <v>5768</v>
          </cell>
          <cell r="I1423">
            <v>0.73501249032583393</v>
          </cell>
          <cell r="AX1423">
            <v>5768</v>
          </cell>
          <cell r="AZ1423">
            <v>0.73501249032583393</v>
          </cell>
        </row>
        <row r="1424">
          <cell r="G1424">
            <v>5768</v>
          </cell>
          <cell r="I1424">
            <v>0.73535898046817971</v>
          </cell>
          <cell r="AX1424">
            <v>5768</v>
          </cell>
          <cell r="AZ1424">
            <v>0.73535898046817971</v>
          </cell>
        </row>
        <row r="1425">
          <cell r="G1425">
            <v>5769</v>
          </cell>
          <cell r="I1425">
            <v>0.73593646403875601</v>
          </cell>
          <cell r="AX1425">
            <v>5769</v>
          </cell>
          <cell r="AZ1425">
            <v>0.73593646403875601</v>
          </cell>
        </row>
        <row r="1426">
          <cell r="G1426">
            <v>5769</v>
          </cell>
          <cell r="I1426">
            <v>0.7363695605948688</v>
          </cell>
          <cell r="AX1426">
            <v>5769</v>
          </cell>
          <cell r="AZ1426">
            <v>0.7363695605948688</v>
          </cell>
        </row>
        <row r="1427">
          <cell r="G1427">
            <v>5769</v>
          </cell>
          <cell r="I1427">
            <v>0.73693472709543062</v>
          </cell>
          <cell r="AX1427">
            <v>5769</v>
          </cell>
          <cell r="AZ1427">
            <v>0.73693472709543062</v>
          </cell>
        </row>
        <row r="1428">
          <cell r="G1428">
            <v>5769</v>
          </cell>
          <cell r="I1428">
            <v>0.73741915552448356</v>
          </cell>
          <cell r="AX1428">
            <v>5769</v>
          </cell>
          <cell r="AZ1428">
            <v>0.73741915552448356</v>
          </cell>
        </row>
        <row r="1429">
          <cell r="G1429">
            <v>5769</v>
          </cell>
          <cell r="I1429">
            <v>0.73782284588202773</v>
          </cell>
          <cell r="AX1429">
            <v>5769</v>
          </cell>
          <cell r="AZ1429">
            <v>0.73782284588202773</v>
          </cell>
        </row>
        <row r="1430">
          <cell r="G1430">
            <v>5770</v>
          </cell>
          <cell r="I1430">
            <v>0.73828350000141918</v>
          </cell>
          <cell r="AX1430">
            <v>5770</v>
          </cell>
          <cell r="AZ1430">
            <v>0.73828350000141918</v>
          </cell>
        </row>
        <row r="1431">
          <cell r="G1431">
            <v>5770</v>
          </cell>
          <cell r="I1431">
            <v>0.738848666501981</v>
          </cell>
          <cell r="AX1431">
            <v>5770</v>
          </cell>
          <cell r="AZ1431">
            <v>0.738848666501981</v>
          </cell>
        </row>
        <row r="1432">
          <cell r="G1432">
            <v>5770</v>
          </cell>
          <cell r="I1432">
            <v>0.73935327944891116</v>
          </cell>
          <cell r="AX1432">
            <v>5770</v>
          </cell>
          <cell r="AZ1432">
            <v>0.73935327944891116</v>
          </cell>
        </row>
        <row r="1433">
          <cell r="G1433">
            <v>5770</v>
          </cell>
          <cell r="I1433">
            <v>0.73975696980645533</v>
          </cell>
          <cell r="AX1433">
            <v>5770</v>
          </cell>
          <cell r="AZ1433">
            <v>0.73975696980645533</v>
          </cell>
        </row>
        <row r="1434">
          <cell r="G1434">
            <v>5771</v>
          </cell>
          <cell r="I1434">
            <v>0.74000427851590933</v>
          </cell>
          <cell r="AX1434">
            <v>5771</v>
          </cell>
          <cell r="AZ1434">
            <v>0.74000427851590933</v>
          </cell>
        </row>
        <row r="1435">
          <cell r="G1435">
            <v>5771</v>
          </cell>
          <cell r="I1435">
            <v>0.74048870694496227</v>
          </cell>
          <cell r="AX1435">
            <v>5771</v>
          </cell>
          <cell r="AZ1435">
            <v>0.74048870694496227</v>
          </cell>
        </row>
        <row r="1436">
          <cell r="G1436">
            <v>5772</v>
          </cell>
          <cell r="I1436">
            <v>0.74099331989189243</v>
          </cell>
          <cell r="AX1436">
            <v>5772</v>
          </cell>
          <cell r="AZ1436">
            <v>0.74099331989189243</v>
          </cell>
        </row>
        <row r="1437">
          <cell r="G1437">
            <v>5773</v>
          </cell>
          <cell r="I1437">
            <v>0.74145530674835347</v>
          </cell>
          <cell r="AX1437">
            <v>5773</v>
          </cell>
          <cell r="AZ1437">
            <v>0.74145530674835347</v>
          </cell>
        </row>
        <row r="1438">
          <cell r="G1438">
            <v>5773</v>
          </cell>
          <cell r="I1438">
            <v>0.74180179689069925</v>
          </cell>
          <cell r="AX1438">
            <v>5773</v>
          </cell>
          <cell r="AZ1438">
            <v>0.74180179689069925</v>
          </cell>
        </row>
        <row r="1439">
          <cell r="G1439">
            <v>5773</v>
          </cell>
          <cell r="I1439">
            <v>0.74230640983762941</v>
          </cell>
          <cell r="AX1439">
            <v>5773</v>
          </cell>
          <cell r="AZ1439">
            <v>0.74230640983762941</v>
          </cell>
        </row>
        <row r="1440">
          <cell r="G1440">
            <v>5774</v>
          </cell>
          <cell r="I1440">
            <v>0.74265289997997519</v>
          </cell>
          <cell r="AX1440">
            <v>5774</v>
          </cell>
          <cell r="AZ1440">
            <v>0.74265289997997519</v>
          </cell>
        </row>
        <row r="1441">
          <cell r="G1441">
            <v>5774</v>
          </cell>
          <cell r="I1441">
            <v>0.74321806648053701</v>
          </cell>
          <cell r="AX1441">
            <v>5774</v>
          </cell>
          <cell r="AZ1441">
            <v>0.74321806648053701</v>
          </cell>
        </row>
        <row r="1442">
          <cell r="G1442">
            <v>5775</v>
          </cell>
          <cell r="I1442">
            <v>0.74372818234181926</v>
          </cell>
          <cell r="AX1442">
            <v>5775</v>
          </cell>
          <cell r="AZ1442">
            <v>0.74372818234181926</v>
          </cell>
        </row>
        <row r="1443">
          <cell r="G1443">
            <v>5775</v>
          </cell>
          <cell r="I1443">
            <v>0.74416127889793204</v>
          </cell>
          <cell r="AX1443">
            <v>5775</v>
          </cell>
          <cell r="AZ1443">
            <v>0.74416127889793204</v>
          </cell>
        </row>
        <row r="1444">
          <cell r="G1444">
            <v>5775</v>
          </cell>
          <cell r="I1444">
            <v>0.74454388191571308</v>
          </cell>
          <cell r="AX1444">
            <v>5775</v>
          </cell>
          <cell r="AZ1444">
            <v>0.74454388191571308</v>
          </cell>
        </row>
        <row r="1445">
          <cell r="G1445">
            <v>5775</v>
          </cell>
          <cell r="I1445">
            <v>0.74521669917828659</v>
          </cell>
          <cell r="AX1445">
            <v>5775</v>
          </cell>
          <cell r="AZ1445">
            <v>0.74521669917828659</v>
          </cell>
        </row>
        <row r="1446">
          <cell r="G1446">
            <v>5775</v>
          </cell>
          <cell r="I1446">
            <v>0.74578186567884841</v>
          </cell>
          <cell r="AX1446">
            <v>5775</v>
          </cell>
          <cell r="AZ1446">
            <v>0.74578186567884841</v>
          </cell>
        </row>
        <row r="1447">
          <cell r="G1447">
            <v>5776</v>
          </cell>
          <cell r="I1447">
            <v>0.74612835582119419</v>
          </cell>
          <cell r="AX1447">
            <v>5776</v>
          </cell>
          <cell r="AZ1447">
            <v>0.74612835582119419</v>
          </cell>
        </row>
        <row r="1448">
          <cell r="G1448">
            <v>5776</v>
          </cell>
          <cell r="I1448">
            <v>0.74657411337946855</v>
          </cell>
          <cell r="AX1448">
            <v>5776</v>
          </cell>
          <cell r="AZ1448">
            <v>0.74657411337946855</v>
          </cell>
        </row>
        <row r="1449">
          <cell r="G1449">
            <v>5777</v>
          </cell>
          <cell r="I1449">
            <v>0.74700720993558134</v>
          </cell>
          <cell r="AX1449">
            <v>5777</v>
          </cell>
          <cell r="AZ1449">
            <v>0.74700720993558134</v>
          </cell>
        </row>
        <row r="1450">
          <cell r="G1450">
            <v>5777</v>
          </cell>
          <cell r="I1450">
            <v>0.74728027056454205</v>
          </cell>
          <cell r="AX1450">
            <v>5777</v>
          </cell>
          <cell r="AZ1450">
            <v>0.74728027056454205</v>
          </cell>
        </row>
        <row r="1451">
          <cell r="G1451">
            <v>5777</v>
          </cell>
          <cell r="I1451">
            <v>0.74768396092208622</v>
          </cell>
          <cell r="AX1451">
            <v>5777</v>
          </cell>
          <cell r="AZ1451">
            <v>0.74768396092208622</v>
          </cell>
        </row>
        <row r="1452">
          <cell r="G1452">
            <v>5778</v>
          </cell>
          <cell r="I1452">
            <v>0.748030451064432</v>
          </cell>
          <cell r="AX1452">
            <v>5778</v>
          </cell>
          <cell r="AZ1452">
            <v>0.748030451064432</v>
          </cell>
        </row>
        <row r="1453">
          <cell r="G1453">
            <v>5779</v>
          </cell>
          <cell r="I1453">
            <v>0.74844263224685526</v>
          </cell>
          <cell r="AX1453">
            <v>5779</v>
          </cell>
          <cell r="AZ1453">
            <v>0.74844263224685526</v>
          </cell>
        </row>
        <row r="1454">
          <cell r="G1454">
            <v>5779</v>
          </cell>
          <cell r="I1454">
            <v>0.74878912238920103</v>
          </cell>
          <cell r="AX1454">
            <v>5779</v>
          </cell>
          <cell r="AZ1454">
            <v>0.74878912238920103</v>
          </cell>
        </row>
        <row r="1455">
          <cell r="G1455">
            <v>5779</v>
          </cell>
          <cell r="I1455">
            <v>0.74927355081825397</v>
          </cell>
          <cell r="AX1455">
            <v>5779</v>
          </cell>
          <cell r="AZ1455">
            <v>0.74927355081825397</v>
          </cell>
        </row>
        <row r="1456">
          <cell r="G1456">
            <v>5780</v>
          </cell>
          <cell r="I1456">
            <v>0.74952085952770797</v>
          </cell>
          <cell r="AX1456">
            <v>5780</v>
          </cell>
          <cell r="AZ1456">
            <v>0.74952085952770797</v>
          </cell>
        </row>
        <row r="1457">
          <cell r="G1457">
            <v>5781</v>
          </cell>
          <cell r="I1457">
            <v>0.75005754414734616</v>
          </cell>
          <cell r="AX1457">
            <v>5781</v>
          </cell>
          <cell r="AZ1457">
            <v>0.75005754414734616</v>
          </cell>
        </row>
        <row r="1458">
          <cell r="G1458">
            <v>5781</v>
          </cell>
          <cell r="I1458">
            <v>0.75050330170562052</v>
          </cell>
          <cell r="AX1458">
            <v>5781</v>
          </cell>
          <cell r="AZ1458">
            <v>0.75050330170562052</v>
          </cell>
        </row>
        <row r="1459">
          <cell r="G1459">
            <v>5782</v>
          </cell>
          <cell r="I1459">
            <v>0.75090699206316469</v>
          </cell>
          <cell r="AX1459">
            <v>5782</v>
          </cell>
          <cell r="AZ1459">
            <v>0.75090699206316469</v>
          </cell>
        </row>
        <row r="1460">
          <cell r="G1460">
            <v>5782</v>
          </cell>
          <cell r="I1460">
            <v>0.75122626857437891</v>
          </cell>
          <cell r="AX1460">
            <v>5782</v>
          </cell>
          <cell r="AZ1460">
            <v>0.75122626857437891</v>
          </cell>
        </row>
        <row r="1461">
          <cell r="G1461">
            <v>5783</v>
          </cell>
          <cell r="I1461">
            <v>0.75157275871672469</v>
          </cell>
          <cell r="AX1461">
            <v>5783</v>
          </cell>
          <cell r="AZ1461">
            <v>0.75157275871672469</v>
          </cell>
        </row>
        <row r="1462">
          <cell r="G1462">
            <v>5787</v>
          </cell>
          <cell r="I1462">
            <v>0.75205718714577763</v>
          </cell>
          <cell r="AX1462">
            <v>5787</v>
          </cell>
          <cell r="AZ1462">
            <v>0.75205718714577763</v>
          </cell>
        </row>
        <row r="1463">
          <cell r="G1463">
            <v>5788</v>
          </cell>
          <cell r="I1463">
            <v>0.75280854991242285</v>
          </cell>
          <cell r="AX1463">
            <v>5788</v>
          </cell>
          <cell r="AZ1463">
            <v>0.75280854991242285</v>
          </cell>
        </row>
        <row r="1464">
          <cell r="G1464">
            <v>5788</v>
          </cell>
          <cell r="I1464">
            <v>0.75321224026996703</v>
          </cell>
          <cell r="AX1464">
            <v>5788</v>
          </cell>
          <cell r="AZ1464">
            <v>0.75321224026996703</v>
          </cell>
        </row>
        <row r="1465">
          <cell r="G1465">
            <v>5789</v>
          </cell>
          <cell r="I1465">
            <v>0.75346786783822661</v>
          </cell>
          <cell r="AX1465">
            <v>5789</v>
          </cell>
          <cell r="AZ1465">
            <v>0.75346786783822661</v>
          </cell>
        </row>
        <row r="1466">
          <cell r="G1466">
            <v>5790</v>
          </cell>
          <cell r="I1466">
            <v>0.75378714434944083</v>
          </cell>
          <cell r="AX1466">
            <v>5790</v>
          </cell>
          <cell r="AZ1466">
            <v>0.75378714434944083</v>
          </cell>
        </row>
        <row r="1467">
          <cell r="G1467">
            <v>5792</v>
          </cell>
          <cell r="I1467">
            <v>0.75432202332530718</v>
          </cell>
          <cell r="AX1467">
            <v>5792</v>
          </cell>
          <cell r="AZ1467">
            <v>0.75432202332530718</v>
          </cell>
        </row>
        <row r="1468">
          <cell r="G1468">
            <v>5792</v>
          </cell>
          <cell r="I1468">
            <v>0.75461976108581541</v>
          </cell>
          <cell r="AX1468">
            <v>5792</v>
          </cell>
          <cell r="AZ1468">
            <v>0.75461976108581541</v>
          </cell>
        </row>
        <row r="1469">
          <cell r="G1469">
            <v>5794</v>
          </cell>
          <cell r="I1469">
            <v>0.75506708783451049</v>
          </cell>
          <cell r="AX1469">
            <v>5794</v>
          </cell>
          <cell r="AZ1469">
            <v>0.75506708783451049</v>
          </cell>
        </row>
        <row r="1470">
          <cell r="G1470">
            <v>5794</v>
          </cell>
          <cell r="I1470">
            <v>0.7553863643457247</v>
          </cell>
          <cell r="AX1470">
            <v>5794</v>
          </cell>
          <cell r="AZ1470">
            <v>0.7553863643457247</v>
          </cell>
        </row>
        <row r="1471">
          <cell r="G1471">
            <v>5795</v>
          </cell>
          <cell r="I1471">
            <v>0.75579005470326888</v>
          </cell>
          <cell r="AX1471">
            <v>5795</v>
          </cell>
          <cell r="AZ1471">
            <v>0.75579005470326888</v>
          </cell>
        </row>
        <row r="1472">
          <cell r="G1472">
            <v>5795</v>
          </cell>
          <cell r="I1472">
            <v>0.75623738145196395</v>
          </cell>
          <cell r="AX1472">
            <v>5795</v>
          </cell>
          <cell r="AZ1472">
            <v>0.75623738145196395</v>
          </cell>
        </row>
        <row r="1473">
          <cell r="G1473">
            <v>5796</v>
          </cell>
          <cell r="I1473">
            <v>0.75668470820065903</v>
          </cell>
          <cell r="AX1473">
            <v>5796</v>
          </cell>
          <cell r="AZ1473">
            <v>0.75668470820065903</v>
          </cell>
        </row>
        <row r="1474">
          <cell r="G1474">
            <v>5797</v>
          </cell>
          <cell r="I1474">
            <v>0.75688919735781113</v>
          </cell>
          <cell r="AX1474">
            <v>5797</v>
          </cell>
          <cell r="AZ1474">
            <v>0.75688919735781113</v>
          </cell>
        </row>
        <row r="1475">
          <cell r="G1475">
            <v>5797</v>
          </cell>
          <cell r="I1475">
            <v>0.75720847386902534</v>
          </cell>
          <cell r="AX1475">
            <v>5797</v>
          </cell>
          <cell r="AZ1475">
            <v>0.75720847386902534</v>
          </cell>
        </row>
        <row r="1476">
          <cell r="G1476">
            <v>5798</v>
          </cell>
          <cell r="I1476">
            <v>0.75780119793286571</v>
          </cell>
          <cell r="AX1476">
            <v>5798</v>
          </cell>
          <cell r="AZ1476">
            <v>0.75780119793286571</v>
          </cell>
        </row>
        <row r="1477">
          <cell r="G1477">
            <v>5798</v>
          </cell>
          <cell r="I1477">
            <v>0.75812047444407993</v>
          </cell>
          <cell r="AX1477">
            <v>5798</v>
          </cell>
          <cell r="AZ1477">
            <v>0.75812047444407993</v>
          </cell>
        </row>
        <row r="1478">
          <cell r="G1478">
            <v>5798</v>
          </cell>
          <cell r="I1478">
            <v>0.75843975095529415</v>
          </cell>
          <cell r="AX1478">
            <v>5798</v>
          </cell>
          <cell r="AZ1478">
            <v>0.75843975095529415</v>
          </cell>
        </row>
        <row r="1479">
          <cell r="G1479">
            <v>5799</v>
          </cell>
          <cell r="I1479">
            <v>0.75883886271613132</v>
          </cell>
          <cell r="AX1479">
            <v>5799</v>
          </cell>
          <cell r="AZ1479">
            <v>0.75883886271613132</v>
          </cell>
        </row>
        <row r="1480">
          <cell r="G1480">
            <v>5802</v>
          </cell>
          <cell r="I1480">
            <v>0.75937565481456537</v>
          </cell>
          <cell r="AX1480">
            <v>5802</v>
          </cell>
          <cell r="AZ1480">
            <v>0.75937565481456537</v>
          </cell>
        </row>
        <row r="1481">
          <cell r="G1481">
            <v>5804</v>
          </cell>
          <cell r="I1481">
            <v>0.75993480250255463</v>
          </cell>
          <cell r="AX1481">
            <v>5804</v>
          </cell>
          <cell r="AZ1481">
            <v>0.75993480250255463</v>
          </cell>
        </row>
        <row r="1482">
          <cell r="G1482">
            <v>5804</v>
          </cell>
          <cell r="I1482">
            <v>0.76025407901376885</v>
          </cell>
          <cell r="AX1482">
            <v>5804</v>
          </cell>
          <cell r="AZ1482">
            <v>0.76025407901376885</v>
          </cell>
        </row>
        <row r="1483">
          <cell r="G1483">
            <v>5805</v>
          </cell>
          <cell r="I1483">
            <v>0.76070140576246392</v>
          </cell>
          <cell r="AX1483">
            <v>5805</v>
          </cell>
          <cell r="AZ1483">
            <v>0.76070140576246392</v>
          </cell>
        </row>
        <row r="1484">
          <cell r="G1484">
            <v>5806</v>
          </cell>
          <cell r="I1484">
            <v>0.761148732511159</v>
          </cell>
          <cell r="AX1484">
            <v>5806</v>
          </cell>
          <cell r="AZ1484">
            <v>0.761148732511159</v>
          </cell>
        </row>
        <row r="1485">
          <cell r="G1485">
            <v>5806</v>
          </cell>
          <cell r="I1485">
            <v>0.76146800902237322</v>
          </cell>
          <cell r="AX1485">
            <v>5806</v>
          </cell>
          <cell r="AZ1485">
            <v>0.76146800902237322</v>
          </cell>
        </row>
        <row r="1486">
          <cell r="G1486">
            <v>5808</v>
          </cell>
          <cell r="I1486">
            <v>0.7620627106960588</v>
          </cell>
          <cell r="AX1486">
            <v>5808</v>
          </cell>
          <cell r="AZ1486">
            <v>0.7620627106960588</v>
          </cell>
        </row>
        <row r="1487">
          <cell r="G1487">
            <v>5810</v>
          </cell>
          <cell r="I1487">
            <v>0.76263896900836137</v>
          </cell>
          <cell r="AX1487">
            <v>5810</v>
          </cell>
          <cell r="AZ1487">
            <v>0.76263896900836137</v>
          </cell>
        </row>
        <row r="1488">
          <cell r="G1488">
            <v>5811</v>
          </cell>
          <cell r="I1488">
            <v>0.76297496922022356</v>
          </cell>
          <cell r="AX1488">
            <v>5811</v>
          </cell>
          <cell r="AZ1488">
            <v>0.76297496922022356</v>
          </cell>
        </row>
        <row r="1489">
          <cell r="G1489">
            <v>5812</v>
          </cell>
          <cell r="I1489">
            <v>0.76356967089390915</v>
          </cell>
          <cell r="AX1489">
            <v>5812</v>
          </cell>
          <cell r="AZ1489">
            <v>0.76356967089390915</v>
          </cell>
        </row>
        <row r="1490">
          <cell r="G1490">
            <v>5815</v>
          </cell>
          <cell r="I1490">
            <v>0.76399677013320866</v>
          </cell>
          <cell r="AX1490">
            <v>5815</v>
          </cell>
          <cell r="AZ1490">
            <v>0.76399677013320866</v>
          </cell>
        </row>
        <row r="1491">
          <cell r="G1491">
            <v>5815</v>
          </cell>
          <cell r="I1491">
            <v>0.76443607896372667</v>
          </cell>
          <cell r="AX1491">
            <v>5815</v>
          </cell>
          <cell r="AZ1491">
            <v>0.76443607896372667</v>
          </cell>
        </row>
        <row r="1492">
          <cell r="G1492">
            <v>5816</v>
          </cell>
          <cell r="I1492">
            <v>0.76486317820302618</v>
          </cell>
          <cell r="AX1492">
            <v>5816</v>
          </cell>
          <cell r="AZ1492">
            <v>0.76486317820302618</v>
          </cell>
        </row>
        <row r="1493">
          <cell r="G1493">
            <v>5817</v>
          </cell>
          <cell r="I1493">
            <v>0.76521317215411955</v>
          </cell>
          <cell r="AX1493">
            <v>5817</v>
          </cell>
          <cell r="AZ1493">
            <v>0.76521317215411955</v>
          </cell>
        </row>
        <row r="1494">
          <cell r="G1494">
            <v>5817</v>
          </cell>
          <cell r="I1494">
            <v>0.7655592753728</v>
          </cell>
          <cell r="AX1494">
            <v>5817</v>
          </cell>
          <cell r="AZ1494">
            <v>0.7655592753728</v>
          </cell>
        </row>
        <row r="1495">
          <cell r="G1495">
            <v>5819</v>
          </cell>
          <cell r="I1495">
            <v>0.76589527558466219</v>
          </cell>
          <cell r="AX1495">
            <v>5819</v>
          </cell>
          <cell r="AZ1495">
            <v>0.76589527558466219</v>
          </cell>
        </row>
        <row r="1496">
          <cell r="G1496">
            <v>5819</v>
          </cell>
          <cell r="I1496">
            <v>0.7664631075593632</v>
          </cell>
          <cell r="AX1496">
            <v>5819</v>
          </cell>
          <cell r="AZ1496">
            <v>0.7664631075593632</v>
          </cell>
        </row>
        <row r="1497">
          <cell r="G1497">
            <v>5820</v>
          </cell>
          <cell r="I1497">
            <v>0.76683642440917521</v>
          </cell>
          <cell r="AX1497">
            <v>5820</v>
          </cell>
          <cell r="AZ1497">
            <v>0.76683642440917521</v>
          </cell>
        </row>
        <row r="1498">
          <cell r="G1498">
            <v>5822</v>
          </cell>
          <cell r="I1498">
            <v>0.76726352364847472</v>
          </cell>
          <cell r="AX1498">
            <v>5822</v>
          </cell>
          <cell r="AZ1498">
            <v>0.76726352364847472</v>
          </cell>
        </row>
        <row r="1499">
          <cell r="G1499">
            <v>5823</v>
          </cell>
          <cell r="I1499">
            <v>0.76772112537006143</v>
          </cell>
          <cell r="AX1499">
            <v>5823</v>
          </cell>
          <cell r="AZ1499">
            <v>0.76772112537006143</v>
          </cell>
        </row>
        <row r="1500">
          <cell r="G1500">
            <v>5823</v>
          </cell>
          <cell r="I1500">
            <v>0.76808719814902715</v>
          </cell>
          <cell r="AX1500">
            <v>5823</v>
          </cell>
          <cell r="AZ1500">
            <v>0.76808719814902715</v>
          </cell>
        </row>
        <row r="1501">
          <cell r="G1501">
            <v>5824</v>
          </cell>
          <cell r="I1501">
            <v>0.76918545947744277</v>
          </cell>
          <cell r="AX1501">
            <v>5824</v>
          </cell>
          <cell r="AZ1501">
            <v>0.76918545947744277</v>
          </cell>
        </row>
        <row r="1502">
          <cell r="G1502">
            <v>5825</v>
          </cell>
          <cell r="I1502">
            <v>0.76962476830796078</v>
          </cell>
          <cell r="AX1502">
            <v>5825</v>
          </cell>
          <cell r="AZ1502">
            <v>0.76962476830796078</v>
          </cell>
        </row>
        <row r="1503">
          <cell r="G1503">
            <v>5825</v>
          </cell>
          <cell r="I1503">
            <v>0.76997087152664123</v>
          </cell>
          <cell r="AX1503">
            <v>5825</v>
          </cell>
          <cell r="AZ1503">
            <v>0.76997087152664123</v>
          </cell>
        </row>
        <row r="1504">
          <cell r="G1504">
            <v>5826</v>
          </cell>
          <cell r="I1504">
            <v>0.77039797076594074</v>
          </cell>
          <cell r="AX1504">
            <v>5826</v>
          </cell>
          <cell r="AZ1504">
            <v>0.77039797076594074</v>
          </cell>
        </row>
        <row r="1505">
          <cell r="G1505">
            <v>5827</v>
          </cell>
          <cell r="I1505">
            <v>0.77077128761575275</v>
          </cell>
          <cell r="AX1505">
            <v>5827</v>
          </cell>
          <cell r="AZ1505">
            <v>0.77077128761575275</v>
          </cell>
        </row>
        <row r="1506">
          <cell r="G1506">
            <v>5827</v>
          </cell>
          <cell r="I1506">
            <v>0.77113736039471847</v>
          </cell>
          <cell r="AX1506">
            <v>5827</v>
          </cell>
          <cell r="AZ1506">
            <v>0.77113736039471847</v>
          </cell>
        </row>
        <row r="1507">
          <cell r="G1507">
            <v>5828</v>
          </cell>
          <cell r="I1507">
            <v>0.77148066916470448</v>
          </cell>
          <cell r="AX1507">
            <v>5828</v>
          </cell>
          <cell r="AZ1507">
            <v>0.77148066916470448</v>
          </cell>
        </row>
        <row r="1508">
          <cell r="G1508">
            <v>5828</v>
          </cell>
          <cell r="I1508">
            <v>0.77181666937656668</v>
          </cell>
          <cell r="AX1508">
            <v>5828</v>
          </cell>
          <cell r="AZ1508">
            <v>0.77181666937656668</v>
          </cell>
        </row>
        <row r="1509">
          <cell r="G1509">
            <v>5828</v>
          </cell>
          <cell r="I1509">
            <v>0.77325174775569361</v>
          </cell>
          <cell r="AX1509">
            <v>5828</v>
          </cell>
          <cell r="AZ1509">
            <v>0.77325174775569361</v>
          </cell>
        </row>
        <row r="1510">
          <cell r="G1510">
            <v>5828</v>
          </cell>
          <cell r="I1510">
            <v>0.77367884699499312</v>
          </cell>
          <cell r="AX1510">
            <v>5828</v>
          </cell>
          <cell r="AZ1510">
            <v>0.77367884699499312</v>
          </cell>
        </row>
        <row r="1511">
          <cell r="G1511">
            <v>5829</v>
          </cell>
          <cell r="I1511">
            <v>0.77401484720685532</v>
          </cell>
          <cell r="AX1511">
            <v>5829</v>
          </cell>
          <cell r="AZ1511">
            <v>0.77401484720685532</v>
          </cell>
        </row>
        <row r="1512">
          <cell r="G1512">
            <v>5831</v>
          </cell>
          <cell r="I1512">
            <v>0.77447244892844203</v>
          </cell>
          <cell r="AX1512">
            <v>5831</v>
          </cell>
          <cell r="AZ1512">
            <v>0.77447244892844203</v>
          </cell>
        </row>
        <row r="1513">
          <cell r="G1513">
            <v>5831</v>
          </cell>
          <cell r="I1513">
            <v>0.77483852170740775</v>
          </cell>
          <cell r="AX1513">
            <v>5831</v>
          </cell>
          <cell r="AZ1513">
            <v>0.77483852170740775</v>
          </cell>
        </row>
        <row r="1514">
          <cell r="G1514">
            <v>5832</v>
          </cell>
          <cell r="I1514">
            <v>0.77517452191926994</v>
          </cell>
          <cell r="AX1514">
            <v>5832</v>
          </cell>
          <cell r="AZ1514">
            <v>0.77517452191926994</v>
          </cell>
        </row>
        <row r="1515">
          <cell r="G1515">
            <v>5832</v>
          </cell>
          <cell r="I1515">
            <v>0.77565959522109851</v>
          </cell>
          <cell r="AX1515">
            <v>5832</v>
          </cell>
          <cell r="AZ1515">
            <v>0.77565959522109851</v>
          </cell>
        </row>
        <row r="1516">
          <cell r="G1516">
            <v>5833</v>
          </cell>
          <cell r="I1516">
            <v>0.77611719694268522</v>
          </cell>
          <cell r="AX1516">
            <v>5833</v>
          </cell>
          <cell r="AZ1516">
            <v>0.77611719694268522</v>
          </cell>
        </row>
        <row r="1517">
          <cell r="G1517">
            <v>5834</v>
          </cell>
          <cell r="I1517">
            <v>0.77645319715454741</v>
          </cell>
          <cell r="AX1517">
            <v>5834</v>
          </cell>
          <cell r="AZ1517">
            <v>0.77645319715454741</v>
          </cell>
        </row>
        <row r="1518">
          <cell r="G1518">
            <v>5834</v>
          </cell>
          <cell r="I1518">
            <v>0.77703723693167592</v>
          </cell>
          <cell r="AX1518">
            <v>5834</v>
          </cell>
          <cell r="AZ1518">
            <v>0.77703723693167592</v>
          </cell>
        </row>
        <row r="1519">
          <cell r="G1519">
            <v>5838</v>
          </cell>
          <cell r="I1519">
            <v>0.77749483865326263</v>
          </cell>
          <cell r="AX1519">
            <v>5838</v>
          </cell>
          <cell r="AZ1519">
            <v>0.77749483865326263</v>
          </cell>
        </row>
        <row r="1520">
          <cell r="G1520">
            <v>5838</v>
          </cell>
          <cell r="I1520">
            <v>0.77789906640478645</v>
          </cell>
          <cell r="AX1520">
            <v>5838</v>
          </cell>
          <cell r="AZ1520">
            <v>0.77789906640478645</v>
          </cell>
        </row>
        <row r="1521">
          <cell r="G1521">
            <v>5840</v>
          </cell>
          <cell r="I1521">
            <v>0.77817907016396481</v>
          </cell>
          <cell r="AX1521">
            <v>5840</v>
          </cell>
          <cell r="AZ1521">
            <v>0.77817907016396481</v>
          </cell>
        </row>
        <row r="1522">
          <cell r="G1522">
            <v>5843</v>
          </cell>
          <cell r="I1522">
            <v>0.77860616940326433</v>
          </cell>
          <cell r="AX1522">
            <v>5843</v>
          </cell>
          <cell r="AZ1522">
            <v>0.77860616940326433</v>
          </cell>
        </row>
        <row r="1523">
          <cell r="G1523">
            <v>5844</v>
          </cell>
          <cell r="I1523">
            <v>0.77903326864256384</v>
          </cell>
          <cell r="AX1523">
            <v>5844</v>
          </cell>
          <cell r="AZ1523">
            <v>0.77903326864256384</v>
          </cell>
        </row>
        <row r="1524">
          <cell r="G1524">
            <v>5846</v>
          </cell>
          <cell r="I1524">
            <v>0.77946036788186335</v>
          </cell>
          <cell r="AX1524">
            <v>5846</v>
          </cell>
          <cell r="AZ1524">
            <v>0.77946036788186335</v>
          </cell>
        </row>
        <row r="1525">
          <cell r="G1525">
            <v>5852</v>
          </cell>
          <cell r="I1525">
            <v>0.78026613641501252</v>
          </cell>
          <cell r="AX1525">
            <v>5852</v>
          </cell>
          <cell r="AZ1525">
            <v>0.78026613641501252</v>
          </cell>
        </row>
        <row r="1526">
          <cell r="G1526">
            <v>5854</v>
          </cell>
          <cell r="I1526">
            <v>0.78099587444791496</v>
          </cell>
          <cell r="AX1526">
            <v>5854</v>
          </cell>
          <cell r="AZ1526">
            <v>0.78099587444791496</v>
          </cell>
        </row>
        <row r="1527">
          <cell r="G1527">
            <v>5859</v>
          </cell>
          <cell r="I1527">
            <v>0.7817256124808174</v>
          </cell>
          <cell r="AX1527">
            <v>5859</v>
          </cell>
          <cell r="AZ1527">
            <v>0.7817256124808174</v>
          </cell>
        </row>
        <row r="1528">
          <cell r="G1528">
            <v>5867</v>
          </cell>
          <cell r="I1528">
            <v>0.78221995045485582</v>
          </cell>
          <cell r="AX1528">
            <v>5867</v>
          </cell>
          <cell r="AZ1528">
            <v>0.78221995045485582</v>
          </cell>
        </row>
        <row r="1529">
          <cell r="G1529">
            <v>5878</v>
          </cell>
          <cell r="I1529">
            <v>0.78271428842889423</v>
          </cell>
          <cell r="AX1529">
            <v>5878</v>
          </cell>
          <cell r="AZ1529">
            <v>0.78271428842889423</v>
          </cell>
        </row>
        <row r="1530">
          <cell r="G1530">
            <v>5883</v>
          </cell>
          <cell r="I1530">
            <v>0.78320862640293265</v>
          </cell>
          <cell r="AX1530">
            <v>5883</v>
          </cell>
          <cell r="AZ1530">
            <v>0.78320862640293265</v>
          </cell>
        </row>
        <row r="1531">
          <cell r="G1531">
            <v>5888</v>
          </cell>
          <cell r="I1531">
            <v>0.78361760471723696</v>
          </cell>
          <cell r="AX1531">
            <v>5888</v>
          </cell>
          <cell r="AZ1531">
            <v>0.78361760471723696</v>
          </cell>
        </row>
        <row r="1532">
          <cell r="G1532">
            <v>5895</v>
          </cell>
          <cell r="I1532">
            <v>0.78393116335650725</v>
          </cell>
          <cell r="AX1532">
            <v>5895</v>
          </cell>
          <cell r="AZ1532">
            <v>0.78393116335650725</v>
          </cell>
        </row>
        <row r="1533">
          <cell r="G1533">
            <v>5917</v>
          </cell>
          <cell r="I1533">
            <v>0.78438276776128069</v>
          </cell>
          <cell r="AX1533">
            <v>5917</v>
          </cell>
          <cell r="AZ1533">
            <v>0.78438276776128069</v>
          </cell>
        </row>
        <row r="1534">
          <cell r="G1534">
            <v>5920</v>
          </cell>
          <cell r="I1534">
            <v>0.78461793136679359</v>
          </cell>
          <cell r="AX1534">
            <v>5920</v>
          </cell>
          <cell r="AZ1534">
            <v>0.78461793136679359</v>
          </cell>
        </row>
        <row r="1535">
          <cell r="G1535">
            <v>5920</v>
          </cell>
          <cell r="I1535">
            <v>0.7853074508342559</v>
          </cell>
          <cell r="AX1535">
            <v>5920</v>
          </cell>
          <cell r="AZ1535">
            <v>0.7853074508342559</v>
          </cell>
        </row>
        <row r="1536">
          <cell r="G1536">
            <v>5920</v>
          </cell>
          <cell r="I1536">
            <v>0.78590217400370066</v>
          </cell>
          <cell r="AX1536">
            <v>5920</v>
          </cell>
          <cell r="AZ1536">
            <v>0.78590217400370066</v>
          </cell>
        </row>
        <row r="1537">
          <cell r="G1537">
            <v>5922</v>
          </cell>
          <cell r="I1537">
            <v>0.78621573264297095</v>
          </cell>
          <cell r="AX1537">
            <v>5922</v>
          </cell>
          <cell r="AZ1537">
            <v>0.78621573264297095</v>
          </cell>
        </row>
        <row r="1538">
          <cell r="G1538">
            <v>5925</v>
          </cell>
          <cell r="I1538">
            <v>0.78662944002429658</v>
          </cell>
          <cell r="AX1538">
            <v>5925</v>
          </cell>
          <cell r="AZ1538">
            <v>0.78662944002429658</v>
          </cell>
        </row>
        <row r="1539">
          <cell r="G1539">
            <v>5926</v>
          </cell>
          <cell r="I1539">
            <v>0.78735917805719902</v>
          </cell>
          <cell r="AX1539">
            <v>5926</v>
          </cell>
          <cell r="AZ1539">
            <v>0.78735917805719902</v>
          </cell>
        </row>
        <row r="1540">
          <cell r="G1540">
            <v>5928</v>
          </cell>
          <cell r="I1540">
            <v>0.7878763230317356</v>
          </cell>
          <cell r="AX1540">
            <v>5928</v>
          </cell>
          <cell r="AZ1540">
            <v>0.7878763230317356</v>
          </cell>
        </row>
        <row r="1541">
          <cell r="G1541">
            <v>5931</v>
          </cell>
          <cell r="I1541">
            <v>0.78866698004617586</v>
          </cell>
          <cell r="AX1541">
            <v>5931</v>
          </cell>
          <cell r="AZ1541">
            <v>0.78866698004617586</v>
          </cell>
        </row>
        <row r="1542">
          <cell r="G1542">
            <v>5931</v>
          </cell>
          <cell r="I1542">
            <v>0.7893967180790783</v>
          </cell>
          <cell r="AX1542">
            <v>5931</v>
          </cell>
          <cell r="AZ1542">
            <v>0.7893967180790783</v>
          </cell>
        </row>
        <row r="1543">
          <cell r="G1543">
            <v>5931</v>
          </cell>
          <cell r="I1543">
            <v>0.78981042546040392</v>
          </cell>
          <cell r="AX1543">
            <v>5931</v>
          </cell>
          <cell r="AZ1543">
            <v>0.78981042546040392</v>
          </cell>
        </row>
        <row r="1544">
          <cell r="G1544">
            <v>5934</v>
          </cell>
          <cell r="I1544">
            <v>0.79022413284172954</v>
          </cell>
          <cell r="AX1544">
            <v>5934</v>
          </cell>
          <cell r="AZ1544">
            <v>0.79022413284172954</v>
          </cell>
        </row>
        <row r="1545">
          <cell r="G1545">
            <v>5935</v>
          </cell>
          <cell r="I1545">
            <v>0.79095387087463198</v>
          </cell>
          <cell r="AX1545">
            <v>5935</v>
          </cell>
          <cell r="AZ1545">
            <v>0.79095387087463198</v>
          </cell>
        </row>
        <row r="1546">
          <cell r="G1546">
            <v>5935</v>
          </cell>
          <cell r="I1546">
            <v>0.7913675782559576</v>
          </cell>
          <cell r="AX1546">
            <v>5935</v>
          </cell>
          <cell r="AZ1546">
            <v>0.7913675782559576</v>
          </cell>
        </row>
        <row r="1547">
          <cell r="G1547">
            <v>5936</v>
          </cell>
          <cell r="I1547">
            <v>0.79215823527039786</v>
          </cell>
          <cell r="AX1547">
            <v>5936</v>
          </cell>
          <cell r="AZ1547">
            <v>0.79215823527039786</v>
          </cell>
        </row>
        <row r="1548">
          <cell r="G1548">
            <v>5936</v>
          </cell>
          <cell r="I1548">
            <v>0.7928879733033003</v>
          </cell>
          <cell r="AX1548">
            <v>5936</v>
          </cell>
          <cell r="AZ1548">
            <v>0.7928879733033003</v>
          </cell>
        </row>
        <row r="1549">
          <cell r="G1549">
            <v>5937</v>
          </cell>
          <cell r="I1549">
            <v>0.79361771133620274</v>
          </cell>
          <cell r="AX1549">
            <v>5937</v>
          </cell>
          <cell r="AZ1549">
            <v>0.79361771133620274</v>
          </cell>
        </row>
        <row r="1550">
          <cell r="G1550">
            <v>5937</v>
          </cell>
          <cell r="I1550">
            <v>0.79434744936910517</v>
          </cell>
          <cell r="AX1550">
            <v>5937</v>
          </cell>
          <cell r="AZ1550">
            <v>0.79434744936910517</v>
          </cell>
        </row>
        <row r="1551">
          <cell r="G1551">
            <v>5937</v>
          </cell>
          <cell r="I1551">
            <v>0.79507718740200761</v>
          </cell>
          <cell r="AX1551">
            <v>5937</v>
          </cell>
          <cell r="AZ1551">
            <v>0.79507718740200761</v>
          </cell>
        </row>
        <row r="1552">
          <cell r="G1552">
            <v>5938</v>
          </cell>
          <cell r="I1552">
            <v>0.79580692543491005</v>
          </cell>
          <cell r="AX1552">
            <v>5938</v>
          </cell>
          <cell r="AZ1552">
            <v>0.79580692543491005</v>
          </cell>
        </row>
        <row r="1553">
          <cell r="G1553">
            <v>5938</v>
          </cell>
          <cell r="I1553">
            <v>0.79653666346781249</v>
          </cell>
          <cell r="AX1553">
            <v>5938</v>
          </cell>
          <cell r="AZ1553">
            <v>0.79653666346781249</v>
          </cell>
        </row>
        <row r="1554">
          <cell r="G1554">
            <v>5938</v>
          </cell>
          <cell r="I1554">
            <v>0.79722618293527481</v>
          </cell>
          <cell r="AX1554">
            <v>5938</v>
          </cell>
          <cell r="AZ1554">
            <v>0.79722618293527481</v>
          </cell>
        </row>
        <row r="1555">
          <cell r="G1555">
            <v>5938</v>
          </cell>
          <cell r="I1555">
            <v>0.79763989031660043</v>
          </cell>
          <cell r="AX1555">
            <v>5938</v>
          </cell>
          <cell r="AZ1555">
            <v>0.79763989031660043</v>
          </cell>
        </row>
        <row r="1556">
          <cell r="G1556">
            <v>5939</v>
          </cell>
          <cell r="I1556">
            <v>0.79832940978406275</v>
          </cell>
          <cell r="AX1556">
            <v>5939</v>
          </cell>
          <cell r="AZ1556">
            <v>0.79832940978406275</v>
          </cell>
        </row>
        <row r="1557">
          <cell r="G1557">
            <v>5939</v>
          </cell>
          <cell r="I1557">
            <v>0.79874311716538837</v>
          </cell>
          <cell r="AX1557">
            <v>5939</v>
          </cell>
          <cell r="AZ1557">
            <v>0.79874311716538837</v>
          </cell>
        </row>
        <row r="1558">
          <cell r="G1558">
            <v>5941</v>
          </cell>
          <cell r="I1558">
            <v>0.79985128803878947</v>
          </cell>
          <cell r="AX1558">
            <v>5941</v>
          </cell>
          <cell r="AZ1558">
            <v>0.79985128803878947</v>
          </cell>
        </row>
        <row r="1559">
          <cell r="G1559">
            <v>5942</v>
          </cell>
          <cell r="I1559">
            <v>0.8005810260716919</v>
          </cell>
          <cell r="AX1559">
            <v>5942</v>
          </cell>
          <cell r="AZ1559">
            <v>0.8005810260716919</v>
          </cell>
        </row>
        <row r="1560">
          <cell r="G1560">
            <v>5942</v>
          </cell>
          <cell r="I1560">
            <v>0.80117574924113666</v>
          </cell>
          <cell r="AX1560">
            <v>5942</v>
          </cell>
          <cell r="AZ1560">
            <v>0.80117574924113666</v>
          </cell>
        </row>
        <row r="1561">
          <cell r="G1561">
            <v>5942</v>
          </cell>
          <cell r="I1561">
            <v>0.80158945662246228</v>
          </cell>
          <cell r="AX1561">
            <v>5942</v>
          </cell>
          <cell r="AZ1561">
            <v>0.80158945662246228</v>
          </cell>
        </row>
        <row r="1562">
          <cell r="G1562">
            <v>5942</v>
          </cell>
          <cell r="I1562">
            <v>0.80216663925240994</v>
          </cell>
          <cell r="AX1562">
            <v>5942</v>
          </cell>
          <cell r="AZ1562">
            <v>0.80216663925240994</v>
          </cell>
        </row>
        <row r="1563">
          <cell r="G1563">
            <v>5942</v>
          </cell>
          <cell r="I1563">
            <v>0.80268608427317956</v>
          </cell>
          <cell r="AX1563">
            <v>5942</v>
          </cell>
          <cell r="AZ1563">
            <v>0.80268608427317956</v>
          </cell>
        </row>
        <row r="1564">
          <cell r="G1564">
            <v>5942</v>
          </cell>
          <cell r="I1564">
            <v>0.8031478131805303</v>
          </cell>
          <cell r="AX1564">
            <v>5942</v>
          </cell>
          <cell r="AZ1564">
            <v>0.8031478131805303</v>
          </cell>
        </row>
        <row r="1565">
          <cell r="G1565">
            <v>5943</v>
          </cell>
          <cell r="I1565">
            <v>0.80395358171367948</v>
          </cell>
          <cell r="AX1565">
            <v>5943</v>
          </cell>
          <cell r="AZ1565">
            <v>0.80395358171367948</v>
          </cell>
        </row>
        <row r="1566">
          <cell r="G1566">
            <v>5943</v>
          </cell>
          <cell r="I1566">
            <v>0.8043672890950051</v>
          </cell>
          <cell r="AX1566">
            <v>5943</v>
          </cell>
          <cell r="AZ1566">
            <v>0.8043672890950051</v>
          </cell>
        </row>
        <row r="1567">
          <cell r="G1567">
            <v>5943</v>
          </cell>
          <cell r="I1567">
            <v>0.80478099647633072</v>
          </cell>
          <cell r="AX1567">
            <v>5943</v>
          </cell>
          <cell r="AZ1567">
            <v>0.80478099647633072</v>
          </cell>
        </row>
        <row r="1568">
          <cell r="G1568">
            <v>5944</v>
          </cell>
          <cell r="I1568">
            <v>0.80519470385765635</v>
          </cell>
          <cell r="AX1568">
            <v>5944</v>
          </cell>
          <cell r="AZ1568">
            <v>0.80519470385765635</v>
          </cell>
        </row>
        <row r="1569">
          <cell r="G1569">
            <v>5946</v>
          </cell>
          <cell r="I1569">
            <v>0.80630287473105744</v>
          </cell>
          <cell r="AX1569">
            <v>5946</v>
          </cell>
          <cell r="AZ1569">
            <v>0.80630287473105744</v>
          </cell>
        </row>
        <row r="1570">
          <cell r="G1570">
            <v>5947</v>
          </cell>
          <cell r="I1570">
            <v>0.80671658211238306</v>
          </cell>
          <cell r="AX1570">
            <v>5947</v>
          </cell>
          <cell r="AZ1570">
            <v>0.80671658211238306</v>
          </cell>
        </row>
        <row r="1571">
          <cell r="G1571">
            <v>5948</v>
          </cell>
          <cell r="I1571">
            <v>0.8074463201452855</v>
          </cell>
          <cell r="AX1571">
            <v>5948</v>
          </cell>
          <cell r="AZ1571">
            <v>0.8074463201452855</v>
          </cell>
        </row>
        <row r="1572">
          <cell r="G1572">
            <v>5948</v>
          </cell>
          <cell r="I1572">
            <v>0.80795615656169828</v>
          </cell>
          <cell r="AX1572">
            <v>5948</v>
          </cell>
          <cell r="AZ1572">
            <v>0.80795615656169828</v>
          </cell>
        </row>
        <row r="1573">
          <cell r="G1573">
            <v>5948</v>
          </cell>
          <cell r="I1573">
            <v>0.80837171257831397</v>
          </cell>
          <cell r="AX1573">
            <v>5948</v>
          </cell>
          <cell r="AZ1573">
            <v>0.80837171257831397</v>
          </cell>
        </row>
        <row r="1574">
          <cell r="G1574">
            <v>5949</v>
          </cell>
          <cell r="I1574">
            <v>0.80947988345171507</v>
          </cell>
          <cell r="AX1574">
            <v>5949</v>
          </cell>
          <cell r="AZ1574">
            <v>0.80947988345171507</v>
          </cell>
        </row>
        <row r="1575">
          <cell r="G1575">
            <v>5949</v>
          </cell>
          <cell r="I1575">
            <v>0.8101171897201106</v>
          </cell>
          <cell r="AX1575">
            <v>5949</v>
          </cell>
          <cell r="AZ1575">
            <v>0.8101171897201106</v>
          </cell>
        </row>
        <row r="1576">
          <cell r="G1576">
            <v>5950</v>
          </cell>
          <cell r="I1576">
            <v>0.81053274573672629</v>
          </cell>
          <cell r="AX1576">
            <v>5950</v>
          </cell>
          <cell r="AZ1576">
            <v>0.81053274573672629</v>
          </cell>
        </row>
        <row r="1577">
          <cell r="G1577">
            <v>5951</v>
          </cell>
          <cell r="I1577">
            <v>0.81117005200512182</v>
          </cell>
          <cell r="AX1577">
            <v>5951</v>
          </cell>
          <cell r="AZ1577">
            <v>0.81117005200512182</v>
          </cell>
        </row>
        <row r="1578">
          <cell r="G1578">
            <v>5952</v>
          </cell>
          <cell r="I1578">
            <v>0.81151634868563494</v>
          </cell>
          <cell r="AX1578">
            <v>5952</v>
          </cell>
          <cell r="AZ1578">
            <v>0.81151634868563494</v>
          </cell>
        </row>
        <row r="1579">
          <cell r="G1579">
            <v>5953</v>
          </cell>
          <cell r="I1579">
            <v>0.81203579370640455</v>
          </cell>
          <cell r="AX1579">
            <v>5953</v>
          </cell>
          <cell r="AZ1579">
            <v>0.81203579370640455</v>
          </cell>
        </row>
        <row r="1580">
          <cell r="G1580">
            <v>5954</v>
          </cell>
          <cell r="I1580">
            <v>0.8126496481015264</v>
          </cell>
          <cell r="AX1580">
            <v>5954</v>
          </cell>
          <cell r="AZ1580">
            <v>0.8126496481015264</v>
          </cell>
        </row>
        <row r="1581">
          <cell r="G1581">
            <v>5954</v>
          </cell>
          <cell r="I1581">
            <v>0.81311137700887715</v>
          </cell>
          <cell r="AX1581">
            <v>5954</v>
          </cell>
          <cell r="AZ1581">
            <v>0.81311137700887715</v>
          </cell>
        </row>
        <row r="1582">
          <cell r="G1582">
            <v>5954</v>
          </cell>
          <cell r="I1582">
            <v>0.81357022548449676</v>
          </cell>
          <cell r="AX1582">
            <v>5954</v>
          </cell>
          <cell r="AZ1582">
            <v>0.81357022548449676</v>
          </cell>
        </row>
        <row r="1583">
          <cell r="G1583">
            <v>5954</v>
          </cell>
          <cell r="I1583">
            <v>0.81395259204892667</v>
          </cell>
          <cell r="AX1583">
            <v>5954</v>
          </cell>
          <cell r="AZ1583">
            <v>0.81395259204892667</v>
          </cell>
        </row>
        <row r="1584">
          <cell r="G1584">
            <v>5954</v>
          </cell>
          <cell r="I1584">
            <v>0.81429888872943978</v>
          </cell>
          <cell r="AX1584">
            <v>5954</v>
          </cell>
          <cell r="AZ1584">
            <v>0.81429888872943978</v>
          </cell>
        </row>
        <row r="1585">
          <cell r="G1585">
            <v>5955</v>
          </cell>
          <cell r="I1585">
            <v>0.8148183337502094</v>
          </cell>
          <cell r="AX1585">
            <v>5955</v>
          </cell>
          <cell r="AZ1585">
            <v>0.8148183337502094</v>
          </cell>
        </row>
        <row r="1586">
          <cell r="G1586">
            <v>5956</v>
          </cell>
          <cell r="I1586">
            <v>0.81528006265756015</v>
          </cell>
          <cell r="AX1586">
            <v>5956</v>
          </cell>
          <cell r="AZ1586">
            <v>0.81528006265756015</v>
          </cell>
        </row>
        <row r="1587">
          <cell r="G1587">
            <v>5956</v>
          </cell>
          <cell r="I1587">
            <v>0.81569561867417584</v>
          </cell>
          <cell r="AX1587">
            <v>5956</v>
          </cell>
          <cell r="AZ1587">
            <v>0.81569561867417584</v>
          </cell>
        </row>
        <row r="1588">
          <cell r="G1588">
            <v>5956</v>
          </cell>
          <cell r="I1588">
            <v>0.81611117469079153</v>
          </cell>
          <cell r="AX1588">
            <v>5956</v>
          </cell>
          <cell r="AZ1588">
            <v>0.81611117469079153</v>
          </cell>
        </row>
        <row r="1589">
          <cell r="G1589">
            <v>5957</v>
          </cell>
          <cell r="I1589">
            <v>0.81721934556419262</v>
          </cell>
          <cell r="AX1589">
            <v>5957</v>
          </cell>
          <cell r="AZ1589">
            <v>0.81721934556419262</v>
          </cell>
        </row>
        <row r="1590">
          <cell r="G1590">
            <v>5958</v>
          </cell>
          <cell r="I1590">
            <v>0.81844297016019063</v>
          </cell>
          <cell r="AX1590">
            <v>5958</v>
          </cell>
          <cell r="AZ1590">
            <v>0.81844297016019063</v>
          </cell>
        </row>
        <row r="1591">
          <cell r="G1591">
            <v>5958</v>
          </cell>
          <cell r="I1591">
            <v>0.81890469906754138</v>
          </cell>
          <cell r="AX1591">
            <v>5958</v>
          </cell>
          <cell r="AZ1591">
            <v>0.81890469906754138</v>
          </cell>
        </row>
        <row r="1592">
          <cell r="G1592">
            <v>5958</v>
          </cell>
          <cell r="I1592">
            <v>0.81936354754316099</v>
          </cell>
          <cell r="AX1592">
            <v>5958</v>
          </cell>
          <cell r="AZ1592">
            <v>0.81936354754316099</v>
          </cell>
        </row>
        <row r="1593">
          <cell r="G1593">
            <v>5961</v>
          </cell>
          <cell r="I1593">
            <v>0.82000085381155652</v>
          </cell>
          <cell r="AX1593">
            <v>5961</v>
          </cell>
          <cell r="AZ1593">
            <v>0.82000085381155652</v>
          </cell>
        </row>
        <row r="1594">
          <cell r="G1594">
            <v>5962</v>
          </cell>
          <cell r="I1594">
            <v>0.82034715049206963</v>
          </cell>
          <cell r="AX1594">
            <v>5962</v>
          </cell>
          <cell r="AZ1594">
            <v>0.82034715049206963</v>
          </cell>
        </row>
        <row r="1595">
          <cell r="G1595">
            <v>5963</v>
          </cell>
          <cell r="I1595">
            <v>0.82069344717258275</v>
          </cell>
          <cell r="AX1595">
            <v>5963</v>
          </cell>
          <cell r="AZ1595">
            <v>0.82069344717258275</v>
          </cell>
        </row>
        <row r="1596">
          <cell r="G1596">
            <v>5964</v>
          </cell>
          <cell r="I1596">
            <v>0.82133075344097828</v>
          </cell>
          <cell r="AX1596">
            <v>5964</v>
          </cell>
          <cell r="AZ1596">
            <v>0.82133075344097828</v>
          </cell>
        </row>
        <row r="1597">
          <cell r="G1597">
            <v>5967</v>
          </cell>
          <cell r="I1597">
            <v>0.82174630945759397</v>
          </cell>
          <cell r="AX1597">
            <v>5967</v>
          </cell>
          <cell r="AZ1597">
            <v>0.82174630945759397</v>
          </cell>
        </row>
        <row r="1598">
          <cell r="G1598">
            <v>5969</v>
          </cell>
          <cell r="I1598">
            <v>0.8223836157259895</v>
          </cell>
          <cell r="AX1598">
            <v>5969</v>
          </cell>
          <cell r="AZ1598">
            <v>0.8223836157259895</v>
          </cell>
        </row>
        <row r="1599">
          <cell r="G1599">
            <v>5970</v>
          </cell>
          <cell r="I1599">
            <v>0.82290387758560823</v>
          </cell>
          <cell r="AX1599">
            <v>5970</v>
          </cell>
          <cell r="AZ1599">
            <v>0.82290387758560823</v>
          </cell>
        </row>
        <row r="1600">
          <cell r="G1600">
            <v>5971</v>
          </cell>
          <cell r="I1600">
            <v>0.82341371400202101</v>
          </cell>
          <cell r="AX1600">
            <v>5971</v>
          </cell>
          <cell r="AZ1600">
            <v>0.82341371400202101</v>
          </cell>
        </row>
        <row r="1601">
          <cell r="G1601">
            <v>5971</v>
          </cell>
          <cell r="I1601">
            <v>0.82382927001863671</v>
          </cell>
          <cell r="AX1601">
            <v>5971</v>
          </cell>
          <cell r="AZ1601">
            <v>0.82382927001863671</v>
          </cell>
        </row>
        <row r="1602">
          <cell r="G1602">
            <v>5971</v>
          </cell>
          <cell r="I1602">
            <v>0.82434953187825544</v>
          </cell>
          <cell r="AX1602">
            <v>5971</v>
          </cell>
          <cell r="AZ1602">
            <v>0.82434953187825544</v>
          </cell>
        </row>
        <row r="1603">
          <cell r="G1603">
            <v>5972</v>
          </cell>
          <cell r="I1603">
            <v>0.82469582855876855</v>
          </cell>
          <cell r="AX1603">
            <v>5972</v>
          </cell>
          <cell r="AZ1603">
            <v>0.82469582855876855</v>
          </cell>
        </row>
        <row r="1604">
          <cell r="G1604">
            <v>5974</v>
          </cell>
          <cell r="I1604">
            <v>0.82504212523928167</v>
          </cell>
          <cell r="AX1604">
            <v>5974</v>
          </cell>
          <cell r="AZ1604">
            <v>0.82504212523928167</v>
          </cell>
        </row>
        <row r="1605">
          <cell r="G1605">
            <v>5978</v>
          </cell>
          <cell r="I1605">
            <v>0.82574759456006119</v>
          </cell>
          <cell r="AX1605">
            <v>5978</v>
          </cell>
          <cell r="AZ1605">
            <v>0.82574759456006119</v>
          </cell>
        </row>
        <row r="1606">
          <cell r="G1606">
            <v>6005</v>
          </cell>
          <cell r="I1606">
            <v>0.82630818246391602</v>
          </cell>
          <cell r="AX1606">
            <v>6005</v>
          </cell>
          <cell r="AZ1606">
            <v>0.82630818246391602</v>
          </cell>
        </row>
        <row r="1607">
          <cell r="G1607">
            <v>6008</v>
          </cell>
          <cell r="I1607">
            <v>0.82671187282146019</v>
          </cell>
          <cell r="AX1607">
            <v>6008</v>
          </cell>
          <cell r="AZ1607">
            <v>0.82671187282146019</v>
          </cell>
        </row>
        <row r="1608">
          <cell r="G1608">
            <v>6012</v>
          </cell>
          <cell r="I1608">
            <v>0.82726235771849677</v>
          </cell>
          <cell r="AX1608">
            <v>6012</v>
          </cell>
          <cell r="AZ1608">
            <v>0.82726235771849677</v>
          </cell>
        </row>
        <row r="1609">
          <cell r="G1609">
            <v>6012</v>
          </cell>
          <cell r="I1609">
            <v>0.82780061152855555</v>
          </cell>
          <cell r="AX1609">
            <v>6012</v>
          </cell>
          <cell r="AZ1609">
            <v>0.82780061152855555</v>
          </cell>
        </row>
        <row r="1610">
          <cell r="G1610">
            <v>6012</v>
          </cell>
          <cell r="I1610">
            <v>0.82808196952056279</v>
          </cell>
          <cell r="AX1610">
            <v>6012</v>
          </cell>
          <cell r="AZ1610">
            <v>0.82808196952056279</v>
          </cell>
        </row>
        <row r="1611">
          <cell r="G1611">
            <v>6014</v>
          </cell>
          <cell r="I1611">
            <v>0.82864255742441761</v>
          </cell>
          <cell r="AX1611">
            <v>6014</v>
          </cell>
          <cell r="AZ1611">
            <v>0.82864255742441761</v>
          </cell>
        </row>
        <row r="1612">
          <cell r="G1612">
            <v>6014</v>
          </cell>
          <cell r="I1612">
            <v>0.82920314532827244</v>
          </cell>
          <cell r="AX1612">
            <v>6014</v>
          </cell>
          <cell r="AZ1612">
            <v>0.82920314532827244</v>
          </cell>
        </row>
        <row r="1613">
          <cell r="G1613">
            <v>6015</v>
          </cell>
          <cell r="I1613">
            <v>0.82975363022530901</v>
          </cell>
          <cell r="AX1613">
            <v>6015</v>
          </cell>
          <cell r="AZ1613">
            <v>0.82975363022530901</v>
          </cell>
        </row>
        <row r="1614">
          <cell r="G1614">
            <v>6015</v>
          </cell>
          <cell r="I1614">
            <v>0.83060301365384992</v>
          </cell>
          <cell r="AX1614">
            <v>6015</v>
          </cell>
          <cell r="AZ1614">
            <v>0.83060301365384992</v>
          </cell>
        </row>
        <row r="1615">
          <cell r="G1615">
            <v>6016</v>
          </cell>
          <cell r="I1615">
            <v>0.83100670401139409</v>
          </cell>
          <cell r="AX1615">
            <v>6016</v>
          </cell>
          <cell r="AZ1615">
            <v>0.83100670401139409</v>
          </cell>
        </row>
        <row r="1616">
          <cell r="G1616">
            <v>6017</v>
          </cell>
          <cell r="I1616">
            <v>0.83156729191524892</v>
          </cell>
          <cell r="AX1616">
            <v>6017</v>
          </cell>
          <cell r="AZ1616">
            <v>0.83156729191524892</v>
          </cell>
        </row>
        <row r="1617">
          <cell r="G1617">
            <v>6018</v>
          </cell>
          <cell r="I1617">
            <v>0.83237467263033715</v>
          </cell>
          <cell r="AX1617">
            <v>6018</v>
          </cell>
          <cell r="AZ1617">
            <v>0.83237467263033715</v>
          </cell>
        </row>
        <row r="1618">
          <cell r="G1618">
            <v>6018</v>
          </cell>
          <cell r="I1618">
            <v>0.83291135724997534</v>
          </cell>
          <cell r="AX1618">
            <v>6018</v>
          </cell>
          <cell r="AZ1618">
            <v>0.83291135724997534</v>
          </cell>
        </row>
        <row r="1619">
          <cell r="G1619">
            <v>6018</v>
          </cell>
          <cell r="I1619">
            <v>0.83347194515383016</v>
          </cell>
          <cell r="AX1619">
            <v>6018</v>
          </cell>
          <cell r="AZ1619">
            <v>0.83347194515383016</v>
          </cell>
        </row>
        <row r="1620">
          <cell r="G1620">
            <v>6019</v>
          </cell>
          <cell r="I1620">
            <v>0.83416004590118609</v>
          </cell>
          <cell r="AX1620">
            <v>6019</v>
          </cell>
          <cell r="AZ1620">
            <v>0.83416004590118609</v>
          </cell>
        </row>
        <row r="1621">
          <cell r="G1621">
            <v>6019</v>
          </cell>
          <cell r="I1621">
            <v>0.83444140389319332</v>
          </cell>
          <cell r="AX1621">
            <v>6019</v>
          </cell>
          <cell r="AZ1621">
            <v>0.83444140389319332</v>
          </cell>
        </row>
        <row r="1622">
          <cell r="G1622">
            <v>6020</v>
          </cell>
          <cell r="I1622">
            <v>0.83533289751398287</v>
          </cell>
          <cell r="AX1622">
            <v>6020</v>
          </cell>
          <cell r="AZ1622">
            <v>0.83533289751398287</v>
          </cell>
        </row>
        <row r="1623">
          <cell r="G1623">
            <v>6020</v>
          </cell>
          <cell r="I1623">
            <v>0.83588338241101945</v>
          </cell>
          <cell r="AX1623">
            <v>6020</v>
          </cell>
          <cell r="AZ1623">
            <v>0.83588338241101945</v>
          </cell>
        </row>
        <row r="1624">
          <cell r="G1624">
            <v>6020</v>
          </cell>
          <cell r="I1624">
            <v>0.83701259763266522</v>
          </cell>
          <cell r="AX1624">
            <v>6020</v>
          </cell>
          <cell r="AZ1624">
            <v>0.83701259763266522</v>
          </cell>
        </row>
        <row r="1625">
          <cell r="G1625">
            <v>6020</v>
          </cell>
          <cell r="I1625">
            <v>0.83757318553652005</v>
          </cell>
          <cell r="AX1625">
            <v>6020</v>
          </cell>
          <cell r="AZ1625">
            <v>0.83757318553652005</v>
          </cell>
        </row>
        <row r="1626">
          <cell r="G1626">
            <v>6021</v>
          </cell>
          <cell r="I1626">
            <v>0.83812367043355662</v>
          </cell>
          <cell r="AX1626">
            <v>6021</v>
          </cell>
          <cell r="AZ1626">
            <v>0.83812367043355662</v>
          </cell>
        </row>
        <row r="1627">
          <cell r="G1627">
            <v>6022</v>
          </cell>
          <cell r="I1627">
            <v>0.83868425833741145</v>
          </cell>
          <cell r="AX1627">
            <v>6022</v>
          </cell>
          <cell r="AZ1627">
            <v>0.83868425833741145</v>
          </cell>
        </row>
        <row r="1628">
          <cell r="G1628">
            <v>6023</v>
          </cell>
          <cell r="I1628">
            <v>0.83953364176595235</v>
          </cell>
          <cell r="AX1628">
            <v>6023</v>
          </cell>
          <cell r="AZ1628">
            <v>0.83953364176595235</v>
          </cell>
        </row>
        <row r="1629">
          <cell r="G1629">
            <v>6023</v>
          </cell>
          <cell r="I1629">
            <v>0.83978845249536282</v>
          </cell>
          <cell r="AX1629">
            <v>6023</v>
          </cell>
          <cell r="AZ1629">
            <v>0.83978845249536282</v>
          </cell>
        </row>
        <row r="1630">
          <cell r="G1630">
            <v>6024</v>
          </cell>
          <cell r="I1630">
            <v>0.8403389373923994</v>
          </cell>
          <cell r="AX1630">
            <v>6024</v>
          </cell>
          <cell r="AZ1630">
            <v>0.8403389373923994</v>
          </cell>
        </row>
        <row r="1631">
          <cell r="G1631">
            <v>6024</v>
          </cell>
          <cell r="I1631">
            <v>0.84118832082094031</v>
          </cell>
          <cell r="AX1631">
            <v>6024</v>
          </cell>
          <cell r="AZ1631">
            <v>0.84118832082094031</v>
          </cell>
        </row>
        <row r="1632">
          <cell r="G1632">
            <v>6025</v>
          </cell>
          <cell r="I1632">
            <v>0.84199570153602854</v>
          </cell>
          <cell r="AX1632">
            <v>6025</v>
          </cell>
          <cell r="AZ1632">
            <v>0.84199570153602854</v>
          </cell>
        </row>
        <row r="1633">
          <cell r="G1633">
            <v>6025</v>
          </cell>
          <cell r="I1633">
            <v>0.84254618643306511</v>
          </cell>
          <cell r="AX1633">
            <v>6025</v>
          </cell>
          <cell r="AZ1633">
            <v>0.84254618643306511</v>
          </cell>
        </row>
        <row r="1634">
          <cell r="G1634">
            <v>6026</v>
          </cell>
          <cell r="I1634">
            <v>0.84299194399133948</v>
          </cell>
          <cell r="AX1634">
            <v>6026</v>
          </cell>
          <cell r="AZ1634">
            <v>0.84299194399133948</v>
          </cell>
        </row>
        <row r="1635">
          <cell r="G1635">
            <v>6026</v>
          </cell>
          <cell r="I1635">
            <v>0.84412115921298525</v>
          </cell>
          <cell r="AX1635">
            <v>6026</v>
          </cell>
          <cell r="AZ1635">
            <v>0.84412115921298525</v>
          </cell>
        </row>
        <row r="1636">
          <cell r="G1636">
            <v>6028</v>
          </cell>
          <cell r="I1636">
            <v>0.84468174711684008</v>
          </cell>
          <cell r="AX1636">
            <v>6028</v>
          </cell>
          <cell r="AZ1636">
            <v>0.84468174711684008</v>
          </cell>
        </row>
        <row r="1637">
          <cell r="G1637">
            <v>6029</v>
          </cell>
          <cell r="I1637">
            <v>0.84522000092689886</v>
          </cell>
          <cell r="AX1637">
            <v>6029</v>
          </cell>
          <cell r="AZ1637">
            <v>0.84522000092689886</v>
          </cell>
        </row>
        <row r="1638">
          <cell r="G1638">
            <v>6029</v>
          </cell>
          <cell r="I1638">
            <v>0.84577048582393544</v>
          </cell>
          <cell r="AX1638">
            <v>6029</v>
          </cell>
          <cell r="AZ1638">
            <v>0.84577048582393544</v>
          </cell>
        </row>
        <row r="1639">
          <cell r="G1639">
            <v>6030</v>
          </cell>
          <cell r="I1639">
            <v>0.84630873963399422</v>
          </cell>
          <cell r="AX1639">
            <v>6030</v>
          </cell>
          <cell r="AZ1639">
            <v>0.84630873963399422</v>
          </cell>
        </row>
        <row r="1640">
          <cell r="G1640">
            <v>6031</v>
          </cell>
          <cell r="I1640">
            <v>0.84677218820208</v>
          </cell>
          <cell r="AX1640">
            <v>6031</v>
          </cell>
          <cell r="AZ1640">
            <v>0.84677218820208</v>
          </cell>
        </row>
        <row r="1641">
          <cell r="G1641">
            <v>6035</v>
          </cell>
          <cell r="I1641">
            <v>0.84746028894943592</v>
          </cell>
          <cell r="AX1641">
            <v>6035</v>
          </cell>
          <cell r="AZ1641">
            <v>0.84746028894943592</v>
          </cell>
        </row>
        <row r="1642">
          <cell r="G1642">
            <v>6035</v>
          </cell>
          <cell r="I1642">
            <v>0.8480107738464725</v>
          </cell>
          <cell r="AX1642">
            <v>6035</v>
          </cell>
          <cell r="AZ1642">
            <v>0.8480107738464725</v>
          </cell>
        </row>
        <row r="1643">
          <cell r="G1643">
            <v>6035</v>
          </cell>
          <cell r="I1643">
            <v>0.84857136175032732</v>
          </cell>
          <cell r="AX1643">
            <v>6035</v>
          </cell>
          <cell r="AZ1643">
            <v>0.84857136175032732</v>
          </cell>
        </row>
        <row r="1644">
          <cell r="G1644">
            <v>6036</v>
          </cell>
          <cell r="I1644">
            <v>0.84912747853627113</v>
          </cell>
          <cell r="AX1644">
            <v>6036</v>
          </cell>
          <cell r="AZ1644">
            <v>0.84912747853627113</v>
          </cell>
        </row>
        <row r="1645">
          <cell r="G1645">
            <v>6037</v>
          </cell>
          <cell r="I1645">
            <v>0.84968806644012596</v>
          </cell>
          <cell r="AX1645">
            <v>6037</v>
          </cell>
          <cell r="AZ1645">
            <v>0.84968806644012596</v>
          </cell>
        </row>
        <row r="1646">
          <cell r="G1646">
            <v>6040</v>
          </cell>
          <cell r="I1646">
            <v>0.85015151500821173</v>
          </cell>
          <cell r="AX1646">
            <v>6040</v>
          </cell>
          <cell r="AZ1646">
            <v>0.85015151500821173</v>
          </cell>
        </row>
        <row r="1647">
          <cell r="G1647">
            <v>6045</v>
          </cell>
          <cell r="I1647">
            <v>0.85061496357629751</v>
          </cell>
          <cell r="AX1647">
            <v>6045</v>
          </cell>
          <cell r="AZ1647">
            <v>0.85061496357629751</v>
          </cell>
        </row>
        <row r="1648">
          <cell r="G1648">
            <v>6059</v>
          </cell>
          <cell r="I1648">
            <v>0.85091908557728446</v>
          </cell>
          <cell r="AX1648">
            <v>6059</v>
          </cell>
          <cell r="AZ1648">
            <v>0.85091908557728446</v>
          </cell>
        </row>
        <row r="1649">
          <cell r="G1649">
            <v>6059</v>
          </cell>
          <cell r="I1649">
            <v>0.85122320757827141</v>
          </cell>
          <cell r="AX1649">
            <v>6059</v>
          </cell>
          <cell r="AZ1649">
            <v>0.85122320757827141</v>
          </cell>
        </row>
        <row r="1650">
          <cell r="G1650">
            <v>6060</v>
          </cell>
          <cell r="I1650">
            <v>0.85173009907567543</v>
          </cell>
          <cell r="AX1650">
            <v>6060</v>
          </cell>
          <cell r="AZ1650">
            <v>0.85173009907567543</v>
          </cell>
        </row>
        <row r="1651">
          <cell r="G1651">
            <v>6064</v>
          </cell>
          <cell r="I1651">
            <v>0.85210500661166733</v>
          </cell>
          <cell r="AX1651">
            <v>6064</v>
          </cell>
          <cell r="AZ1651">
            <v>0.85210500661166733</v>
          </cell>
        </row>
        <row r="1652">
          <cell r="G1652">
            <v>6066</v>
          </cell>
          <cell r="I1652">
            <v>0.85256121110890692</v>
          </cell>
          <cell r="AX1652">
            <v>6066</v>
          </cell>
          <cell r="AZ1652">
            <v>0.85256121110890692</v>
          </cell>
        </row>
        <row r="1653">
          <cell r="G1653">
            <v>6068</v>
          </cell>
          <cell r="I1653">
            <v>0.85286533310989388</v>
          </cell>
          <cell r="AX1653">
            <v>6068</v>
          </cell>
          <cell r="AZ1653">
            <v>0.85286533310989388</v>
          </cell>
        </row>
        <row r="1654">
          <cell r="G1654">
            <v>6070</v>
          </cell>
          <cell r="I1654">
            <v>0.85336906473069729</v>
          </cell>
          <cell r="AX1654">
            <v>6070</v>
          </cell>
          <cell r="AZ1654">
            <v>0.85336906473069729</v>
          </cell>
        </row>
        <row r="1655">
          <cell r="G1655">
            <v>6073</v>
          </cell>
          <cell r="I1655">
            <v>0.85379485272868627</v>
          </cell>
          <cell r="AX1655">
            <v>6073</v>
          </cell>
          <cell r="AZ1655">
            <v>0.85379485272868627</v>
          </cell>
        </row>
        <row r="1656">
          <cell r="G1656">
            <v>6073</v>
          </cell>
          <cell r="I1656">
            <v>0.85422064072667525</v>
          </cell>
          <cell r="AX1656">
            <v>6073</v>
          </cell>
          <cell r="AZ1656">
            <v>0.85422064072667525</v>
          </cell>
        </row>
        <row r="1657">
          <cell r="G1657">
            <v>6074</v>
          </cell>
          <cell r="I1657">
            <v>0.85464642872466423</v>
          </cell>
          <cell r="AX1657">
            <v>6074</v>
          </cell>
          <cell r="AZ1657">
            <v>0.85464642872466423</v>
          </cell>
        </row>
        <row r="1658">
          <cell r="G1658">
            <v>6074</v>
          </cell>
          <cell r="I1658">
            <v>0.85501970258295779</v>
          </cell>
          <cell r="AX1658">
            <v>6074</v>
          </cell>
          <cell r="AZ1658">
            <v>0.85501970258295779</v>
          </cell>
        </row>
        <row r="1659">
          <cell r="G1659">
            <v>6075</v>
          </cell>
          <cell r="I1659">
            <v>0.8555265940803618</v>
          </cell>
          <cell r="AX1659">
            <v>6075</v>
          </cell>
          <cell r="AZ1659">
            <v>0.8555265940803618</v>
          </cell>
        </row>
        <row r="1660">
          <cell r="G1660">
            <v>6077</v>
          </cell>
          <cell r="I1660">
            <v>0.8559827985776014</v>
          </cell>
          <cell r="AX1660">
            <v>6077</v>
          </cell>
          <cell r="AZ1660">
            <v>0.8559827985776014</v>
          </cell>
        </row>
        <row r="1661">
          <cell r="G1661">
            <v>6078</v>
          </cell>
          <cell r="I1661">
            <v>0.85654551456161576</v>
          </cell>
          <cell r="AX1661">
            <v>6078</v>
          </cell>
          <cell r="AZ1661">
            <v>0.85654551456161576</v>
          </cell>
        </row>
        <row r="1662">
          <cell r="G1662">
            <v>6079</v>
          </cell>
          <cell r="I1662">
            <v>0.85705240605901978</v>
          </cell>
          <cell r="AX1662">
            <v>6079</v>
          </cell>
          <cell r="AZ1662">
            <v>0.85705240605901978</v>
          </cell>
        </row>
        <row r="1663">
          <cell r="G1663">
            <v>6080</v>
          </cell>
          <cell r="I1663">
            <v>0.85739216802873985</v>
          </cell>
          <cell r="AX1663">
            <v>6080</v>
          </cell>
          <cell r="AZ1663">
            <v>0.85739216802873985</v>
          </cell>
        </row>
        <row r="1664">
          <cell r="G1664">
            <v>6081</v>
          </cell>
          <cell r="I1664">
            <v>0.85781795602672883</v>
          </cell>
          <cell r="AX1664">
            <v>6081</v>
          </cell>
          <cell r="AZ1664">
            <v>0.85781795602672883</v>
          </cell>
        </row>
        <row r="1665">
          <cell r="G1665">
            <v>6081</v>
          </cell>
          <cell r="I1665">
            <v>0.85822226976128935</v>
          </cell>
          <cell r="AX1665">
            <v>6081</v>
          </cell>
          <cell r="AZ1665">
            <v>0.85822226976128935</v>
          </cell>
        </row>
        <row r="1666">
          <cell r="G1666">
            <v>6081</v>
          </cell>
          <cell r="I1666">
            <v>0.85896879598211739</v>
          </cell>
          <cell r="AX1666">
            <v>6081</v>
          </cell>
          <cell r="AZ1666">
            <v>0.85896879598211739</v>
          </cell>
        </row>
        <row r="1667">
          <cell r="G1667">
            <v>6081</v>
          </cell>
          <cell r="I1667">
            <v>0.85934206984041095</v>
          </cell>
          <cell r="AX1667">
            <v>6081</v>
          </cell>
          <cell r="AZ1667">
            <v>0.85934206984041095</v>
          </cell>
        </row>
        <row r="1668">
          <cell r="G1668">
            <v>6082</v>
          </cell>
          <cell r="I1668">
            <v>0.85980867828509733</v>
          </cell>
          <cell r="AX1668">
            <v>6082</v>
          </cell>
          <cell r="AZ1668">
            <v>0.85980867828509733</v>
          </cell>
        </row>
        <row r="1669">
          <cell r="G1669">
            <v>6082</v>
          </cell>
          <cell r="I1669">
            <v>0.86027528672978371</v>
          </cell>
          <cell r="AX1669">
            <v>6082</v>
          </cell>
          <cell r="AZ1669">
            <v>0.86027528672978371</v>
          </cell>
        </row>
        <row r="1670">
          <cell r="G1670">
            <v>6082</v>
          </cell>
          <cell r="I1670">
            <v>0.86064856058807726</v>
          </cell>
          <cell r="AX1670">
            <v>6082</v>
          </cell>
          <cell r="AZ1670">
            <v>0.86064856058807726</v>
          </cell>
        </row>
        <row r="1671">
          <cell r="G1671">
            <v>6083</v>
          </cell>
          <cell r="I1671">
            <v>0.86095268258906421</v>
          </cell>
          <cell r="AX1671">
            <v>6083</v>
          </cell>
          <cell r="AZ1671">
            <v>0.86095268258906421</v>
          </cell>
        </row>
        <row r="1672">
          <cell r="G1672">
            <v>6084</v>
          </cell>
          <cell r="I1672">
            <v>0.86132759012505611</v>
          </cell>
          <cell r="AX1672">
            <v>6084</v>
          </cell>
          <cell r="AZ1672">
            <v>0.86132759012505611</v>
          </cell>
        </row>
        <row r="1673">
          <cell r="G1673">
            <v>6084</v>
          </cell>
          <cell r="I1673">
            <v>0.86170086398334966</v>
          </cell>
          <cell r="AX1673">
            <v>6084</v>
          </cell>
          <cell r="AZ1673">
            <v>0.86170086398334966</v>
          </cell>
        </row>
        <row r="1674">
          <cell r="G1674">
            <v>6085</v>
          </cell>
          <cell r="I1674">
            <v>0.86216747242803604</v>
          </cell>
          <cell r="AX1674">
            <v>6085</v>
          </cell>
          <cell r="AZ1674">
            <v>0.86216747242803604</v>
          </cell>
        </row>
        <row r="1675">
          <cell r="G1675">
            <v>6085</v>
          </cell>
          <cell r="I1675">
            <v>0.8625407462863296</v>
          </cell>
          <cell r="AX1675">
            <v>6085</v>
          </cell>
          <cell r="AZ1675">
            <v>0.8625407462863296</v>
          </cell>
        </row>
        <row r="1676">
          <cell r="G1676">
            <v>6089</v>
          </cell>
          <cell r="I1676">
            <v>0.86284486828731655</v>
          </cell>
          <cell r="AX1676">
            <v>6089</v>
          </cell>
          <cell r="AZ1676">
            <v>0.86284486828731655</v>
          </cell>
        </row>
        <row r="1677">
          <cell r="G1677">
            <v>6092</v>
          </cell>
          <cell r="I1677">
            <v>0.86335448974613738</v>
          </cell>
          <cell r="AX1677">
            <v>6092</v>
          </cell>
          <cell r="AZ1677">
            <v>0.86335448974613738</v>
          </cell>
        </row>
        <row r="1678">
          <cell r="G1678">
            <v>6095</v>
          </cell>
          <cell r="I1678">
            <v>0.86376664943280146</v>
          </cell>
          <cell r="AX1678">
            <v>6095</v>
          </cell>
          <cell r="AZ1678">
            <v>0.86376664943280146</v>
          </cell>
        </row>
        <row r="1679">
          <cell r="G1679">
            <v>6095</v>
          </cell>
          <cell r="I1679">
            <v>0.86413992329109501</v>
          </cell>
          <cell r="AX1679">
            <v>6095</v>
          </cell>
          <cell r="AZ1679">
            <v>0.86413992329109501</v>
          </cell>
        </row>
        <row r="1680">
          <cell r="G1680">
            <v>6128</v>
          </cell>
          <cell r="I1680">
            <v>0.86486966132399745</v>
          </cell>
          <cell r="AX1680">
            <v>6128</v>
          </cell>
          <cell r="AZ1680">
            <v>0.86486966132399745</v>
          </cell>
        </row>
        <row r="1681">
          <cell r="G1681">
            <v>6140</v>
          </cell>
          <cell r="I1681">
            <v>0.86559939935689989</v>
          </cell>
          <cell r="AX1681">
            <v>6140</v>
          </cell>
          <cell r="AZ1681">
            <v>0.86559939935689989</v>
          </cell>
        </row>
        <row r="1682">
          <cell r="G1682">
            <v>6150</v>
          </cell>
          <cell r="I1682">
            <v>0.86632913738980233</v>
          </cell>
          <cell r="AX1682">
            <v>6150</v>
          </cell>
          <cell r="AZ1682">
            <v>0.86632913738980233</v>
          </cell>
        </row>
        <row r="1683">
          <cell r="G1683">
            <v>6173</v>
          </cell>
          <cell r="I1683">
            <v>0.86656430099531523</v>
          </cell>
          <cell r="AX1683">
            <v>6173</v>
          </cell>
          <cell r="AZ1683">
            <v>0.86656430099531523</v>
          </cell>
        </row>
        <row r="1684">
          <cell r="G1684">
            <v>6178</v>
          </cell>
          <cell r="I1684">
            <v>0.86699718259383618</v>
          </cell>
          <cell r="AX1684">
            <v>6178</v>
          </cell>
          <cell r="AZ1684">
            <v>0.86699718259383618</v>
          </cell>
        </row>
        <row r="1685">
          <cell r="G1685">
            <v>6198</v>
          </cell>
          <cell r="I1685">
            <v>0.86740121688352734</v>
          </cell>
          <cell r="AX1685">
            <v>6198</v>
          </cell>
          <cell r="AZ1685">
            <v>0.86740121688352734</v>
          </cell>
        </row>
        <row r="1686">
          <cell r="G1686">
            <v>6203</v>
          </cell>
          <cell r="I1686">
            <v>0.86811681070688429</v>
          </cell>
          <cell r="AX1686">
            <v>6203</v>
          </cell>
          <cell r="AZ1686">
            <v>0.86811681070688429</v>
          </cell>
        </row>
        <row r="1687">
          <cell r="G1687">
            <v>6204</v>
          </cell>
          <cell r="I1687">
            <v>0.86854425387833079</v>
          </cell>
          <cell r="AX1687">
            <v>6204</v>
          </cell>
          <cell r="AZ1687">
            <v>0.86854425387833079</v>
          </cell>
        </row>
        <row r="1688">
          <cell r="G1688">
            <v>6207</v>
          </cell>
          <cell r="I1688">
            <v>0.86907853097293986</v>
          </cell>
          <cell r="AX1688">
            <v>6207</v>
          </cell>
          <cell r="AZ1688">
            <v>0.86907853097293986</v>
          </cell>
        </row>
        <row r="1689">
          <cell r="G1689">
            <v>6207</v>
          </cell>
          <cell r="I1689">
            <v>0.86936666012909114</v>
          </cell>
          <cell r="AX1689">
            <v>6207</v>
          </cell>
          <cell r="AZ1689">
            <v>0.86936666012909114</v>
          </cell>
        </row>
        <row r="1690">
          <cell r="G1690">
            <v>6208</v>
          </cell>
          <cell r="I1690">
            <v>0.87000781413838124</v>
          </cell>
          <cell r="AX1690">
            <v>6208</v>
          </cell>
          <cell r="AZ1690">
            <v>0.87000781413838124</v>
          </cell>
        </row>
        <row r="1691">
          <cell r="G1691">
            <v>6208</v>
          </cell>
          <cell r="I1691">
            <v>0.87041150449592541</v>
          </cell>
          <cell r="AX1691">
            <v>6208</v>
          </cell>
          <cell r="AZ1691">
            <v>0.87041150449592541</v>
          </cell>
        </row>
        <row r="1692">
          <cell r="G1692">
            <v>6209</v>
          </cell>
          <cell r="I1692">
            <v>0.87084438609444637</v>
          </cell>
          <cell r="AX1692">
            <v>6209</v>
          </cell>
          <cell r="AZ1692">
            <v>0.87084438609444637</v>
          </cell>
        </row>
        <row r="1693">
          <cell r="G1693">
            <v>6209</v>
          </cell>
          <cell r="I1693">
            <v>0.87143433720535146</v>
          </cell>
          <cell r="AX1693">
            <v>6209</v>
          </cell>
          <cell r="AZ1693">
            <v>0.87143433720535146</v>
          </cell>
        </row>
        <row r="1694">
          <cell r="G1694">
            <v>6210</v>
          </cell>
          <cell r="I1694">
            <v>0.87188009476362582</v>
          </cell>
          <cell r="AX1694">
            <v>6210</v>
          </cell>
          <cell r="AZ1694">
            <v>0.87188009476362582</v>
          </cell>
        </row>
        <row r="1695">
          <cell r="G1695">
            <v>6210</v>
          </cell>
          <cell r="I1695">
            <v>0.87257268812465205</v>
          </cell>
          <cell r="AX1695">
            <v>6210</v>
          </cell>
          <cell r="AZ1695">
            <v>0.87257268812465205</v>
          </cell>
        </row>
        <row r="1696">
          <cell r="G1696">
            <v>6210</v>
          </cell>
          <cell r="I1696">
            <v>0.87291898480516517</v>
          </cell>
          <cell r="AX1696">
            <v>6210</v>
          </cell>
          <cell r="AZ1696">
            <v>0.87291898480516517</v>
          </cell>
        </row>
        <row r="1697">
          <cell r="G1697">
            <v>6210</v>
          </cell>
          <cell r="I1697">
            <v>0.8731995904456008</v>
          </cell>
          <cell r="AX1697">
            <v>6210</v>
          </cell>
          <cell r="AZ1697">
            <v>0.8731995904456008</v>
          </cell>
        </row>
        <row r="1698">
          <cell r="G1698">
            <v>6211</v>
          </cell>
          <cell r="I1698">
            <v>0.87373784425565959</v>
          </cell>
          <cell r="AX1698">
            <v>6211</v>
          </cell>
          <cell r="AZ1698">
            <v>0.87373784425565959</v>
          </cell>
        </row>
        <row r="1699">
          <cell r="G1699">
            <v>6211</v>
          </cell>
          <cell r="I1699">
            <v>0.87418360181393395</v>
          </cell>
          <cell r="AX1699">
            <v>6211</v>
          </cell>
          <cell r="AZ1699">
            <v>0.87418360181393395</v>
          </cell>
        </row>
        <row r="1700">
          <cell r="G1700">
            <v>6211</v>
          </cell>
          <cell r="I1700">
            <v>0.87461104498538045</v>
          </cell>
          <cell r="AX1700">
            <v>6211</v>
          </cell>
          <cell r="AZ1700">
            <v>0.87461104498538045</v>
          </cell>
        </row>
        <row r="1701">
          <cell r="G1701">
            <v>6211</v>
          </cell>
          <cell r="I1701">
            <v>0.87495734166589356</v>
          </cell>
          <cell r="AX1701">
            <v>6211</v>
          </cell>
          <cell r="AZ1701">
            <v>0.87495734166589356</v>
          </cell>
        </row>
        <row r="1702">
          <cell r="G1702">
            <v>6212</v>
          </cell>
          <cell r="I1702">
            <v>0.8757647223809818</v>
          </cell>
          <cell r="AX1702">
            <v>6212</v>
          </cell>
          <cell r="AZ1702">
            <v>0.8757647223809818</v>
          </cell>
        </row>
        <row r="1703">
          <cell r="G1703">
            <v>6212</v>
          </cell>
          <cell r="I1703">
            <v>0.87657210309607003</v>
          </cell>
          <cell r="AX1703">
            <v>6212</v>
          </cell>
          <cell r="AZ1703">
            <v>0.87657210309607003</v>
          </cell>
        </row>
        <row r="1704">
          <cell r="G1704">
            <v>6212</v>
          </cell>
          <cell r="I1704">
            <v>0.87728449405130804</v>
          </cell>
          <cell r="AX1704">
            <v>6212</v>
          </cell>
          <cell r="AZ1704">
            <v>0.87728449405130804</v>
          </cell>
        </row>
        <row r="1705">
          <cell r="G1705">
            <v>6212</v>
          </cell>
          <cell r="I1705">
            <v>0.87787444516221314</v>
          </cell>
          <cell r="AX1705">
            <v>6212</v>
          </cell>
          <cell r="AZ1705">
            <v>0.87787444516221314</v>
          </cell>
        </row>
        <row r="1706">
          <cell r="G1706">
            <v>6213</v>
          </cell>
          <cell r="I1706">
            <v>0.87832056814839365</v>
          </cell>
          <cell r="AX1706">
            <v>6213</v>
          </cell>
          <cell r="AZ1706">
            <v>0.87832056814839365</v>
          </cell>
        </row>
        <row r="1707">
          <cell r="G1707">
            <v>6214</v>
          </cell>
          <cell r="I1707">
            <v>0.87921504967971031</v>
          </cell>
          <cell r="AX1707">
            <v>6214</v>
          </cell>
          <cell r="AZ1707">
            <v>0.87921504967971031</v>
          </cell>
        </row>
        <row r="1708">
          <cell r="G1708">
            <v>6214</v>
          </cell>
          <cell r="I1708">
            <v>0.87992744063494832</v>
          </cell>
          <cell r="AX1708">
            <v>6214</v>
          </cell>
          <cell r="AZ1708">
            <v>0.87992744063494832</v>
          </cell>
        </row>
        <row r="1709">
          <cell r="G1709">
            <v>6215</v>
          </cell>
          <cell r="I1709">
            <v>0.88056859464423842</v>
          </cell>
          <cell r="AX1709">
            <v>6215</v>
          </cell>
          <cell r="AZ1709">
            <v>0.88056859464423842</v>
          </cell>
        </row>
        <row r="1710">
          <cell r="G1710">
            <v>6215</v>
          </cell>
          <cell r="I1710">
            <v>0.88097262893392958</v>
          </cell>
          <cell r="AX1710">
            <v>6215</v>
          </cell>
          <cell r="AZ1710">
            <v>0.88097262893392958</v>
          </cell>
        </row>
        <row r="1711">
          <cell r="G1711">
            <v>6216</v>
          </cell>
          <cell r="I1711">
            <v>0.88150690602853865</v>
          </cell>
          <cell r="AX1711">
            <v>6216</v>
          </cell>
          <cell r="AZ1711">
            <v>0.88150690602853865</v>
          </cell>
        </row>
        <row r="1712">
          <cell r="G1712">
            <v>6216</v>
          </cell>
          <cell r="I1712">
            <v>0.88219949938956488</v>
          </cell>
          <cell r="AX1712">
            <v>6216</v>
          </cell>
          <cell r="AZ1712">
            <v>0.88219949938956488</v>
          </cell>
        </row>
        <row r="1713">
          <cell r="G1713">
            <v>6217</v>
          </cell>
          <cell r="I1713">
            <v>0.88260353367925604</v>
          </cell>
          <cell r="AX1713">
            <v>6217</v>
          </cell>
          <cell r="AZ1713">
            <v>0.88260353367925604</v>
          </cell>
        </row>
        <row r="1714">
          <cell r="G1714">
            <v>6217</v>
          </cell>
          <cell r="I1714">
            <v>0.88304965666543656</v>
          </cell>
          <cell r="AX1714">
            <v>6217</v>
          </cell>
          <cell r="AZ1714">
            <v>0.88304965666543656</v>
          </cell>
        </row>
        <row r="1715">
          <cell r="G1715">
            <v>6218</v>
          </cell>
          <cell r="I1715">
            <v>0.88345334702298073</v>
          </cell>
          <cell r="AX1715">
            <v>6218</v>
          </cell>
          <cell r="AZ1715">
            <v>0.88345334702298073</v>
          </cell>
        </row>
        <row r="1716">
          <cell r="G1716">
            <v>6220</v>
          </cell>
          <cell r="I1716">
            <v>0.88385738131267189</v>
          </cell>
          <cell r="AX1716">
            <v>6220</v>
          </cell>
          <cell r="AZ1716">
            <v>0.88385738131267189</v>
          </cell>
        </row>
        <row r="1717">
          <cell r="G1717">
            <v>6223</v>
          </cell>
          <cell r="I1717">
            <v>0.88456977226790989</v>
          </cell>
          <cell r="AX1717">
            <v>6223</v>
          </cell>
          <cell r="AZ1717">
            <v>0.88456977226790989</v>
          </cell>
        </row>
        <row r="1718">
          <cell r="G1718">
            <v>6223</v>
          </cell>
          <cell r="I1718">
            <v>0.88491606894842301</v>
          </cell>
          <cell r="AX1718">
            <v>6223</v>
          </cell>
          <cell r="AZ1718">
            <v>0.88491606894842301</v>
          </cell>
        </row>
        <row r="1719">
          <cell r="G1719">
            <v>6224</v>
          </cell>
          <cell r="I1719">
            <v>0.88531975930596718</v>
          </cell>
          <cell r="AX1719">
            <v>6224</v>
          </cell>
          <cell r="AZ1719">
            <v>0.88531975930596718</v>
          </cell>
        </row>
        <row r="1720">
          <cell r="G1720">
            <v>6224</v>
          </cell>
          <cell r="I1720">
            <v>0.88608451393058629</v>
          </cell>
          <cell r="AX1720">
            <v>6224</v>
          </cell>
          <cell r="AZ1720">
            <v>0.88608451393058629</v>
          </cell>
        </row>
        <row r="1721">
          <cell r="G1721">
            <v>6224</v>
          </cell>
          <cell r="I1721">
            <v>0.88653063691676681</v>
          </cell>
          <cell r="AX1721">
            <v>6224</v>
          </cell>
          <cell r="AZ1721">
            <v>0.88653063691676681</v>
          </cell>
        </row>
        <row r="1722">
          <cell r="G1722">
            <v>6225</v>
          </cell>
          <cell r="I1722">
            <v>0.88693467120645797</v>
          </cell>
          <cell r="AX1722">
            <v>6225</v>
          </cell>
          <cell r="AZ1722">
            <v>0.88693467120645797</v>
          </cell>
        </row>
        <row r="1723">
          <cell r="G1723">
            <v>6227</v>
          </cell>
          <cell r="I1723">
            <v>0.88733836156400214</v>
          </cell>
          <cell r="AX1723">
            <v>6227</v>
          </cell>
          <cell r="AZ1723">
            <v>0.88733836156400214</v>
          </cell>
        </row>
        <row r="1724">
          <cell r="G1724">
            <v>6228</v>
          </cell>
          <cell r="I1724">
            <v>0.88776580473544864</v>
          </cell>
          <cell r="AX1724">
            <v>6228</v>
          </cell>
          <cell r="AZ1724">
            <v>0.88776580473544864</v>
          </cell>
        </row>
        <row r="1725">
          <cell r="G1725">
            <v>6229</v>
          </cell>
          <cell r="I1725">
            <v>0.88819324790689513</v>
          </cell>
          <cell r="AX1725">
            <v>6229</v>
          </cell>
          <cell r="AZ1725">
            <v>0.88819324790689513</v>
          </cell>
        </row>
        <row r="1726">
          <cell r="G1726">
            <v>6231</v>
          </cell>
          <cell r="I1726">
            <v>0.88878638039016</v>
          </cell>
          <cell r="AX1726">
            <v>6231</v>
          </cell>
          <cell r="AZ1726">
            <v>0.88878638039016</v>
          </cell>
        </row>
        <row r="1727">
          <cell r="G1727">
            <v>6232</v>
          </cell>
          <cell r="I1727">
            <v>0.88913267707067312</v>
          </cell>
          <cell r="AX1727">
            <v>6232</v>
          </cell>
          <cell r="AZ1727">
            <v>0.88913267707067312</v>
          </cell>
        </row>
        <row r="1728">
          <cell r="G1728">
            <v>6232</v>
          </cell>
          <cell r="I1728">
            <v>0.88947897375118623</v>
          </cell>
          <cell r="AX1728">
            <v>6232</v>
          </cell>
          <cell r="AZ1728">
            <v>0.88947897375118623</v>
          </cell>
        </row>
        <row r="1729">
          <cell r="G1729">
            <v>6232</v>
          </cell>
          <cell r="I1729">
            <v>0.88982527043169934</v>
          </cell>
          <cell r="AX1729">
            <v>6232</v>
          </cell>
          <cell r="AZ1729">
            <v>0.88982527043169934</v>
          </cell>
        </row>
        <row r="1730">
          <cell r="G1730">
            <v>6263</v>
          </cell>
          <cell r="I1730">
            <v>0.89014256933306823</v>
          </cell>
          <cell r="AX1730">
            <v>6263</v>
          </cell>
          <cell r="AZ1730">
            <v>0.89014256933306823</v>
          </cell>
        </row>
        <row r="1731">
          <cell r="G1731">
            <v>6267</v>
          </cell>
          <cell r="I1731">
            <v>0.89045986823443712</v>
          </cell>
          <cell r="AX1731">
            <v>6267</v>
          </cell>
          <cell r="AZ1731">
            <v>0.89045986823443712</v>
          </cell>
        </row>
        <row r="1732">
          <cell r="G1732">
            <v>6336</v>
          </cell>
          <cell r="I1732">
            <v>0.89077379230161358</v>
          </cell>
          <cell r="AX1732">
            <v>6336</v>
          </cell>
          <cell r="AZ1732">
            <v>0.89077379230161358</v>
          </cell>
        </row>
        <row r="1733">
          <cell r="G1733">
            <v>6337</v>
          </cell>
          <cell r="I1733">
            <v>0.89108771636879003</v>
          </cell>
          <cell r="AX1733">
            <v>6337</v>
          </cell>
          <cell r="AZ1733">
            <v>0.89108771636879003</v>
          </cell>
        </row>
        <row r="1734">
          <cell r="G1734">
            <v>6338</v>
          </cell>
          <cell r="I1734">
            <v>0.8917022156366875</v>
          </cell>
          <cell r="AX1734">
            <v>6338</v>
          </cell>
          <cell r="AZ1734">
            <v>0.8917022156366875</v>
          </cell>
        </row>
        <row r="1735">
          <cell r="G1735">
            <v>6338</v>
          </cell>
          <cell r="I1735">
            <v>0.89201613970386395</v>
          </cell>
          <cell r="AX1735">
            <v>6338</v>
          </cell>
          <cell r="AZ1735">
            <v>0.89201613970386395</v>
          </cell>
        </row>
        <row r="1736">
          <cell r="G1736">
            <v>6339</v>
          </cell>
          <cell r="I1736">
            <v>0.8923300637710404</v>
          </cell>
          <cell r="AX1736">
            <v>6339</v>
          </cell>
          <cell r="AZ1736">
            <v>0.8923300637710404</v>
          </cell>
        </row>
        <row r="1737">
          <cell r="G1737">
            <v>6349</v>
          </cell>
          <cell r="I1737">
            <v>0.89264398783821686</v>
          </cell>
          <cell r="AX1737">
            <v>6349</v>
          </cell>
          <cell r="AZ1737">
            <v>0.89264398783821686</v>
          </cell>
        </row>
        <row r="1738">
          <cell r="G1738">
            <v>6357</v>
          </cell>
          <cell r="I1738">
            <v>0.89295791190539331</v>
          </cell>
          <cell r="AX1738">
            <v>6357</v>
          </cell>
          <cell r="AZ1738">
            <v>0.89295791190539331</v>
          </cell>
        </row>
        <row r="1739">
          <cell r="G1739">
            <v>6421</v>
          </cell>
          <cell r="I1739">
            <v>0.89315580186447485</v>
          </cell>
          <cell r="AX1739">
            <v>6421</v>
          </cell>
          <cell r="AZ1739">
            <v>0.89315580186447485</v>
          </cell>
        </row>
        <row r="1740">
          <cell r="G1740">
            <v>6428</v>
          </cell>
          <cell r="I1740">
            <v>0.89345263680309717</v>
          </cell>
          <cell r="AX1740">
            <v>6428</v>
          </cell>
          <cell r="AZ1740">
            <v>0.89345263680309717</v>
          </cell>
        </row>
        <row r="1741">
          <cell r="G1741">
            <v>6449</v>
          </cell>
          <cell r="I1741">
            <v>0.89391352737583962</v>
          </cell>
          <cell r="AX1741">
            <v>6449</v>
          </cell>
          <cell r="AZ1741">
            <v>0.89391352737583962</v>
          </cell>
        </row>
        <row r="1742">
          <cell r="G1742">
            <v>6459</v>
          </cell>
          <cell r="I1742">
            <v>0.89437441794858208</v>
          </cell>
          <cell r="AX1742">
            <v>6459</v>
          </cell>
          <cell r="AZ1742">
            <v>0.89437441794858208</v>
          </cell>
        </row>
        <row r="1743">
          <cell r="G1743">
            <v>6460</v>
          </cell>
          <cell r="I1743">
            <v>0.89483530852132454</v>
          </cell>
          <cell r="AX1743">
            <v>6460</v>
          </cell>
          <cell r="AZ1743">
            <v>0.89483530852132454</v>
          </cell>
        </row>
        <row r="1744">
          <cell r="G1744">
            <v>6460</v>
          </cell>
          <cell r="I1744">
            <v>0.89529619909406699</v>
          </cell>
          <cell r="AX1744">
            <v>6460</v>
          </cell>
          <cell r="AZ1744">
            <v>0.89529619909406699</v>
          </cell>
        </row>
        <row r="1745">
          <cell r="G1745">
            <v>6564</v>
          </cell>
          <cell r="I1745">
            <v>0.89555004251431403</v>
          </cell>
          <cell r="AX1745">
            <v>6564</v>
          </cell>
          <cell r="AZ1745">
            <v>0.89555004251431403</v>
          </cell>
        </row>
        <row r="1746">
          <cell r="G1746">
            <v>6572</v>
          </cell>
          <cell r="I1746">
            <v>0.89580388593456106</v>
          </cell>
          <cell r="AX1746">
            <v>6572</v>
          </cell>
          <cell r="AZ1746">
            <v>0.89580388593456106</v>
          </cell>
        </row>
        <row r="1747">
          <cell r="G1747">
            <v>6573</v>
          </cell>
          <cell r="I1747">
            <v>0.8960577293548081</v>
          </cell>
          <cell r="AX1747">
            <v>6573</v>
          </cell>
          <cell r="AZ1747">
            <v>0.8960577293548081</v>
          </cell>
        </row>
        <row r="1748">
          <cell r="G1748">
            <v>6579</v>
          </cell>
          <cell r="I1748">
            <v>0.89631157277505513</v>
          </cell>
          <cell r="AX1748">
            <v>6579</v>
          </cell>
          <cell r="AZ1748">
            <v>0.89631157277505513</v>
          </cell>
        </row>
        <row r="1749">
          <cell r="G1749">
            <v>6588</v>
          </cell>
          <cell r="I1749">
            <v>0.89656541619530217</v>
          </cell>
          <cell r="AX1749">
            <v>6588</v>
          </cell>
          <cell r="AZ1749">
            <v>0.89656541619530217</v>
          </cell>
        </row>
        <row r="1750">
          <cell r="G1750">
            <v>6624</v>
          </cell>
          <cell r="I1750">
            <v>0.89709348101550601</v>
          </cell>
          <cell r="AX1750">
            <v>6624</v>
          </cell>
          <cell r="AZ1750">
            <v>0.89709348101550601</v>
          </cell>
        </row>
        <row r="1751">
          <cell r="G1751">
            <v>6635</v>
          </cell>
          <cell r="I1751">
            <v>0.89779553251057476</v>
          </cell>
          <cell r="AX1751">
            <v>6635</v>
          </cell>
          <cell r="AZ1751">
            <v>0.89779553251057476</v>
          </cell>
        </row>
        <row r="1752">
          <cell r="G1752">
            <v>6637</v>
          </cell>
          <cell r="I1752">
            <v>0.8983235973307786</v>
          </cell>
          <cell r="AX1752">
            <v>6637</v>
          </cell>
          <cell r="AZ1752">
            <v>0.8983235973307786</v>
          </cell>
        </row>
        <row r="1753">
          <cell r="G1753">
            <v>6647</v>
          </cell>
          <cell r="I1753">
            <v>0.89885166215098244</v>
          </cell>
          <cell r="AX1753">
            <v>6647</v>
          </cell>
          <cell r="AZ1753">
            <v>0.89885166215098244</v>
          </cell>
        </row>
        <row r="1754">
          <cell r="G1754">
            <v>6712</v>
          </cell>
          <cell r="I1754">
            <v>0.89934350661695517</v>
          </cell>
          <cell r="AX1754">
            <v>6712</v>
          </cell>
          <cell r="AZ1754">
            <v>0.89934350661695517</v>
          </cell>
        </row>
        <row r="1755">
          <cell r="G1755">
            <v>6713</v>
          </cell>
          <cell r="I1755">
            <v>0.89983676980303429</v>
          </cell>
          <cell r="AX1755">
            <v>6713</v>
          </cell>
          <cell r="AZ1755">
            <v>0.89983676980303429</v>
          </cell>
        </row>
        <row r="1756">
          <cell r="G1756">
            <v>6715</v>
          </cell>
          <cell r="I1756">
            <v>0.9003300329891134</v>
          </cell>
          <cell r="AX1756">
            <v>6715</v>
          </cell>
          <cell r="AZ1756">
            <v>0.9003300329891134</v>
          </cell>
        </row>
        <row r="1757">
          <cell r="G1757">
            <v>6715</v>
          </cell>
          <cell r="I1757">
            <v>0.90057265562306443</v>
          </cell>
          <cell r="AX1757">
            <v>6715</v>
          </cell>
          <cell r="AZ1757">
            <v>0.90057265562306443</v>
          </cell>
        </row>
        <row r="1758">
          <cell r="G1758">
            <v>6719</v>
          </cell>
          <cell r="I1758">
            <v>0.9009425976386839</v>
          </cell>
          <cell r="AX1758">
            <v>6719</v>
          </cell>
          <cell r="AZ1758">
            <v>0.9009425976386839</v>
          </cell>
        </row>
        <row r="1759">
          <cell r="G1759">
            <v>6719</v>
          </cell>
          <cell r="I1759">
            <v>0.90128253157447746</v>
          </cell>
          <cell r="AX1759">
            <v>6719</v>
          </cell>
          <cell r="AZ1759">
            <v>0.90128253157447746</v>
          </cell>
        </row>
        <row r="1760">
          <cell r="G1760">
            <v>6720</v>
          </cell>
          <cell r="I1760">
            <v>0.90177579476055658</v>
          </cell>
          <cell r="AX1760">
            <v>6720</v>
          </cell>
          <cell r="AZ1760">
            <v>0.90177579476055658</v>
          </cell>
        </row>
        <row r="1761">
          <cell r="G1761">
            <v>6720</v>
          </cell>
          <cell r="I1761">
            <v>0.90218427867239959</v>
          </cell>
          <cell r="AX1761">
            <v>6720</v>
          </cell>
          <cell r="AZ1761">
            <v>0.90218427867239959</v>
          </cell>
        </row>
        <row r="1762">
          <cell r="G1762">
            <v>6721</v>
          </cell>
          <cell r="I1762">
            <v>0.90275086389306769</v>
          </cell>
          <cell r="AX1762">
            <v>6721</v>
          </cell>
          <cell r="AZ1762">
            <v>0.90275086389306769</v>
          </cell>
        </row>
        <row r="1763">
          <cell r="G1763">
            <v>6721</v>
          </cell>
          <cell r="I1763">
            <v>0.90309079782886126</v>
          </cell>
          <cell r="AX1763">
            <v>6721</v>
          </cell>
          <cell r="AZ1763">
            <v>0.90309079782886126</v>
          </cell>
        </row>
        <row r="1764">
          <cell r="G1764">
            <v>6724</v>
          </cell>
          <cell r="I1764">
            <v>0.90365738304952936</v>
          </cell>
          <cell r="AX1764">
            <v>6724</v>
          </cell>
          <cell r="AZ1764">
            <v>0.90365738304952936</v>
          </cell>
        </row>
        <row r="1765">
          <cell r="G1765">
            <v>6724</v>
          </cell>
          <cell r="I1765">
            <v>0.90406586696137237</v>
          </cell>
          <cell r="AX1765">
            <v>6724</v>
          </cell>
          <cell r="AZ1765">
            <v>0.90406586696137237</v>
          </cell>
        </row>
        <row r="1766">
          <cell r="G1766">
            <v>6724</v>
          </cell>
          <cell r="I1766">
            <v>0.90443580897699183</v>
          </cell>
          <cell r="AX1766">
            <v>6724</v>
          </cell>
          <cell r="AZ1766">
            <v>0.90443580897699183</v>
          </cell>
        </row>
        <row r="1767">
          <cell r="G1767">
            <v>6724</v>
          </cell>
          <cell r="I1767">
            <v>0.90480575099261129</v>
          </cell>
          <cell r="AX1767">
            <v>6724</v>
          </cell>
          <cell r="AZ1767">
            <v>0.90480575099261129</v>
          </cell>
        </row>
        <row r="1768">
          <cell r="G1768">
            <v>6725</v>
          </cell>
          <cell r="I1768">
            <v>0.9052142349044543</v>
          </cell>
          <cell r="AX1768">
            <v>6725</v>
          </cell>
          <cell r="AZ1768">
            <v>0.9052142349044543</v>
          </cell>
        </row>
        <row r="1769">
          <cell r="G1769">
            <v>6725</v>
          </cell>
          <cell r="I1769">
            <v>0.90558417692007376</v>
          </cell>
          <cell r="AX1769">
            <v>6725</v>
          </cell>
          <cell r="AZ1769">
            <v>0.90558417692007376</v>
          </cell>
        </row>
        <row r="1770">
          <cell r="G1770">
            <v>6726</v>
          </cell>
          <cell r="I1770">
            <v>0.90607744010615288</v>
          </cell>
          <cell r="AX1770">
            <v>6726</v>
          </cell>
          <cell r="AZ1770">
            <v>0.90607744010615288</v>
          </cell>
        </row>
        <row r="1771">
          <cell r="G1771">
            <v>6726</v>
          </cell>
          <cell r="I1771">
            <v>0.90664402532682098</v>
          </cell>
          <cell r="AX1771">
            <v>6726</v>
          </cell>
          <cell r="AZ1771">
            <v>0.90664402532682098</v>
          </cell>
        </row>
        <row r="1772">
          <cell r="G1772">
            <v>6728</v>
          </cell>
          <cell r="I1772">
            <v>0.90721061054748908</v>
          </cell>
          <cell r="AX1772">
            <v>6728</v>
          </cell>
          <cell r="AZ1772">
            <v>0.90721061054748908</v>
          </cell>
        </row>
        <row r="1773">
          <cell r="G1773">
            <v>6728</v>
          </cell>
          <cell r="I1773">
            <v>0.90758055256310854</v>
          </cell>
          <cell r="AX1773">
            <v>6728</v>
          </cell>
          <cell r="AZ1773">
            <v>0.90758055256310854</v>
          </cell>
        </row>
        <row r="1774">
          <cell r="G1774">
            <v>6728</v>
          </cell>
          <cell r="I1774">
            <v>0.90795049457872801</v>
          </cell>
          <cell r="AX1774">
            <v>6728</v>
          </cell>
          <cell r="AZ1774">
            <v>0.90795049457872801</v>
          </cell>
        </row>
        <row r="1775">
          <cell r="G1775">
            <v>6729</v>
          </cell>
          <cell r="I1775">
            <v>0.90832043659434747</v>
          </cell>
          <cell r="AX1775">
            <v>6729</v>
          </cell>
          <cell r="AZ1775">
            <v>0.90832043659434747</v>
          </cell>
        </row>
        <row r="1776">
          <cell r="G1776">
            <v>6731</v>
          </cell>
          <cell r="I1776">
            <v>0.90881369978042659</v>
          </cell>
          <cell r="AX1776">
            <v>6731</v>
          </cell>
          <cell r="AZ1776">
            <v>0.90881369978042659</v>
          </cell>
        </row>
        <row r="1777">
          <cell r="G1777">
            <v>6733</v>
          </cell>
          <cell r="I1777">
            <v>0.90905632241437762</v>
          </cell>
          <cell r="AX1777">
            <v>6733</v>
          </cell>
          <cell r="AZ1777">
            <v>0.90905632241437762</v>
          </cell>
        </row>
        <row r="1778">
          <cell r="G1778">
            <v>6734</v>
          </cell>
          <cell r="I1778">
            <v>0.90929894504832864</v>
          </cell>
          <cell r="AX1778">
            <v>6734</v>
          </cell>
          <cell r="AZ1778">
            <v>0.90929894504832864</v>
          </cell>
        </row>
        <row r="1779">
          <cell r="G1779">
            <v>6735</v>
          </cell>
          <cell r="I1779">
            <v>0.90979220823440776</v>
          </cell>
          <cell r="AX1779">
            <v>6735</v>
          </cell>
          <cell r="AZ1779">
            <v>0.90979220823440776</v>
          </cell>
        </row>
        <row r="1780">
          <cell r="G1780">
            <v>6735</v>
          </cell>
          <cell r="I1780">
            <v>0.91003483086835879</v>
          </cell>
          <cell r="AX1780">
            <v>6735</v>
          </cell>
          <cell r="AZ1780">
            <v>0.91003483086835879</v>
          </cell>
        </row>
        <row r="1781">
          <cell r="G1781">
            <v>6736</v>
          </cell>
          <cell r="I1781">
            <v>0.91040477288397825</v>
          </cell>
          <cell r="AX1781">
            <v>6736</v>
          </cell>
          <cell r="AZ1781">
            <v>0.91040477288397825</v>
          </cell>
        </row>
        <row r="1782">
          <cell r="G1782">
            <v>6738</v>
          </cell>
          <cell r="I1782">
            <v>0.91064739551792928</v>
          </cell>
          <cell r="AX1782">
            <v>6738</v>
          </cell>
          <cell r="AZ1782">
            <v>0.91064739551792928</v>
          </cell>
        </row>
        <row r="1783">
          <cell r="G1783">
            <v>6739</v>
          </cell>
          <cell r="I1783">
            <v>0.91101733753354874</v>
          </cell>
          <cell r="AX1783">
            <v>6739</v>
          </cell>
          <cell r="AZ1783">
            <v>0.91101733753354874</v>
          </cell>
        </row>
        <row r="1784">
          <cell r="G1784">
            <v>6741</v>
          </cell>
          <cell r="I1784">
            <v>0.91151060071962786</v>
          </cell>
          <cell r="AX1784">
            <v>6741</v>
          </cell>
          <cell r="AZ1784">
            <v>0.91151060071962786</v>
          </cell>
        </row>
        <row r="1785">
          <cell r="G1785">
            <v>6741</v>
          </cell>
          <cell r="I1785">
            <v>0.91188054273524732</v>
          </cell>
          <cell r="AX1785">
            <v>6741</v>
          </cell>
          <cell r="AZ1785">
            <v>0.91188054273524732</v>
          </cell>
        </row>
        <row r="1786">
          <cell r="G1786">
            <v>6741</v>
          </cell>
          <cell r="I1786">
            <v>0.91220310809761729</v>
          </cell>
          <cell r="AX1786">
            <v>6741</v>
          </cell>
          <cell r="AZ1786">
            <v>0.91220310809761729</v>
          </cell>
        </row>
        <row r="1787">
          <cell r="G1787">
            <v>6768</v>
          </cell>
          <cell r="I1787">
            <v>0.91254287006733736</v>
          </cell>
          <cell r="AX1787">
            <v>6768</v>
          </cell>
          <cell r="AZ1787">
            <v>0.91254287006733736</v>
          </cell>
        </row>
        <row r="1788">
          <cell r="G1788">
            <v>6778</v>
          </cell>
          <cell r="I1788">
            <v>0.91277719533824198</v>
          </cell>
          <cell r="AX1788">
            <v>6778</v>
          </cell>
          <cell r="AZ1788">
            <v>0.91277719533824198</v>
          </cell>
        </row>
        <row r="1789">
          <cell r="G1789">
            <v>6779</v>
          </cell>
          <cell r="I1789">
            <v>0.91301152060914659</v>
          </cell>
          <cell r="AX1789">
            <v>6779</v>
          </cell>
          <cell r="AZ1789">
            <v>0.91301152060914659</v>
          </cell>
        </row>
        <row r="1790">
          <cell r="G1790">
            <v>6782</v>
          </cell>
          <cell r="I1790">
            <v>0.91335128257886666</v>
          </cell>
          <cell r="AX1790">
            <v>6782</v>
          </cell>
          <cell r="AZ1790">
            <v>0.91335128257886666</v>
          </cell>
        </row>
        <row r="1791">
          <cell r="G1791">
            <v>6783</v>
          </cell>
          <cell r="I1791">
            <v>0.91436052996848616</v>
          </cell>
          <cell r="AX1791">
            <v>6783</v>
          </cell>
          <cell r="AZ1791">
            <v>0.91436052996848616</v>
          </cell>
        </row>
        <row r="1792">
          <cell r="G1792">
            <v>6784</v>
          </cell>
          <cell r="I1792">
            <v>0.91459485523939077</v>
          </cell>
          <cell r="AX1792">
            <v>6784</v>
          </cell>
          <cell r="AZ1792">
            <v>0.91459485523939077</v>
          </cell>
        </row>
        <row r="1793">
          <cell r="G1793">
            <v>6787</v>
          </cell>
          <cell r="I1793">
            <v>0.91491335790327422</v>
          </cell>
          <cell r="AX1793">
            <v>6787</v>
          </cell>
          <cell r="AZ1793">
            <v>0.91491335790327422</v>
          </cell>
        </row>
        <row r="1794">
          <cell r="G1794">
            <v>6789</v>
          </cell>
          <cell r="I1794">
            <v>0.91551889343959036</v>
          </cell>
          <cell r="AX1794">
            <v>6789</v>
          </cell>
          <cell r="AZ1794">
            <v>0.91551889343959036</v>
          </cell>
        </row>
        <row r="1795">
          <cell r="G1795">
            <v>6790</v>
          </cell>
          <cell r="I1795">
            <v>0.91592258379713454</v>
          </cell>
          <cell r="AX1795">
            <v>6790</v>
          </cell>
          <cell r="AZ1795">
            <v>0.91592258379713454</v>
          </cell>
        </row>
        <row r="1796">
          <cell r="G1796">
            <v>6790</v>
          </cell>
          <cell r="I1796">
            <v>0.91713367636552612</v>
          </cell>
          <cell r="AX1796">
            <v>6790</v>
          </cell>
          <cell r="AZ1796">
            <v>0.91713367636552612</v>
          </cell>
        </row>
        <row r="1797">
          <cell r="G1797">
            <v>6792</v>
          </cell>
          <cell r="I1797">
            <v>0.91773921190184227</v>
          </cell>
          <cell r="AX1797">
            <v>6792</v>
          </cell>
          <cell r="AZ1797">
            <v>0.91773921190184227</v>
          </cell>
        </row>
        <row r="1798">
          <cell r="G1798">
            <v>6793</v>
          </cell>
          <cell r="I1798">
            <v>0.91895030447023385</v>
          </cell>
          <cell r="AX1798">
            <v>6793</v>
          </cell>
          <cell r="AZ1798">
            <v>0.91895030447023385</v>
          </cell>
        </row>
        <row r="1799">
          <cell r="G1799">
            <v>6794</v>
          </cell>
          <cell r="I1799">
            <v>0.92016139703862543</v>
          </cell>
          <cell r="AX1799">
            <v>6794</v>
          </cell>
          <cell r="AZ1799">
            <v>0.92016139703862543</v>
          </cell>
        </row>
        <row r="1800">
          <cell r="G1800">
            <v>6796</v>
          </cell>
          <cell r="I1800">
            <v>0.92044258306455906</v>
          </cell>
          <cell r="AX1800">
            <v>6796</v>
          </cell>
          <cell r="AZ1800">
            <v>0.92044258306455906</v>
          </cell>
        </row>
        <row r="1801">
          <cell r="G1801">
            <v>6796</v>
          </cell>
          <cell r="I1801">
            <v>0.92145183045417856</v>
          </cell>
          <cell r="AX1801">
            <v>6796</v>
          </cell>
          <cell r="AZ1801">
            <v>0.92145183045417856</v>
          </cell>
        </row>
        <row r="1802">
          <cell r="G1802">
            <v>6797</v>
          </cell>
          <cell r="I1802">
            <v>0.92185552081172273</v>
          </cell>
          <cell r="AX1802">
            <v>6797</v>
          </cell>
          <cell r="AZ1802">
            <v>0.92185552081172273</v>
          </cell>
        </row>
        <row r="1803">
          <cell r="G1803">
            <v>6804</v>
          </cell>
          <cell r="I1803">
            <v>0.92223788737615264</v>
          </cell>
          <cell r="AX1803">
            <v>6804</v>
          </cell>
          <cell r="AZ1803">
            <v>0.92223788737615264</v>
          </cell>
        </row>
        <row r="1804">
          <cell r="G1804">
            <v>6806</v>
          </cell>
          <cell r="I1804">
            <v>0.92310302719617809</v>
          </cell>
          <cell r="AX1804">
            <v>6806</v>
          </cell>
          <cell r="AZ1804">
            <v>0.92310302719617809</v>
          </cell>
        </row>
        <row r="1805">
          <cell r="G1805">
            <v>6807</v>
          </cell>
          <cell r="I1805">
            <v>0.92431411976456967</v>
          </cell>
          <cell r="AX1805">
            <v>6807</v>
          </cell>
          <cell r="AZ1805">
            <v>0.92431411976456967</v>
          </cell>
        </row>
        <row r="1806">
          <cell r="G1806">
            <v>6808</v>
          </cell>
          <cell r="I1806">
            <v>0.92532336715418917</v>
          </cell>
          <cell r="AX1806">
            <v>6808</v>
          </cell>
          <cell r="AZ1806">
            <v>0.92532336715418917</v>
          </cell>
        </row>
        <row r="1807">
          <cell r="G1807">
            <v>6809</v>
          </cell>
          <cell r="I1807">
            <v>0.92566966383470228</v>
          </cell>
          <cell r="AX1807">
            <v>6809</v>
          </cell>
          <cell r="AZ1807">
            <v>0.92566966383470228</v>
          </cell>
        </row>
        <row r="1808">
          <cell r="G1808">
            <v>6811</v>
          </cell>
          <cell r="I1808">
            <v>0.9260159605152154</v>
          </cell>
          <cell r="AX1808">
            <v>6811</v>
          </cell>
          <cell r="AZ1808">
            <v>0.9260159605152154</v>
          </cell>
        </row>
        <row r="1809">
          <cell r="G1809">
            <v>6814</v>
          </cell>
          <cell r="I1809">
            <v>0.92641999480490655</v>
          </cell>
          <cell r="AX1809">
            <v>6814</v>
          </cell>
          <cell r="AZ1809">
            <v>0.92641999480490655</v>
          </cell>
        </row>
        <row r="1810">
          <cell r="G1810">
            <v>6820</v>
          </cell>
          <cell r="I1810">
            <v>0.92676629148541967</v>
          </cell>
          <cell r="AX1810">
            <v>6820</v>
          </cell>
          <cell r="AZ1810">
            <v>0.92676629148541967</v>
          </cell>
        </row>
        <row r="1811">
          <cell r="G1811">
            <v>6830</v>
          </cell>
          <cell r="I1811">
            <v>0.92711258816593278</v>
          </cell>
          <cell r="AX1811">
            <v>6830</v>
          </cell>
          <cell r="AZ1811">
            <v>0.92711258816593278</v>
          </cell>
        </row>
        <row r="1812">
          <cell r="G1812">
            <v>6863</v>
          </cell>
          <cell r="I1812">
            <v>0.9278614574245122</v>
          </cell>
          <cell r="AX1812">
            <v>6863</v>
          </cell>
          <cell r="AZ1812">
            <v>0.9278614574245122</v>
          </cell>
        </row>
        <row r="1813">
          <cell r="G1813">
            <v>6865</v>
          </cell>
          <cell r="I1813">
            <v>0.92828393507558637</v>
          </cell>
          <cell r="AX1813">
            <v>6865</v>
          </cell>
          <cell r="AZ1813">
            <v>0.92828393507558637</v>
          </cell>
        </row>
        <row r="1814">
          <cell r="G1814">
            <v>6866</v>
          </cell>
          <cell r="I1814">
            <v>0.92884723144509884</v>
          </cell>
          <cell r="AX1814">
            <v>6866</v>
          </cell>
          <cell r="AZ1814">
            <v>0.92884723144509884</v>
          </cell>
        </row>
        <row r="1815">
          <cell r="G1815">
            <v>6868</v>
          </cell>
          <cell r="I1815">
            <v>0.92965461216018708</v>
          </cell>
          <cell r="AX1815">
            <v>6868</v>
          </cell>
          <cell r="AZ1815">
            <v>0.92965461216018708</v>
          </cell>
        </row>
        <row r="1816">
          <cell r="G1816">
            <v>6872</v>
          </cell>
          <cell r="I1816">
            <v>0.93007708981126125</v>
          </cell>
          <cell r="AX1816">
            <v>6872</v>
          </cell>
          <cell r="AZ1816">
            <v>0.93007708981126125</v>
          </cell>
        </row>
        <row r="1817">
          <cell r="G1817">
            <v>6872</v>
          </cell>
          <cell r="I1817">
            <v>0.93049956746233542</v>
          </cell>
          <cell r="AX1817">
            <v>6872</v>
          </cell>
          <cell r="AZ1817">
            <v>0.93049956746233542</v>
          </cell>
        </row>
        <row r="1818">
          <cell r="G1818">
            <v>6875</v>
          </cell>
          <cell r="I1818">
            <v>0.93130694817742365</v>
          </cell>
          <cell r="AX1818">
            <v>6875</v>
          </cell>
          <cell r="AZ1818">
            <v>0.93130694817742365</v>
          </cell>
        </row>
        <row r="1819">
          <cell r="G1819">
            <v>6876</v>
          </cell>
          <cell r="I1819">
            <v>0.93186861086923789</v>
          </cell>
          <cell r="AX1819">
            <v>6876</v>
          </cell>
          <cell r="AZ1819">
            <v>0.93186861086923789</v>
          </cell>
        </row>
        <row r="1820">
          <cell r="G1820">
            <v>6880</v>
          </cell>
          <cell r="I1820">
            <v>0.93229108852031206</v>
          </cell>
          <cell r="AX1820">
            <v>6880</v>
          </cell>
          <cell r="AZ1820">
            <v>0.93229108852031206</v>
          </cell>
        </row>
        <row r="1821">
          <cell r="G1821">
            <v>6881</v>
          </cell>
          <cell r="I1821">
            <v>0.93259263103019641</v>
          </cell>
          <cell r="AX1821">
            <v>6881</v>
          </cell>
          <cell r="AZ1821">
            <v>0.93259263103019641</v>
          </cell>
        </row>
        <row r="1822">
          <cell r="G1822">
            <v>6882</v>
          </cell>
          <cell r="I1822">
            <v>0.93289417354008075</v>
          </cell>
          <cell r="AX1822">
            <v>6882</v>
          </cell>
          <cell r="AZ1822">
            <v>0.93289417354008075</v>
          </cell>
        </row>
        <row r="1823">
          <cell r="G1823">
            <v>6889</v>
          </cell>
          <cell r="I1823">
            <v>0.93336065301021198</v>
          </cell>
          <cell r="AX1823">
            <v>6889</v>
          </cell>
          <cell r="AZ1823">
            <v>0.93336065301021198</v>
          </cell>
        </row>
        <row r="1824">
          <cell r="G1824">
            <v>6927</v>
          </cell>
          <cell r="I1824">
            <v>0.93392394937972445</v>
          </cell>
          <cell r="AX1824">
            <v>6927</v>
          </cell>
          <cell r="AZ1824">
            <v>0.93392394937972445</v>
          </cell>
        </row>
        <row r="1825">
          <cell r="G1825">
            <v>6930</v>
          </cell>
          <cell r="I1825">
            <v>0.93434642703079862</v>
          </cell>
          <cell r="AX1825">
            <v>6930</v>
          </cell>
          <cell r="AZ1825">
            <v>0.93434642703079862</v>
          </cell>
        </row>
        <row r="1826">
          <cell r="G1826">
            <v>6931</v>
          </cell>
          <cell r="I1826">
            <v>0.93490808972261286</v>
          </cell>
          <cell r="AX1826">
            <v>6931</v>
          </cell>
          <cell r="AZ1826">
            <v>0.93490808972261286</v>
          </cell>
        </row>
        <row r="1827">
          <cell r="G1827">
            <v>6937</v>
          </cell>
          <cell r="I1827">
            <v>0.93553006951470763</v>
          </cell>
          <cell r="AX1827">
            <v>6937</v>
          </cell>
          <cell r="AZ1827">
            <v>0.93553006951470763</v>
          </cell>
        </row>
        <row r="1828">
          <cell r="G1828">
            <v>6939</v>
          </cell>
          <cell r="I1828">
            <v>0.9360933658842201</v>
          </cell>
          <cell r="AX1828">
            <v>6939</v>
          </cell>
          <cell r="AZ1828">
            <v>0.9360933658842201</v>
          </cell>
        </row>
        <row r="1829">
          <cell r="G1829">
            <v>7023</v>
          </cell>
          <cell r="I1829">
            <v>0.93639490839410444</v>
          </cell>
          <cell r="AX1829">
            <v>7023</v>
          </cell>
          <cell r="AZ1829">
            <v>0.93639490839410444</v>
          </cell>
        </row>
        <row r="1830">
          <cell r="G1830">
            <v>7033</v>
          </cell>
          <cell r="I1830">
            <v>0.93681738604517861</v>
          </cell>
          <cell r="AX1830">
            <v>7033</v>
          </cell>
          <cell r="AZ1830">
            <v>0.93681738604517861</v>
          </cell>
        </row>
        <row r="1831">
          <cell r="G1831">
            <v>7038</v>
          </cell>
          <cell r="I1831">
            <v>0.93723986369625278</v>
          </cell>
          <cell r="AX1831">
            <v>7038</v>
          </cell>
          <cell r="AZ1831">
            <v>0.93723986369625278</v>
          </cell>
        </row>
        <row r="1832">
          <cell r="G1832">
            <v>7047</v>
          </cell>
          <cell r="I1832">
            <v>0.93766234134732696</v>
          </cell>
          <cell r="AX1832">
            <v>7047</v>
          </cell>
          <cell r="AZ1832">
            <v>0.93766234134732696</v>
          </cell>
        </row>
        <row r="1833">
          <cell r="G1833">
            <v>7048</v>
          </cell>
          <cell r="I1833">
            <v>0.93808481899840113</v>
          </cell>
          <cell r="AX1833">
            <v>7048</v>
          </cell>
          <cell r="AZ1833">
            <v>0.93808481899840113</v>
          </cell>
        </row>
        <row r="1834">
          <cell r="G1834">
            <v>7061</v>
          </cell>
          <cell r="I1834">
            <v>0.9384885093559453</v>
          </cell>
          <cell r="AX1834">
            <v>7061</v>
          </cell>
          <cell r="AZ1834">
            <v>0.9384885093559453</v>
          </cell>
        </row>
        <row r="1835">
          <cell r="G1835">
            <v>7063</v>
          </cell>
          <cell r="I1835">
            <v>0.93889219971348947</v>
          </cell>
          <cell r="AX1835">
            <v>7063</v>
          </cell>
          <cell r="AZ1835">
            <v>0.93889219971348947</v>
          </cell>
        </row>
        <row r="1836">
          <cell r="G1836">
            <v>7064</v>
          </cell>
          <cell r="I1836">
            <v>0.93942888433312766</v>
          </cell>
          <cell r="AX1836">
            <v>7064</v>
          </cell>
          <cell r="AZ1836">
            <v>0.93942888433312766</v>
          </cell>
        </row>
        <row r="1837">
          <cell r="G1837">
            <v>7066</v>
          </cell>
          <cell r="I1837">
            <v>0.93966320960403227</v>
          </cell>
          <cell r="AX1837">
            <v>7066</v>
          </cell>
          <cell r="AZ1837">
            <v>0.93966320960403227</v>
          </cell>
        </row>
        <row r="1838">
          <cell r="G1838">
            <v>7076</v>
          </cell>
          <cell r="I1838">
            <v>0.94020146341409105</v>
          </cell>
          <cell r="AX1838">
            <v>7076</v>
          </cell>
          <cell r="AZ1838">
            <v>0.94020146341409105</v>
          </cell>
        </row>
        <row r="1839">
          <cell r="G1839">
            <v>7076</v>
          </cell>
          <cell r="I1839">
            <v>0.94060515377163523</v>
          </cell>
          <cell r="AX1839">
            <v>7076</v>
          </cell>
          <cell r="AZ1839">
            <v>0.94060515377163523</v>
          </cell>
        </row>
        <row r="1840">
          <cell r="G1840">
            <v>7077</v>
          </cell>
          <cell r="I1840">
            <v>0.94105091132990959</v>
          </cell>
          <cell r="AX1840">
            <v>7077</v>
          </cell>
          <cell r="AZ1840">
            <v>0.94105091132990959</v>
          </cell>
        </row>
        <row r="1841">
          <cell r="G1841">
            <v>7078</v>
          </cell>
          <cell r="I1841">
            <v>0.94145460168745376</v>
          </cell>
          <cell r="AX1841">
            <v>7078</v>
          </cell>
          <cell r="AZ1841">
            <v>0.94145460168745376</v>
          </cell>
        </row>
        <row r="1842">
          <cell r="G1842">
            <v>7080</v>
          </cell>
          <cell r="I1842">
            <v>0.94185829204499794</v>
          </cell>
          <cell r="AX1842">
            <v>7080</v>
          </cell>
          <cell r="AZ1842">
            <v>0.94185829204499794</v>
          </cell>
        </row>
        <row r="1843">
          <cell r="G1843">
            <v>7084</v>
          </cell>
          <cell r="I1843">
            <v>0.94226198240254211</v>
          </cell>
          <cell r="AX1843">
            <v>7084</v>
          </cell>
          <cell r="AZ1843">
            <v>0.94226198240254211</v>
          </cell>
        </row>
        <row r="1844">
          <cell r="G1844">
            <v>7117</v>
          </cell>
          <cell r="I1844">
            <v>0.94260174437226218</v>
          </cell>
          <cell r="AX1844">
            <v>7117</v>
          </cell>
          <cell r="AZ1844">
            <v>0.94260174437226218</v>
          </cell>
        </row>
        <row r="1845">
          <cell r="G1845">
            <v>7121</v>
          </cell>
          <cell r="I1845">
            <v>0.94317800268456475</v>
          </cell>
          <cell r="AX1845">
            <v>7121</v>
          </cell>
          <cell r="AZ1845">
            <v>0.94317800268456475</v>
          </cell>
        </row>
        <row r="1846">
          <cell r="G1846">
            <v>7123</v>
          </cell>
          <cell r="I1846">
            <v>0.94351675435360294</v>
          </cell>
          <cell r="AX1846">
            <v>7123</v>
          </cell>
          <cell r="AZ1846">
            <v>0.94351675435360294</v>
          </cell>
        </row>
        <row r="1847">
          <cell r="G1847">
            <v>7126</v>
          </cell>
          <cell r="I1847">
            <v>0.94385651632332301</v>
          </cell>
          <cell r="AX1847">
            <v>7126</v>
          </cell>
          <cell r="AZ1847">
            <v>0.94385651632332301</v>
          </cell>
        </row>
        <row r="1848">
          <cell r="G1848">
            <v>7126</v>
          </cell>
          <cell r="I1848">
            <v>0.94411132705273348</v>
          </cell>
          <cell r="AX1848">
            <v>7126</v>
          </cell>
          <cell r="AZ1848">
            <v>0.94411132705273348</v>
          </cell>
        </row>
        <row r="1849">
          <cell r="G1849">
            <v>7126</v>
          </cell>
          <cell r="I1849">
            <v>0.94436613778214396</v>
          </cell>
          <cell r="AX1849">
            <v>7126</v>
          </cell>
          <cell r="AZ1849">
            <v>0.94436613778214396</v>
          </cell>
        </row>
        <row r="1850">
          <cell r="G1850">
            <v>7127</v>
          </cell>
          <cell r="I1850">
            <v>0.94474835387625966</v>
          </cell>
          <cell r="AX1850">
            <v>7127</v>
          </cell>
          <cell r="AZ1850">
            <v>0.94474835387625966</v>
          </cell>
        </row>
        <row r="1851">
          <cell r="G1851">
            <v>7128</v>
          </cell>
          <cell r="I1851">
            <v>0.94500316460567013</v>
          </cell>
          <cell r="AX1851">
            <v>7128</v>
          </cell>
          <cell r="AZ1851">
            <v>0.94500316460567013</v>
          </cell>
        </row>
        <row r="1852">
          <cell r="G1852">
            <v>7129</v>
          </cell>
          <cell r="I1852">
            <v>0.9452579753350806</v>
          </cell>
          <cell r="AX1852">
            <v>7129</v>
          </cell>
          <cell r="AZ1852">
            <v>0.9452579753350806</v>
          </cell>
        </row>
        <row r="1853">
          <cell r="G1853">
            <v>7129</v>
          </cell>
          <cell r="I1853">
            <v>0.94551278606449107</v>
          </cell>
          <cell r="AX1853">
            <v>7129</v>
          </cell>
          <cell r="AZ1853">
            <v>0.94551278606449107</v>
          </cell>
        </row>
        <row r="1854">
          <cell r="G1854">
            <v>7131</v>
          </cell>
          <cell r="I1854">
            <v>0.94602092431592799</v>
          </cell>
          <cell r="AX1854">
            <v>7131</v>
          </cell>
          <cell r="AZ1854">
            <v>0.94602092431592799</v>
          </cell>
        </row>
        <row r="1855">
          <cell r="G1855">
            <v>7131</v>
          </cell>
          <cell r="I1855">
            <v>0.94630228230793523</v>
          </cell>
          <cell r="AX1855">
            <v>7131</v>
          </cell>
          <cell r="AZ1855">
            <v>0.94630228230793523</v>
          </cell>
        </row>
        <row r="1856">
          <cell r="G1856">
            <v>7132</v>
          </cell>
          <cell r="I1856">
            <v>0.94667742629727814</v>
          </cell>
          <cell r="AX1856">
            <v>7132</v>
          </cell>
          <cell r="AZ1856">
            <v>0.94667742629727814</v>
          </cell>
        </row>
        <row r="1857">
          <cell r="G1857">
            <v>7133</v>
          </cell>
          <cell r="I1857">
            <v>0.94695878428928537</v>
          </cell>
          <cell r="AX1857">
            <v>7133</v>
          </cell>
          <cell r="AZ1857">
            <v>0.94695878428928537</v>
          </cell>
        </row>
        <row r="1858">
          <cell r="G1858">
            <v>7133</v>
          </cell>
          <cell r="I1858">
            <v>0.94721359501869584</v>
          </cell>
          <cell r="AX1858">
            <v>7133</v>
          </cell>
          <cell r="AZ1858">
            <v>0.94721359501869584</v>
          </cell>
        </row>
        <row r="1859">
          <cell r="G1859">
            <v>7135</v>
          </cell>
          <cell r="I1859">
            <v>0.94757205829890911</v>
          </cell>
          <cell r="AX1859">
            <v>7135</v>
          </cell>
          <cell r="AZ1859">
            <v>0.94757205829890911</v>
          </cell>
        </row>
        <row r="1860">
          <cell r="G1860">
            <v>7136</v>
          </cell>
          <cell r="I1860">
            <v>0.94782686902831959</v>
          </cell>
          <cell r="AX1860">
            <v>7136</v>
          </cell>
          <cell r="AZ1860">
            <v>0.94782686902831959</v>
          </cell>
        </row>
        <row r="1861">
          <cell r="G1861">
            <v>7137</v>
          </cell>
          <cell r="I1861">
            <v>0.94816663099803966</v>
          </cell>
          <cell r="AX1861">
            <v>7137</v>
          </cell>
          <cell r="AZ1861">
            <v>0.94816663099803966</v>
          </cell>
        </row>
        <row r="1862">
          <cell r="G1862">
            <v>7137</v>
          </cell>
          <cell r="I1862">
            <v>0.94842144172745013</v>
          </cell>
          <cell r="AX1862">
            <v>7137</v>
          </cell>
          <cell r="AZ1862">
            <v>0.94842144172745013</v>
          </cell>
        </row>
        <row r="1863">
          <cell r="G1863">
            <v>7137</v>
          </cell>
          <cell r="I1863">
            <v>0.9486762524568606</v>
          </cell>
          <cell r="AX1863">
            <v>7137</v>
          </cell>
          <cell r="AZ1863">
            <v>0.9486762524568606</v>
          </cell>
        </row>
        <row r="1864">
          <cell r="G1864">
            <v>7137</v>
          </cell>
          <cell r="I1864">
            <v>0.94893106318627107</v>
          </cell>
          <cell r="AX1864">
            <v>7137</v>
          </cell>
          <cell r="AZ1864">
            <v>0.94893106318627107</v>
          </cell>
        </row>
        <row r="1865">
          <cell r="G1865">
            <v>7137</v>
          </cell>
          <cell r="I1865">
            <v>0.94931512791567685</v>
          </cell>
          <cell r="AX1865">
            <v>7137</v>
          </cell>
          <cell r="AZ1865">
            <v>0.94931512791567685</v>
          </cell>
        </row>
        <row r="1866">
          <cell r="G1866">
            <v>7138</v>
          </cell>
          <cell r="I1866">
            <v>0.94965387958471503</v>
          </cell>
          <cell r="AX1866">
            <v>7138</v>
          </cell>
          <cell r="AZ1866">
            <v>0.94965387958471503</v>
          </cell>
        </row>
        <row r="1867">
          <cell r="G1867">
            <v>7141</v>
          </cell>
          <cell r="I1867">
            <v>0.9499086903141255</v>
          </cell>
          <cell r="AX1867">
            <v>7141</v>
          </cell>
          <cell r="AZ1867">
            <v>0.9499086903141255</v>
          </cell>
        </row>
        <row r="1868">
          <cell r="G1868">
            <v>7141</v>
          </cell>
          <cell r="I1868">
            <v>0.95016350104353597</v>
          </cell>
          <cell r="AX1868">
            <v>7141</v>
          </cell>
          <cell r="AZ1868">
            <v>0.95016350104353597</v>
          </cell>
        </row>
        <row r="1869">
          <cell r="G1869">
            <v>7141</v>
          </cell>
          <cell r="I1869">
            <v>0.95041831177294644</v>
          </cell>
          <cell r="AX1869">
            <v>7141</v>
          </cell>
          <cell r="AZ1869">
            <v>0.95041831177294644</v>
          </cell>
        </row>
        <row r="1870">
          <cell r="G1870">
            <v>7141</v>
          </cell>
          <cell r="I1870">
            <v>0.95067312250235692</v>
          </cell>
          <cell r="AX1870">
            <v>7141</v>
          </cell>
          <cell r="AZ1870">
            <v>0.95067312250235692</v>
          </cell>
        </row>
        <row r="1871">
          <cell r="G1871">
            <v>7143</v>
          </cell>
          <cell r="I1871">
            <v>0.95092793323176739</v>
          </cell>
          <cell r="AX1871">
            <v>7143</v>
          </cell>
          <cell r="AZ1871">
            <v>0.95092793323176739</v>
          </cell>
        </row>
        <row r="1872">
          <cell r="G1872">
            <v>7144</v>
          </cell>
          <cell r="I1872">
            <v>0.95139224163022074</v>
          </cell>
          <cell r="AX1872">
            <v>7144</v>
          </cell>
          <cell r="AZ1872">
            <v>0.95139224163022074</v>
          </cell>
        </row>
        <row r="1873">
          <cell r="G1873">
            <v>7144</v>
          </cell>
          <cell r="I1873">
            <v>0.95175070491043401</v>
          </cell>
          <cell r="AX1873">
            <v>7144</v>
          </cell>
          <cell r="AZ1873">
            <v>0.95175070491043401</v>
          </cell>
        </row>
        <row r="1874">
          <cell r="G1874">
            <v>7145</v>
          </cell>
          <cell r="I1874">
            <v>0.95200551563984448</v>
          </cell>
          <cell r="AX1874">
            <v>7145</v>
          </cell>
          <cell r="AZ1874">
            <v>0.95200551563984448</v>
          </cell>
        </row>
        <row r="1875">
          <cell r="G1875">
            <v>7145</v>
          </cell>
          <cell r="I1875">
            <v>0.95262278786067711</v>
          </cell>
          <cell r="AX1875">
            <v>7145</v>
          </cell>
          <cell r="AZ1875">
            <v>0.95262278786067711</v>
          </cell>
        </row>
        <row r="1876">
          <cell r="G1876">
            <v>7145</v>
          </cell>
          <cell r="I1876">
            <v>0.95305805548846789</v>
          </cell>
          <cell r="AX1876">
            <v>7145</v>
          </cell>
          <cell r="AZ1876">
            <v>0.95305805548846789</v>
          </cell>
        </row>
        <row r="1877">
          <cell r="G1877">
            <v>7146</v>
          </cell>
          <cell r="I1877">
            <v>0.95344257162881663</v>
          </cell>
          <cell r="AX1877">
            <v>7146</v>
          </cell>
          <cell r="AZ1877">
            <v>0.95344257162881663</v>
          </cell>
        </row>
        <row r="1878">
          <cell r="G1878">
            <v>7147</v>
          </cell>
          <cell r="I1878">
            <v>0.95372392962082386</v>
          </cell>
          <cell r="AX1878">
            <v>7147</v>
          </cell>
          <cell r="AZ1878">
            <v>0.95372392962082386</v>
          </cell>
        </row>
        <row r="1879">
          <cell r="G1879">
            <v>7148</v>
          </cell>
          <cell r="I1879">
            <v>0.95397874035023433</v>
          </cell>
          <cell r="AX1879">
            <v>7148</v>
          </cell>
          <cell r="AZ1879">
            <v>0.95397874035023433</v>
          </cell>
        </row>
        <row r="1880">
          <cell r="G1880">
            <v>7148</v>
          </cell>
          <cell r="I1880">
            <v>0.9545549986625369</v>
          </cell>
          <cell r="AX1880">
            <v>7148</v>
          </cell>
          <cell r="AZ1880">
            <v>0.9545549986625369</v>
          </cell>
        </row>
        <row r="1881">
          <cell r="G1881">
            <v>7149</v>
          </cell>
          <cell r="I1881">
            <v>0.95513125697483947</v>
          </cell>
          <cell r="AX1881">
            <v>7149</v>
          </cell>
          <cell r="AZ1881">
            <v>0.95513125697483947</v>
          </cell>
        </row>
        <row r="1882">
          <cell r="G1882">
            <v>7150</v>
          </cell>
          <cell r="I1882">
            <v>0.95564186723858302</v>
          </cell>
          <cell r="AX1882">
            <v>7150</v>
          </cell>
          <cell r="AZ1882">
            <v>0.95564186723858302</v>
          </cell>
        </row>
        <row r="1883">
          <cell r="G1883">
            <v>7150</v>
          </cell>
          <cell r="I1883">
            <v>0.9560259319679888</v>
          </cell>
          <cell r="AX1883">
            <v>7150</v>
          </cell>
          <cell r="AZ1883">
            <v>0.9560259319679888</v>
          </cell>
        </row>
        <row r="1884">
          <cell r="G1884">
            <v>7151</v>
          </cell>
          <cell r="I1884">
            <v>0.95638439524820207</v>
          </cell>
          <cell r="AX1884">
            <v>7151</v>
          </cell>
          <cell r="AZ1884">
            <v>0.95638439524820207</v>
          </cell>
        </row>
        <row r="1885">
          <cell r="G1885">
            <v>7151</v>
          </cell>
          <cell r="I1885">
            <v>0.95673262654704205</v>
          </cell>
          <cell r="AX1885">
            <v>7151</v>
          </cell>
          <cell r="AZ1885">
            <v>0.95673262654704205</v>
          </cell>
        </row>
        <row r="1886">
          <cell r="G1886">
            <v>7152</v>
          </cell>
          <cell r="I1886">
            <v>0.95711669127644783</v>
          </cell>
          <cell r="AX1886">
            <v>7152</v>
          </cell>
          <cell r="AZ1886">
            <v>0.95711669127644783</v>
          </cell>
        </row>
        <row r="1887">
          <cell r="G1887">
            <v>7153</v>
          </cell>
          <cell r="I1887">
            <v>0.9573715020058583</v>
          </cell>
          <cell r="AX1887">
            <v>7153</v>
          </cell>
          <cell r="AZ1887">
            <v>0.9573715020058583</v>
          </cell>
        </row>
        <row r="1888">
          <cell r="G1888">
            <v>7153</v>
          </cell>
          <cell r="I1888">
            <v>0.95788211226960185</v>
          </cell>
          <cell r="AX1888">
            <v>7153</v>
          </cell>
          <cell r="AZ1888">
            <v>0.95788211226960185</v>
          </cell>
        </row>
        <row r="1889">
          <cell r="G1889">
            <v>7153</v>
          </cell>
          <cell r="I1889">
            <v>0.95831737989739263</v>
          </cell>
          <cell r="AX1889">
            <v>7153</v>
          </cell>
          <cell r="AZ1889">
            <v>0.95831737989739263</v>
          </cell>
        </row>
        <row r="1890">
          <cell r="G1890">
            <v>7153</v>
          </cell>
          <cell r="I1890">
            <v>0.9587014446267984</v>
          </cell>
          <cell r="AX1890">
            <v>7153</v>
          </cell>
          <cell r="AZ1890">
            <v>0.9587014446267984</v>
          </cell>
        </row>
        <row r="1891">
          <cell r="G1891">
            <v>7154</v>
          </cell>
          <cell r="I1891">
            <v>0.95911111080539668</v>
          </cell>
          <cell r="AX1891">
            <v>7154</v>
          </cell>
          <cell r="AZ1891">
            <v>0.95911111080539668</v>
          </cell>
        </row>
        <row r="1892">
          <cell r="G1892">
            <v>7155</v>
          </cell>
          <cell r="I1892">
            <v>0.95953520063840991</v>
          </cell>
          <cell r="AX1892">
            <v>7155</v>
          </cell>
          <cell r="AZ1892">
            <v>0.95953520063840991</v>
          </cell>
        </row>
        <row r="1893">
          <cell r="G1893">
            <v>7155</v>
          </cell>
          <cell r="I1893">
            <v>0.95989366391862319</v>
          </cell>
          <cell r="AX1893">
            <v>7155</v>
          </cell>
          <cell r="AZ1893">
            <v>0.95989366391862319</v>
          </cell>
        </row>
        <row r="1894">
          <cell r="G1894">
            <v>7155</v>
          </cell>
          <cell r="I1894">
            <v>0.96024189521746317</v>
          </cell>
          <cell r="AX1894">
            <v>7155</v>
          </cell>
          <cell r="AZ1894">
            <v>0.96024189521746317</v>
          </cell>
        </row>
        <row r="1895">
          <cell r="G1895">
            <v>7157</v>
          </cell>
          <cell r="I1895">
            <v>0.96069425197380809</v>
          </cell>
          <cell r="AX1895">
            <v>7157</v>
          </cell>
          <cell r="AZ1895">
            <v>0.96069425197380809</v>
          </cell>
        </row>
        <row r="1896">
          <cell r="G1896">
            <v>7157</v>
          </cell>
          <cell r="I1896">
            <v>0.96110391815240637</v>
          </cell>
          <cell r="AX1896">
            <v>7157</v>
          </cell>
          <cell r="AZ1896">
            <v>0.96110391815240637</v>
          </cell>
        </row>
        <row r="1897">
          <cell r="G1897">
            <v>7158</v>
          </cell>
          <cell r="I1897">
            <v>0.96171843891606301</v>
          </cell>
          <cell r="AX1897">
            <v>7158</v>
          </cell>
          <cell r="AZ1897">
            <v>0.96171843891606301</v>
          </cell>
        </row>
        <row r="1898">
          <cell r="G1898">
            <v>7158</v>
          </cell>
          <cell r="I1898">
            <v>0.96211424032998527</v>
          </cell>
          <cell r="AX1898">
            <v>7158</v>
          </cell>
          <cell r="AZ1898">
            <v>0.96211424032998527</v>
          </cell>
        </row>
        <row r="1899">
          <cell r="G1899">
            <v>7159</v>
          </cell>
          <cell r="I1899">
            <v>0.96249830505939105</v>
          </cell>
          <cell r="AX1899">
            <v>7159</v>
          </cell>
          <cell r="AZ1899">
            <v>0.96249830505939105</v>
          </cell>
        </row>
        <row r="1900">
          <cell r="G1900">
            <v>7160</v>
          </cell>
          <cell r="I1900">
            <v>0.96304294310992866</v>
          </cell>
          <cell r="AX1900">
            <v>7160</v>
          </cell>
          <cell r="AZ1900">
            <v>0.96304294310992866</v>
          </cell>
        </row>
        <row r="1901">
          <cell r="G1901">
            <v>7162</v>
          </cell>
          <cell r="I1901">
            <v>0.96339117440876865</v>
          </cell>
          <cell r="AX1901">
            <v>7162</v>
          </cell>
          <cell r="AZ1901">
            <v>0.96339117440876865</v>
          </cell>
        </row>
        <row r="1902">
          <cell r="G1902">
            <v>7163</v>
          </cell>
          <cell r="I1902">
            <v>0.96396984024610022</v>
          </cell>
          <cell r="AX1902">
            <v>7163</v>
          </cell>
          <cell r="AZ1902">
            <v>0.96396984024610022</v>
          </cell>
        </row>
        <row r="1903">
          <cell r="G1903">
            <v>7166</v>
          </cell>
          <cell r="I1903">
            <v>0.964405107873891</v>
          </cell>
          <cell r="AX1903">
            <v>7166</v>
          </cell>
          <cell r="AZ1903">
            <v>0.964405107873891</v>
          </cell>
        </row>
        <row r="1904">
          <cell r="G1904">
            <v>7195</v>
          </cell>
          <cell r="I1904">
            <v>0.96472240677525989</v>
          </cell>
          <cell r="AX1904">
            <v>7195</v>
          </cell>
          <cell r="AZ1904">
            <v>0.96472240677525989</v>
          </cell>
        </row>
        <row r="1905">
          <cell r="G1905">
            <v>7202</v>
          </cell>
          <cell r="I1905">
            <v>0.96521556248254303</v>
          </cell>
          <cell r="AX1905">
            <v>7202</v>
          </cell>
          <cell r="AZ1905">
            <v>0.96521556248254303</v>
          </cell>
        </row>
        <row r="1906">
          <cell r="G1906">
            <v>7205</v>
          </cell>
          <cell r="I1906">
            <v>0.96570871818982618</v>
          </cell>
          <cell r="AX1906">
            <v>7205</v>
          </cell>
          <cell r="AZ1906">
            <v>0.96570871818982618</v>
          </cell>
        </row>
        <row r="1907">
          <cell r="G1907">
            <v>7207</v>
          </cell>
          <cell r="I1907">
            <v>0.96602601709119507</v>
          </cell>
          <cell r="AX1907">
            <v>7207</v>
          </cell>
          <cell r="AZ1907">
            <v>0.96602601709119507</v>
          </cell>
        </row>
        <row r="1908">
          <cell r="G1908">
            <v>7211</v>
          </cell>
          <cell r="I1908">
            <v>0.96634331599256396</v>
          </cell>
          <cell r="AX1908">
            <v>7211</v>
          </cell>
          <cell r="AZ1908">
            <v>0.96634331599256396</v>
          </cell>
        </row>
        <row r="1909">
          <cell r="G1909">
            <v>7405</v>
          </cell>
          <cell r="I1909">
            <v>0.96657764126346857</v>
          </cell>
          <cell r="AX1909">
            <v>7405</v>
          </cell>
          <cell r="AZ1909">
            <v>0.96657764126346857</v>
          </cell>
        </row>
        <row r="1910">
          <cell r="G1910">
            <v>7408</v>
          </cell>
          <cell r="I1910">
            <v>0.96687054247815951</v>
          </cell>
          <cell r="AX1910">
            <v>7408</v>
          </cell>
          <cell r="AZ1910">
            <v>0.96687054247815951</v>
          </cell>
        </row>
        <row r="1911">
          <cell r="G1911">
            <v>7410</v>
          </cell>
          <cell r="I1911">
            <v>0.96724568646750242</v>
          </cell>
          <cell r="AX1911">
            <v>7410</v>
          </cell>
          <cell r="AZ1911">
            <v>0.96724568646750242</v>
          </cell>
        </row>
        <row r="1912">
          <cell r="G1912">
            <v>7414</v>
          </cell>
          <cell r="I1912">
            <v>0.9675854484372225</v>
          </cell>
          <cell r="AX1912">
            <v>7414</v>
          </cell>
          <cell r="AZ1912">
            <v>0.9675854484372225</v>
          </cell>
        </row>
        <row r="1913">
          <cell r="G1913">
            <v>7422</v>
          </cell>
          <cell r="I1913">
            <v>0.96790395110110594</v>
          </cell>
          <cell r="AX1913">
            <v>7422</v>
          </cell>
          <cell r="AZ1913">
            <v>0.96790395110110594</v>
          </cell>
        </row>
        <row r="1914">
          <cell r="G1914">
            <v>7426</v>
          </cell>
          <cell r="I1914">
            <v>0.96813827637201055</v>
          </cell>
          <cell r="AX1914">
            <v>7426</v>
          </cell>
          <cell r="AZ1914">
            <v>0.96813827637201055</v>
          </cell>
        </row>
        <row r="1915">
          <cell r="G1915">
            <v>7429</v>
          </cell>
          <cell r="I1915">
            <v>0.96839308710142102</v>
          </cell>
          <cell r="AX1915">
            <v>7429</v>
          </cell>
          <cell r="AZ1915">
            <v>0.96839308710142102</v>
          </cell>
        </row>
        <row r="1916">
          <cell r="G1916">
            <v>7505</v>
          </cell>
          <cell r="I1916">
            <v>0.96885397767416348</v>
          </cell>
          <cell r="AX1916">
            <v>7505</v>
          </cell>
          <cell r="AZ1916">
            <v>0.96885397767416348</v>
          </cell>
        </row>
        <row r="1917">
          <cell r="G1917">
            <v>7511</v>
          </cell>
          <cell r="I1917">
            <v>0.96931486824690594</v>
          </cell>
          <cell r="AX1917">
            <v>7511</v>
          </cell>
          <cell r="AZ1917">
            <v>0.96931486824690594</v>
          </cell>
        </row>
        <row r="1918">
          <cell r="G1918">
            <v>7511</v>
          </cell>
          <cell r="I1918">
            <v>0.96996864026683927</v>
          </cell>
          <cell r="AX1918">
            <v>7511</v>
          </cell>
          <cell r="AZ1918">
            <v>0.96996864026683927</v>
          </cell>
        </row>
        <row r="1919">
          <cell r="G1919">
            <v>7511</v>
          </cell>
          <cell r="I1919">
            <v>0.97025775822791316</v>
          </cell>
          <cell r="AX1919">
            <v>7511</v>
          </cell>
          <cell r="AZ1919">
            <v>0.97025775822791316</v>
          </cell>
        </row>
        <row r="1920">
          <cell r="G1920">
            <v>7516</v>
          </cell>
          <cell r="I1920">
            <v>0.97114925184870271</v>
          </cell>
          <cell r="AX1920">
            <v>7516</v>
          </cell>
          <cell r="AZ1920">
            <v>0.97114925184870271</v>
          </cell>
        </row>
        <row r="1921">
          <cell r="G1921">
            <v>7516</v>
          </cell>
          <cell r="I1921">
            <v>0.97163531395545388</v>
          </cell>
          <cell r="AX1921">
            <v>7516</v>
          </cell>
          <cell r="AZ1921">
            <v>0.97163531395545388</v>
          </cell>
        </row>
        <row r="1922">
          <cell r="G1922">
            <v>7517</v>
          </cell>
          <cell r="I1922">
            <v>0.97228908597538721</v>
          </cell>
          <cell r="AX1922">
            <v>7517</v>
          </cell>
          <cell r="AZ1922">
            <v>0.97228908597538721</v>
          </cell>
        </row>
        <row r="1923">
          <cell r="G1923">
            <v>7518</v>
          </cell>
          <cell r="I1923">
            <v>0.97290360673904386</v>
          </cell>
          <cell r="AX1923">
            <v>7518</v>
          </cell>
          <cell r="AZ1923">
            <v>0.97290360673904386</v>
          </cell>
        </row>
        <row r="1924">
          <cell r="G1924">
            <v>7520</v>
          </cell>
          <cell r="I1924">
            <v>0.97358214187356129</v>
          </cell>
          <cell r="AX1924">
            <v>7520</v>
          </cell>
          <cell r="AZ1924">
            <v>0.97358214187356129</v>
          </cell>
        </row>
        <row r="1925">
          <cell r="G1925">
            <v>7520</v>
          </cell>
          <cell r="I1925">
            <v>0.97387125983463518</v>
          </cell>
          <cell r="AX1925">
            <v>7520</v>
          </cell>
          <cell r="AZ1925">
            <v>0.97387125983463518</v>
          </cell>
        </row>
        <row r="1926">
          <cell r="G1926">
            <v>7521</v>
          </cell>
          <cell r="I1926">
            <v>0.97435732194138636</v>
          </cell>
          <cell r="AX1926">
            <v>7521</v>
          </cell>
          <cell r="AZ1926">
            <v>0.97435732194138636</v>
          </cell>
        </row>
        <row r="1927">
          <cell r="G1927">
            <v>7525</v>
          </cell>
          <cell r="I1927">
            <v>0.97543071267642179</v>
          </cell>
          <cell r="AX1927">
            <v>7525</v>
          </cell>
          <cell r="AZ1927">
            <v>0.97543071267642179</v>
          </cell>
        </row>
        <row r="1928">
          <cell r="G1928">
            <v>7525</v>
          </cell>
          <cell r="I1928">
            <v>0.97604362125813937</v>
          </cell>
          <cell r="AX1928">
            <v>7525</v>
          </cell>
          <cell r="AZ1928">
            <v>0.97604362125813937</v>
          </cell>
        </row>
        <row r="1929">
          <cell r="G1929">
            <v>7527</v>
          </cell>
          <cell r="I1929">
            <v>0.97685100197322761</v>
          </cell>
          <cell r="AX1929">
            <v>7527</v>
          </cell>
          <cell r="AZ1929">
            <v>0.97685100197322761</v>
          </cell>
        </row>
        <row r="1930">
          <cell r="G1930">
            <v>7527</v>
          </cell>
          <cell r="I1930">
            <v>0.97752777445549166</v>
          </cell>
          <cell r="AX1930">
            <v>7527</v>
          </cell>
          <cell r="AZ1930">
            <v>0.97752777445549166</v>
          </cell>
        </row>
        <row r="1931">
          <cell r="G1931">
            <v>7527</v>
          </cell>
          <cell r="I1931">
            <v>0.97810403276779423</v>
          </cell>
          <cell r="AX1931">
            <v>7527</v>
          </cell>
          <cell r="AZ1931">
            <v>0.97810403276779423</v>
          </cell>
        </row>
        <row r="1932">
          <cell r="G1932">
            <v>7529</v>
          </cell>
          <cell r="I1932">
            <v>0.97871694134951182</v>
          </cell>
          <cell r="AX1932">
            <v>7529</v>
          </cell>
          <cell r="AZ1932">
            <v>0.97871694134951182</v>
          </cell>
        </row>
        <row r="1933">
          <cell r="G1933">
            <v>7529</v>
          </cell>
          <cell r="I1933">
            <v>0.97929319966181438</v>
          </cell>
          <cell r="AX1933">
            <v>7529</v>
          </cell>
          <cell r="AZ1933">
            <v>0.97929319966181438</v>
          </cell>
        </row>
        <row r="1934">
          <cell r="G1934">
            <v>7530</v>
          </cell>
          <cell r="I1934">
            <v>0.97994697168174771</v>
          </cell>
          <cell r="AX1934">
            <v>7530</v>
          </cell>
          <cell r="AZ1934">
            <v>0.97994697168174771</v>
          </cell>
        </row>
        <row r="1935">
          <cell r="G1935">
            <v>7530</v>
          </cell>
          <cell r="I1935">
            <v>0.98023608964282161</v>
          </cell>
          <cell r="AX1935">
            <v>7530</v>
          </cell>
          <cell r="AZ1935">
            <v>0.98023608964282161</v>
          </cell>
        </row>
        <row r="1936">
          <cell r="G1936">
            <v>7533</v>
          </cell>
          <cell r="I1936">
            <v>0.98104347035790984</v>
          </cell>
          <cell r="AX1936">
            <v>7533</v>
          </cell>
          <cell r="AZ1936">
            <v>0.98104347035790984</v>
          </cell>
        </row>
        <row r="1937">
          <cell r="G1937">
            <v>7540</v>
          </cell>
          <cell r="I1937">
            <v>0.98152953246466101</v>
          </cell>
          <cell r="AX1937">
            <v>7540</v>
          </cell>
          <cell r="AZ1937">
            <v>0.98152953246466101</v>
          </cell>
        </row>
        <row r="1938">
          <cell r="G1938">
            <v>7540</v>
          </cell>
          <cell r="I1938">
            <v>0.98181865042573491</v>
          </cell>
          <cell r="AX1938">
            <v>7540</v>
          </cell>
          <cell r="AZ1938">
            <v>0.98181865042573491</v>
          </cell>
        </row>
        <row r="1939">
          <cell r="G1939">
            <v>7556</v>
          </cell>
          <cell r="I1939">
            <v>0.98227193149972492</v>
          </cell>
          <cell r="AX1939">
            <v>7556</v>
          </cell>
          <cell r="AZ1939">
            <v>0.98227193149972492</v>
          </cell>
        </row>
        <row r="1940">
          <cell r="G1940">
            <v>7558</v>
          </cell>
          <cell r="I1940">
            <v>0.98261186543551848</v>
          </cell>
          <cell r="AX1940">
            <v>7558</v>
          </cell>
          <cell r="AZ1940">
            <v>0.98261186543551848</v>
          </cell>
        </row>
        <row r="1941">
          <cell r="G1941">
            <v>7559</v>
          </cell>
          <cell r="I1941">
            <v>0.98306514650950849</v>
          </cell>
          <cell r="AX1941">
            <v>7559</v>
          </cell>
          <cell r="AZ1941">
            <v>0.98306514650950849</v>
          </cell>
        </row>
        <row r="1942">
          <cell r="G1942">
            <v>7564</v>
          </cell>
          <cell r="I1942">
            <v>0.98330776914345952</v>
          </cell>
          <cell r="AX1942">
            <v>7564</v>
          </cell>
          <cell r="AZ1942">
            <v>0.98330776914345952</v>
          </cell>
        </row>
        <row r="1943">
          <cell r="G1943">
            <v>7566</v>
          </cell>
          <cell r="I1943">
            <v>0.98368312809039427</v>
          </cell>
          <cell r="AX1943">
            <v>7566</v>
          </cell>
          <cell r="AZ1943">
            <v>0.98368312809039427</v>
          </cell>
        </row>
        <row r="1944">
          <cell r="G1944">
            <v>7566</v>
          </cell>
          <cell r="I1944">
            <v>0.98402306202618783</v>
          </cell>
          <cell r="AX1944">
            <v>7566</v>
          </cell>
          <cell r="AZ1944">
            <v>0.98402306202618783</v>
          </cell>
        </row>
        <row r="1945">
          <cell r="G1945">
            <v>7568</v>
          </cell>
          <cell r="I1945">
            <v>0.98447634310017784</v>
          </cell>
          <cell r="AX1945">
            <v>7568</v>
          </cell>
          <cell r="AZ1945">
            <v>0.98447634310017784</v>
          </cell>
        </row>
        <row r="1946">
          <cell r="G1946">
            <v>7569</v>
          </cell>
          <cell r="I1946">
            <v>0.98471896573412887</v>
          </cell>
          <cell r="AX1946">
            <v>7569</v>
          </cell>
          <cell r="AZ1946">
            <v>0.98471896573412887</v>
          </cell>
        </row>
        <row r="1947">
          <cell r="G1947">
            <v>7571</v>
          </cell>
          <cell r="I1947">
            <v>0.98517224680811888</v>
          </cell>
          <cell r="AX1947">
            <v>7571</v>
          </cell>
          <cell r="AZ1947">
            <v>0.98517224680811888</v>
          </cell>
        </row>
        <row r="1948">
          <cell r="G1948">
            <v>7572</v>
          </cell>
          <cell r="I1948">
            <v>0.98551218074391245</v>
          </cell>
          <cell r="AX1948">
            <v>7572</v>
          </cell>
          <cell r="AZ1948">
            <v>0.98551218074391245</v>
          </cell>
        </row>
        <row r="1949">
          <cell r="G1949">
            <v>7573</v>
          </cell>
          <cell r="I1949">
            <v>0.98596546181790246</v>
          </cell>
          <cell r="AX1949">
            <v>7573</v>
          </cell>
          <cell r="AZ1949">
            <v>0.98596546181790246</v>
          </cell>
        </row>
        <row r="1950">
          <cell r="G1950">
            <v>7573</v>
          </cell>
          <cell r="I1950">
            <v>0.98628899448943586</v>
          </cell>
          <cell r="AX1950">
            <v>7573</v>
          </cell>
          <cell r="AZ1950">
            <v>0.98628899448943586</v>
          </cell>
        </row>
        <row r="1951">
          <cell r="G1951">
            <v>7574</v>
          </cell>
          <cell r="I1951">
            <v>0.98662892842522942</v>
          </cell>
          <cell r="AX1951">
            <v>7574</v>
          </cell>
          <cell r="AZ1951">
            <v>0.98662892842522942</v>
          </cell>
        </row>
        <row r="1952">
          <cell r="G1952">
            <v>7574</v>
          </cell>
          <cell r="I1952">
            <v>0.98696886236102299</v>
          </cell>
          <cell r="AX1952">
            <v>7574</v>
          </cell>
          <cell r="AZ1952">
            <v>0.98696886236102299</v>
          </cell>
        </row>
        <row r="1953">
          <cell r="G1953">
            <v>7576</v>
          </cell>
          <cell r="I1953">
            <v>0.98742078920218423</v>
          </cell>
          <cell r="AX1953">
            <v>7576</v>
          </cell>
          <cell r="AZ1953">
            <v>0.98742078920218423</v>
          </cell>
        </row>
        <row r="1954">
          <cell r="G1954">
            <v>7578</v>
          </cell>
          <cell r="I1954">
            <v>0.98779614814911898</v>
          </cell>
          <cell r="AX1954">
            <v>7578</v>
          </cell>
          <cell r="AZ1954">
            <v>0.98779614814911898</v>
          </cell>
        </row>
        <row r="1955">
          <cell r="G1955">
            <v>7578</v>
          </cell>
          <cell r="I1955">
            <v>0.98813608208491255</v>
          </cell>
          <cell r="AX1955">
            <v>7578</v>
          </cell>
          <cell r="AZ1955">
            <v>0.98813608208491255</v>
          </cell>
        </row>
        <row r="1956">
          <cell r="G1956">
            <v>7579</v>
          </cell>
          <cell r="I1956">
            <v>0.98847601602070612</v>
          </cell>
          <cell r="AX1956">
            <v>7579</v>
          </cell>
          <cell r="AZ1956">
            <v>0.98847601602070612</v>
          </cell>
        </row>
        <row r="1957">
          <cell r="G1957">
            <v>7579</v>
          </cell>
          <cell r="I1957">
            <v>0.98871863865465714</v>
          </cell>
          <cell r="AX1957">
            <v>7579</v>
          </cell>
          <cell r="AZ1957">
            <v>0.98871863865465714</v>
          </cell>
        </row>
        <row r="1958">
          <cell r="G1958">
            <v>7581</v>
          </cell>
          <cell r="I1958">
            <v>0.98897359985438194</v>
          </cell>
          <cell r="AX1958">
            <v>7581</v>
          </cell>
          <cell r="AZ1958">
            <v>0.98897359985438194</v>
          </cell>
        </row>
        <row r="1959">
          <cell r="G1959">
            <v>7582</v>
          </cell>
          <cell r="I1959">
            <v>0.98942688092837194</v>
          </cell>
          <cell r="AX1959">
            <v>7582</v>
          </cell>
          <cell r="AZ1959">
            <v>0.98942688092837194</v>
          </cell>
        </row>
        <row r="1960">
          <cell r="G1960">
            <v>7587</v>
          </cell>
          <cell r="I1960">
            <v>0.98969478257512766</v>
          </cell>
          <cell r="AX1960">
            <v>7587</v>
          </cell>
          <cell r="AZ1960">
            <v>0.98969478257512766</v>
          </cell>
        </row>
        <row r="1961">
          <cell r="G1961">
            <v>7588</v>
          </cell>
          <cell r="I1961">
            <v>0.98993740520907869</v>
          </cell>
          <cell r="AX1961">
            <v>7588</v>
          </cell>
          <cell r="AZ1961">
            <v>0.98993740520907869</v>
          </cell>
        </row>
        <row r="1962">
          <cell r="G1962">
            <v>7588</v>
          </cell>
          <cell r="I1962">
            <v>0.99025590787296214</v>
          </cell>
          <cell r="AX1962">
            <v>7588</v>
          </cell>
          <cell r="AZ1962">
            <v>0.99025590787296214</v>
          </cell>
        </row>
        <row r="1963">
          <cell r="G1963">
            <v>7591</v>
          </cell>
          <cell r="I1963">
            <v>0.99059584180875571</v>
          </cell>
          <cell r="AX1963">
            <v>7591</v>
          </cell>
          <cell r="AZ1963">
            <v>0.99059584180875571</v>
          </cell>
        </row>
        <row r="1964">
          <cell r="G1964">
            <v>7603</v>
          </cell>
          <cell r="I1964">
            <v>0.99094753392482493</v>
          </cell>
          <cell r="AX1964">
            <v>7603</v>
          </cell>
          <cell r="AZ1964">
            <v>0.99094753392482493</v>
          </cell>
        </row>
        <row r="1965">
          <cell r="G1965">
            <v>7609</v>
          </cell>
          <cell r="I1965">
            <v>0.99176450174851083</v>
          </cell>
          <cell r="AX1965">
            <v>7609</v>
          </cell>
          <cell r="AZ1965">
            <v>0.99176450174851083</v>
          </cell>
        </row>
        <row r="1966">
          <cell r="G1966">
            <v>7612</v>
          </cell>
          <cell r="I1966">
            <v>0.99208300441239428</v>
          </cell>
          <cell r="AX1966">
            <v>7612</v>
          </cell>
          <cell r="AZ1966">
            <v>0.99208300441239428</v>
          </cell>
        </row>
        <row r="1967">
          <cell r="G1967">
            <v>7620</v>
          </cell>
          <cell r="I1967">
            <v>0.99269752517605092</v>
          </cell>
          <cell r="AX1967">
            <v>7620</v>
          </cell>
          <cell r="AZ1967">
            <v>0.99269752517605092</v>
          </cell>
        </row>
        <row r="1968">
          <cell r="G1968">
            <v>7797</v>
          </cell>
          <cell r="I1968">
            <v>0.99351690052476582</v>
          </cell>
          <cell r="AX1968">
            <v>7797</v>
          </cell>
          <cell r="AZ1968">
            <v>0.99351690052476582</v>
          </cell>
        </row>
        <row r="1969">
          <cell r="G1969">
            <v>7804</v>
          </cell>
          <cell r="I1969">
            <v>0.99433627587348072</v>
          </cell>
          <cell r="AX1969">
            <v>7804</v>
          </cell>
          <cell r="AZ1969">
            <v>0.99433627587348072</v>
          </cell>
        </row>
        <row r="1970">
          <cell r="G1970">
            <v>7808</v>
          </cell>
          <cell r="I1970">
            <v>0.99515565122219563</v>
          </cell>
          <cell r="AX1970">
            <v>7808</v>
          </cell>
          <cell r="AZ1970">
            <v>0.99515565122219563</v>
          </cell>
        </row>
        <row r="1971">
          <cell r="G1971">
            <v>7921</v>
          </cell>
          <cell r="I1971">
            <v>0.99544476918326952</v>
          </cell>
          <cell r="AX1971">
            <v>7921</v>
          </cell>
          <cell r="AZ1971">
            <v>0.99544476918326952</v>
          </cell>
        </row>
        <row r="1972">
          <cell r="G1972">
            <v>7925</v>
          </cell>
          <cell r="I1972">
            <v>0.99573388714434341</v>
          </cell>
          <cell r="AX1972">
            <v>7925</v>
          </cell>
          <cell r="AZ1972">
            <v>0.99573388714434341</v>
          </cell>
        </row>
        <row r="1973">
          <cell r="G1973">
            <v>7987</v>
          </cell>
          <cell r="I1973">
            <v>0.99597650977829444</v>
          </cell>
          <cell r="AX1973">
            <v>7987</v>
          </cell>
          <cell r="AZ1973">
            <v>0.99597650977829444</v>
          </cell>
        </row>
        <row r="1974">
          <cell r="G1974">
            <v>7990</v>
          </cell>
          <cell r="I1974">
            <v>0.99621913241224547</v>
          </cell>
          <cell r="AX1974">
            <v>7990</v>
          </cell>
          <cell r="AZ1974">
            <v>0.99621913241224547</v>
          </cell>
        </row>
        <row r="1975">
          <cell r="G1975">
            <v>7992</v>
          </cell>
          <cell r="I1975">
            <v>0.99658309860681082</v>
          </cell>
          <cell r="AX1975">
            <v>7992</v>
          </cell>
          <cell r="AZ1975">
            <v>0.99658309860681082</v>
          </cell>
        </row>
        <row r="1976">
          <cell r="G1976">
            <v>7992</v>
          </cell>
          <cell r="I1976">
            <v>0.99682572124076185</v>
          </cell>
          <cell r="AX1976">
            <v>7992</v>
          </cell>
          <cell r="AZ1976">
            <v>0.99682572124076185</v>
          </cell>
        </row>
        <row r="1977">
          <cell r="G1977">
            <v>8104</v>
          </cell>
          <cell r="I1977">
            <v>0.99706834387471288</v>
          </cell>
          <cell r="AX1977">
            <v>8104</v>
          </cell>
          <cell r="AZ1977">
            <v>0.99706834387471288</v>
          </cell>
        </row>
        <row r="1978">
          <cell r="G1978">
            <v>8114</v>
          </cell>
          <cell r="I1978">
            <v>0.99731096650866391</v>
          </cell>
          <cell r="AX1978">
            <v>8114</v>
          </cell>
          <cell r="AZ1978">
            <v>0.99731096650866391</v>
          </cell>
        </row>
        <row r="1979">
          <cell r="G1979">
            <v>8115</v>
          </cell>
          <cell r="I1979">
            <v>0.99765090044445748</v>
          </cell>
          <cell r="AX1979">
            <v>8115</v>
          </cell>
          <cell r="AZ1979">
            <v>0.99765090044445748</v>
          </cell>
        </row>
        <row r="1980">
          <cell r="G1980">
            <v>8120</v>
          </cell>
          <cell r="I1980">
            <v>0.99789352307840851</v>
          </cell>
          <cell r="AX1980">
            <v>8120</v>
          </cell>
          <cell r="AZ1980">
            <v>0.99789352307840851</v>
          </cell>
        </row>
        <row r="1981">
          <cell r="G1981">
            <v>8122</v>
          </cell>
          <cell r="I1981">
            <v>0.99813614571235953</v>
          </cell>
          <cell r="AX1981">
            <v>8122</v>
          </cell>
          <cell r="AZ1981">
            <v>0.99813614571235953</v>
          </cell>
        </row>
        <row r="1982">
          <cell r="G1982">
            <v>10030</v>
          </cell>
          <cell r="I1982">
            <v>0.99833597028976795</v>
          </cell>
          <cell r="AX1982">
            <v>10030</v>
          </cell>
          <cell r="AZ1982">
            <v>0.99833597028976795</v>
          </cell>
        </row>
        <row r="1983">
          <cell r="G1983">
            <v>10035</v>
          </cell>
          <cell r="I1983">
            <v>0.9984562175666637</v>
          </cell>
          <cell r="AX1983">
            <v>10035</v>
          </cell>
          <cell r="AZ1983">
            <v>0.9984562175666637</v>
          </cell>
        </row>
        <row r="1984">
          <cell r="G1984">
            <v>10039</v>
          </cell>
          <cell r="I1984">
            <v>0.99860653741066296</v>
          </cell>
          <cell r="AX1984">
            <v>10039</v>
          </cell>
          <cell r="AZ1984">
            <v>0.99860653741066296</v>
          </cell>
        </row>
        <row r="1985">
          <cell r="G1985">
            <v>10040</v>
          </cell>
          <cell r="I1985">
            <v>0.99872678468755871</v>
          </cell>
          <cell r="AX1985">
            <v>10040</v>
          </cell>
          <cell r="AZ1985">
            <v>0.99872678468755871</v>
          </cell>
        </row>
        <row r="1986">
          <cell r="G1986">
            <v>10043</v>
          </cell>
          <cell r="I1986">
            <v>0.99884703196445446</v>
          </cell>
          <cell r="AX1986">
            <v>10043</v>
          </cell>
          <cell r="AZ1986">
            <v>0.99884703196445446</v>
          </cell>
        </row>
        <row r="1987">
          <cell r="G1987">
            <v>10045</v>
          </cell>
          <cell r="I1987">
            <v>0.9989672792413502</v>
          </cell>
          <cell r="AX1987">
            <v>10045</v>
          </cell>
          <cell r="AZ1987">
            <v>0.9989672792413502</v>
          </cell>
        </row>
        <row r="1988">
          <cell r="G1988">
            <v>10047</v>
          </cell>
          <cell r="I1988">
            <v>0.99908752651824595</v>
          </cell>
          <cell r="AX1988">
            <v>10047</v>
          </cell>
          <cell r="AZ1988">
            <v>0.99908752651824595</v>
          </cell>
        </row>
        <row r="1989">
          <cell r="G1989">
            <v>10048</v>
          </cell>
          <cell r="I1989">
            <v>0.9992077737951417</v>
          </cell>
          <cell r="AX1989">
            <v>10048</v>
          </cell>
          <cell r="AZ1989">
            <v>0.9992077737951417</v>
          </cell>
        </row>
        <row r="1990">
          <cell r="G1990">
            <v>10050</v>
          </cell>
          <cell r="I1990">
            <v>0.99934053160388459</v>
          </cell>
          <cell r="AX1990">
            <v>10050</v>
          </cell>
          <cell r="AZ1990">
            <v>0.99934053160388459</v>
          </cell>
        </row>
        <row r="1991">
          <cell r="G1991">
            <v>10052</v>
          </cell>
          <cell r="I1991">
            <v>0.99950650036057243</v>
          </cell>
          <cell r="AX1991">
            <v>10052</v>
          </cell>
          <cell r="AZ1991">
            <v>0.99950650036057243</v>
          </cell>
        </row>
        <row r="1992">
          <cell r="G1992">
            <v>10053</v>
          </cell>
          <cell r="I1992">
            <v>0.99962674763746817</v>
          </cell>
          <cell r="AX1992">
            <v>10053</v>
          </cell>
          <cell r="AZ1992">
            <v>0.99962674763746817</v>
          </cell>
        </row>
        <row r="1993">
          <cell r="G1993">
            <v>10056</v>
          </cell>
          <cell r="I1993">
            <v>0.99974699491436392</v>
          </cell>
          <cell r="AX1993">
            <v>10056</v>
          </cell>
          <cell r="AZ1993">
            <v>0.99974699491436392</v>
          </cell>
        </row>
        <row r="1994">
          <cell r="G1994">
            <v>10057</v>
          </cell>
          <cell r="I1994">
            <v>0.99986724219125966</v>
          </cell>
          <cell r="AX1994">
            <v>10057</v>
          </cell>
          <cell r="AZ1994">
            <v>0.99986724219125966</v>
          </cell>
        </row>
        <row r="1995">
          <cell r="G1995">
            <v>10059</v>
          </cell>
          <cell r="I1995">
            <v>1.0000000000000027</v>
          </cell>
          <cell r="AX1995">
            <v>10059</v>
          </cell>
          <cell r="AZ1995">
            <v>1.0000000000000027</v>
          </cell>
        </row>
      </sheetData>
      <sheetData sheetId="13">
        <row r="4">
          <cell r="U4">
            <v>1</v>
          </cell>
          <cell r="V4">
            <v>30</v>
          </cell>
          <cell r="Y4">
            <v>1</v>
          </cell>
          <cell r="Z4">
            <v>1</v>
          </cell>
        </row>
        <row r="5">
          <cell r="S5">
            <v>1</v>
          </cell>
          <cell r="U5">
            <v>2</v>
          </cell>
          <cell r="V5">
            <v>30</v>
          </cell>
          <cell r="Y5">
            <v>2</v>
          </cell>
          <cell r="Z5">
            <v>2</v>
          </cell>
        </row>
        <row r="6">
          <cell r="U6">
            <v>3</v>
          </cell>
          <cell r="V6">
            <v>30</v>
          </cell>
          <cell r="Y6">
            <v>3</v>
          </cell>
          <cell r="Z6">
            <v>5</v>
          </cell>
        </row>
        <row r="7">
          <cell r="D7">
            <v>1001</v>
          </cell>
          <cell r="U7">
            <v>4</v>
          </cell>
          <cell r="V7">
            <v>30</v>
          </cell>
          <cell r="Y7">
            <v>4</v>
          </cell>
          <cell r="Z7">
            <v>19</v>
          </cell>
        </row>
        <row r="8">
          <cell r="D8">
            <v>1</v>
          </cell>
          <cell r="S8">
            <v>7</v>
          </cell>
          <cell r="U8">
            <v>5</v>
          </cell>
          <cell r="V8">
            <v>26</v>
          </cell>
          <cell r="Y8">
            <v>5</v>
          </cell>
          <cell r="Z8">
            <v>20</v>
          </cell>
        </row>
        <row r="9">
          <cell r="U9">
            <v>6</v>
          </cell>
          <cell r="V9">
            <v>21</v>
          </cell>
          <cell r="Y9">
            <v>6</v>
          </cell>
          <cell r="Z9">
            <v>8</v>
          </cell>
        </row>
        <row r="10">
          <cell r="D10">
            <v>0.12720288565634427</v>
          </cell>
          <cell r="U10">
            <v>7</v>
          </cell>
          <cell r="V10">
            <v>16</v>
          </cell>
          <cell r="Y10">
            <v>96</v>
          </cell>
          <cell r="Z10">
            <v>8</v>
          </cell>
        </row>
        <row r="11">
          <cell r="D11">
            <v>0.1024505928853755</v>
          </cell>
          <cell r="S11">
            <v>1</v>
          </cell>
          <cell r="U11">
            <v>8</v>
          </cell>
          <cell r="V11">
            <v>11</v>
          </cell>
          <cell r="Y11">
            <v>99</v>
          </cell>
          <cell r="Z11">
            <v>8</v>
          </cell>
        </row>
        <row r="12">
          <cell r="D12">
            <v>12.700434240194317</v>
          </cell>
          <cell r="U12">
            <v>9</v>
          </cell>
          <cell r="V12">
            <v>8</v>
          </cell>
        </row>
        <row r="13">
          <cell r="D13">
            <v>11.97085798076442</v>
          </cell>
          <cell r="S13">
            <v>8</v>
          </cell>
          <cell r="U13">
            <v>10</v>
          </cell>
          <cell r="V13">
            <v>4</v>
          </cell>
        </row>
        <row r="14">
          <cell r="U14">
            <v>11</v>
          </cell>
          <cell r="V14">
            <v>2</v>
          </cell>
        </row>
        <row r="15">
          <cell r="D15">
            <v>1</v>
          </cell>
          <cell r="S15">
            <v>5</v>
          </cell>
          <cell r="U15">
            <v>12</v>
          </cell>
          <cell r="V15">
            <v>1</v>
          </cell>
        </row>
        <row r="16">
          <cell r="S16">
            <v>5549</v>
          </cell>
          <cell r="U16">
            <v>13</v>
          </cell>
          <cell r="V16">
            <v>0</v>
          </cell>
        </row>
        <row r="17">
          <cell r="D17">
            <v>5</v>
          </cell>
          <cell r="S17">
            <v>2395</v>
          </cell>
          <cell r="U17">
            <v>96</v>
          </cell>
          <cell r="V17">
            <v>30</v>
          </cell>
        </row>
        <row r="18">
          <cell r="D18">
            <v>2395</v>
          </cell>
        </row>
        <row r="19">
          <cell r="D19">
            <v>5549</v>
          </cell>
          <cell r="S19">
            <v>98.593000000000004</v>
          </cell>
        </row>
        <row r="21">
          <cell r="D21">
            <v>1</v>
          </cell>
          <cell r="R21">
            <v>1.1383399209486167</v>
          </cell>
        </row>
        <row r="23">
          <cell r="D23">
            <v>98.593000000000004</v>
          </cell>
        </row>
        <row r="24">
          <cell r="D24">
            <v>2378.1428571428573</v>
          </cell>
        </row>
        <row r="26">
          <cell r="D26" t="b">
            <v>1</v>
          </cell>
        </row>
        <row r="28">
          <cell r="D28">
            <v>8</v>
          </cell>
          <cell r="H28">
            <v>46520804</v>
          </cell>
          <cell r="N28" t="str">
            <v>(index)</v>
          </cell>
          <cell r="O28" t="str">
            <v>(kBtu)</v>
          </cell>
          <cell r="P28" t="str">
            <v>(kBtu)</v>
          </cell>
          <cell r="Q28" t="str">
            <v>$/kWh</v>
          </cell>
          <cell r="R28" t="str">
            <v>$/kBtu</v>
          </cell>
          <cell r="S28" t="str">
            <v>$/kWh</v>
          </cell>
          <cell r="T28" t="str">
            <v>$/kBtu</v>
          </cell>
        </row>
        <row r="29">
          <cell r="L29">
            <v>1</v>
          </cell>
          <cell r="V29">
            <v>5978</v>
          </cell>
        </row>
        <row r="30">
          <cell r="L30">
            <v>1</v>
          </cell>
          <cell r="V30">
            <v>5053</v>
          </cell>
        </row>
        <row r="31">
          <cell r="D31">
            <v>1</v>
          </cell>
          <cell r="L31">
            <v>1</v>
          </cell>
          <cell r="V31">
            <v>5053</v>
          </cell>
        </row>
        <row r="32">
          <cell r="L32">
            <v>1</v>
          </cell>
          <cell r="V32">
            <v>5053</v>
          </cell>
        </row>
        <row r="33">
          <cell r="L33">
            <v>1</v>
          </cell>
          <cell r="V33">
            <v>5914</v>
          </cell>
        </row>
        <row r="34">
          <cell r="L34">
            <v>1</v>
          </cell>
          <cell r="V34">
            <v>5053</v>
          </cell>
        </row>
        <row r="35">
          <cell r="L35">
            <v>1</v>
          </cell>
          <cell r="V35">
            <v>5549</v>
          </cell>
        </row>
        <row r="36">
          <cell r="L36">
            <v>1</v>
          </cell>
          <cell r="V36">
            <v>5549</v>
          </cell>
        </row>
        <row r="37">
          <cell r="L37">
            <v>1</v>
          </cell>
          <cell r="V37">
            <v>5872</v>
          </cell>
        </row>
        <row r="38">
          <cell r="L38">
            <v>1</v>
          </cell>
          <cell r="V38">
            <v>5312</v>
          </cell>
        </row>
        <row r="39">
          <cell r="L39">
            <v>1</v>
          </cell>
          <cell r="V39">
            <v>5312</v>
          </cell>
        </row>
        <row r="40">
          <cell r="L40">
            <v>1</v>
          </cell>
          <cell r="V40">
            <v>5312</v>
          </cell>
        </row>
        <row r="41">
          <cell r="L41">
            <v>1</v>
          </cell>
          <cell r="V41">
            <v>5247</v>
          </cell>
        </row>
        <row r="42">
          <cell r="L42">
            <v>1</v>
          </cell>
          <cell r="V42">
            <v>5053</v>
          </cell>
        </row>
        <row r="43">
          <cell r="L43">
            <v>1</v>
          </cell>
          <cell r="V43">
            <v>5247</v>
          </cell>
        </row>
        <row r="44">
          <cell r="L44">
            <v>1</v>
          </cell>
          <cell r="V44">
            <v>5312</v>
          </cell>
        </row>
        <row r="45">
          <cell r="L45">
            <v>1</v>
          </cell>
          <cell r="V45">
            <v>5312</v>
          </cell>
        </row>
        <row r="46">
          <cell r="L46">
            <v>1</v>
          </cell>
          <cell r="V46">
            <v>5914</v>
          </cell>
        </row>
        <row r="47">
          <cell r="L47">
            <v>1</v>
          </cell>
          <cell r="V47">
            <v>5549</v>
          </cell>
        </row>
        <row r="48">
          <cell r="L48">
            <v>1</v>
          </cell>
          <cell r="V48">
            <v>5914</v>
          </cell>
        </row>
        <row r="49">
          <cell r="L49">
            <v>1</v>
          </cell>
          <cell r="V49">
            <v>5791</v>
          </cell>
        </row>
        <row r="50">
          <cell r="L50">
            <v>1</v>
          </cell>
          <cell r="V50">
            <v>6433</v>
          </cell>
        </row>
        <row r="51">
          <cell r="L51">
            <v>1</v>
          </cell>
          <cell r="V51">
            <v>5415</v>
          </cell>
        </row>
        <row r="52">
          <cell r="L52">
            <v>1</v>
          </cell>
          <cell r="V52">
            <v>5053</v>
          </cell>
        </row>
        <row r="53">
          <cell r="L53">
            <v>1</v>
          </cell>
          <cell r="V53">
            <v>5053</v>
          </cell>
        </row>
        <row r="54">
          <cell r="L54">
            <v>1</v>
          </cell>
          <cell r="V54">
            <v>5456</v>
          </cell>
        </row>
        <row r="55">
          <cell r="L55">
            <v>1</v>
          </cell>
          <cell r="V55">
            <v>5312</v>
          </cell>
        </row>
        <row r="56">
          <cell r="L56">
            <v>1</v>
          </cell>
          <cell r="V56">
            <v>5247</v>
          </cell>
        </row>
        <row r="57">
          <cell r="L57">
            <v>1</v>
          </cell>
          <cell r="V57">
            <v>5247</v>
          </cell>
        </row>
        <row r="58">
          <cell r="L58">
            <v>1</v>
          </cell>
          <cell r="V58">
            <v>5791</v>
          </cell>
        </row>
        <row r="59">
          <cell r="L59">
            <v>1</v>
          </cell>
          <cell r="V59">
            <v>5247</v>
          </cell>
        </row>
        <row r="60">
          <cell r="L60">
            <v>1</v>
          </cell>
          <cell r="V60">
            <v>5247</v>
          </cell>
        </row>
        <row r="61">
          <cell r="L61">
            <v>1</v>
          </cell>
          <cell r="V61">
            <v>5247</v>
          </cell>
        </row>
        <row r="62">
          <cell r="L62">
            <v>1</v>
          </cell>
          <cell r="V62">
            <v>5312</v>
          </cell>
        </row>
        <row r="63">
          <cell r="L63">
            <v>1</v>
          </cell>
          <cell r="V63">
            <v>5312</v>
          </cell>
        </row>
        <row r="64">
          <cell r="L64">
            <v>1</v>
          </cell>
          <cell r="V64">
            <v>6183</v>
          </cell>
        </row>
        <row r="65">
          <cell r="L65">
            <v>1</v>
          </cell>
          <cell r="V65">
            <v>5247</v>
          </cell>
        </row>
        <row r="66">
          <cell r="L66">
            <v>1</v>
          </cell>
          <cell r="V66">
            <v>5247</v>
          </cell>
        </row>
        <row r="67">
          <cell r="L67">
            <v>1</v>
          </cell>
          <cell r="V67">
            <v>5914</v>
          </cell>
        </row>
        <row r="68">
          <cell r="L68">
            <v>1</v>
          </cell>
          <cell r="V68">
            <v>5256</v>
          </cell>
        </row>
        <row r="69">
          <cell r="L69">
            <v>1</v>
          </cell>
          <cell r="V69">
            <v>5791</v>
          </cell>
        </row>
        <row r="70">
          <cell r="L70">
            <v>1</v>
          </cell>
          <cell r="V70">
            <v>6433</v>
          </cell>
        </row>
        <row r="71">
          <cell r="L71">
            <v>1</v>
          </cell>
          <cell r="V71">
            <v>5247</v>
          </cell>
        </row>
        <row r="72">
          <cell r="L72">
            <v>2</v>
          </cell>
          <cell r="V72">
            <v>5831</v>
          </cell>
        </row>
        <row r="73">
          <cell r="L73">
            <v>2</v>
          </cell>
          <cell r="V73">
            <v>5831</v>
          </cell>
        </row>
        <row r="74">
          <cell r="L74">
            <v>2</v>
          </cell>
          <cell r="V74">
            <v>4850</v>
          </cell>
        </row>
        <row r="75">
          <cell r="L75">
            <v>2</v>
          </cell>
          <cell r="V75">
            <v>4850</v>
          </cell>
        </row>
        <row r="76">
          <cell r="L76">
            <v>2</v>
          </cell>
          <cell r="V76">
            <v>4850</v>
          </cell>
        </row>
        <row r="77">
          <cell r="L77">
            <v>2</v>
          </cell>
          <cell r="V77">
            <v>4850</v>
          </cell>
        </row>
        <row r="78">
          <cell r="L78">
            <v>2</v>
          </cell>
          <cell r="V78">
            <v>4850</v>
          </cell>
        </row>
        <row r="79">
          <cell r="L79">
            <v>2</v>
          </cell>
          <cell r="V79">
            <v>4850</v>
          </cell>
        </row>
        <row r="80">
          <cell r="L80">
            <v>2</v>
          </cell>
          <cell r="V80">
            <v>5263</v>
          </cell>
        </row>
        <row r="81">
          <cell r="L81">
            <v>2</v>
          </cell>
          <cell r="V81">
            <v>5263</v>
          </cell>
        </row>
        <row r="82">
          <cell r="L82">
            <v>2</v>
          </cell>
          <cell r="V82">
            <v>4168</v>
          </cell>
        </row>
        <row r="83">
          <cell r="L83">
            <v>2</v>
          </cell>
          <cell r="V83">
            <v>5560</v>
          </cell>
        </row>
        <row r="84">
          <cell r="L84">
            <v>2</v>
          </cell>
          <cell r="V84">
            <v>4484</v>
          </cell>
        </row>
        <row r="85">
          <cell r="L85">
            <v>2</v>
          </cell>
          <cell r="V85">
            <v>4398</v>
          </cell>
        </row>
        <row r="86">
          <cell r="L86">
            <v>2</v>
          </cell>
          <cell r="V86">
            <v>6340</v>
          </cell>
        </row>
        <row r="87">
          <cell r="L87">
            <v>2</v>
          </cell>
          <cell r="V87">
            <v>4168</v>
          </cell>
        </row>
        <row r="88">
          <cell r="L88">
            <v>2</v>
          </cell>
          <cell r="V88">
            <v>4168</v>
          </cell>
        </row>
        <row r="89">
          <cell r="L89">
            <v>2</v>
          </cell>
          <cell r="V89">
            <v>4168</v>
          </cell>
        </row>
        <row r="90">
          <cell r="L90">
            <v>2</v>
          </cell>
          <cell r="V90">
            <v>4168</v>
          </cell>
        </row>
        <row r="91">
          <cell r="L91">
            <v>2</v>
          </cell>
          <cell r="V91">
            <v>4168</v>
          </cell>
        </row>
        <row r="92">
          <cell r="L92">
            <v>2</v>
          </cell>
          <cell r="V92">
            <v>5631</v>
          </cell>
        </row>
        <row r="93">
          <cell r="L93">
            <v>2</v>
          </cell>
          <cell r="V93">
            <v>4880</v>
          </cell>
        </row>
        <row r="94">
          <cell r="L94">
            <v>2</v>
          </cell>
          <cell r="V94">
            <v>5235</v>
          </cell>
        </row>
        <row r="95">
          <cell r="L95">
            <v>2</v>
          </cell>
          <cell r="V95">
            <v>5831</v>
          </cell>
        </row>
        <row r="96">
          <cell r="L96">
            <v>2</v>
          </cell>
          <cell r="V96">
            <v>5631</v>
          </cell>
        </row>
        <row r="97">
          <cell r="L97">
            <v>2</v>
          </cell>
          <cell r="V97">
            <v>5631</v>
          </cell>
        </row>
        <row r="98">
          <cell r="L98">
            <v>2</v>
          </cell>
          <cell r="V98">
            <v>4168</v>
          </cell>
        </row>
        <row r="99">
          <cell r="L99">
            <v>2</v>
          </cell>
          <cell r="V99">
            <v>5831</v>
          </cell>
        </row>
        <row r="100">
          <cell r="L100">
            <v>2</v>
          </cell>
          <cell r="V100">
            <v>5560</v>
          </cell>
        </row>
        <row r="101">
          <cell r="L101">
            <v>2</v>
          </cell>
          <cell r="V101">
            <v>4940</v>
          </cell>
        </row>
        <row r="102">
          <cell r="L102">
            <v>2</v>
          </cell>
          <cell r="V102">
            <v>4931</v>
          </cell>
        </row>
        <row r="103">
          <cell r="L103">
            <v>2</v>
          </cell>
          <cell r="V103">
            <v>5263</v>
          </cell>
        </row>
        <row r="104">
          <cell r="L104">
            <v>2</v>
          </cell>
          <cell r="V104">
            <v>4398</v>
          </cell>
        </row>
        <row r="105">
          <cell r="L105">
            <v>2</v>
          </cell>
          <cell r="V105">
            <v>4398</v>
          </cell>
        </row>
        <row r="106">
          <cell r="L106">
            <v>2</v>
          </cell>
          <cell r="V106">
            <v>4398</v>
          </cell>
        </row>
        <row r="107">
          <cell r="L107">
            <v>2</v>
          </cell>
          <cell r="V107">
            <v>4168</v>
          </cell>
        </row>
        <row r="108">
          <cell r="L108">
            <v>2</v>
          </cell>
          <cell r="V108">
            <v>4168</v>
          </cell>
        </row>
        <row r="109">
          <cell r="L109">
            <v>2</v>
          </cell>
          <cell r="V109">
            <v>5263</v>
          </cell>
        </row>
        <row r="110">
          <cell r="L110">
            <v>2</v>
          </cell>
          <cell r="V110">
            <v>5263</v>
          </cell>
        </row>
        <row r="111">
          <cell r="L111">
            <v>2</v>
          </cell>
          <cell r="V111">
            <v>4850</v>
          </cell>
        </row>
        <row r="112">
          <cell r="L112">
            <v>2</v>
          </cell>
          <cell r="V112">
            <v>5289</v>
          </cell>
        </row>
        <row r="113">
          <cell r="L113">
            <v>2</v>
          </cell>
          <cell r="V113">
            <v>5831</v>
          </cell>
        </row>
        <row r="114">
          <cell r="L114">
            <v>2</v>
          </cell>
          <cell r="V114">
            <v>5631</v>
          </cell>
        </row>
        <row r="115">
          <cell r="L115">
            <v>2</v>
          </cell>
          <cell r="V115">
            <v>5631</v>
          </cell>
        </row>
        <row r="116">
          <cell r="L116">
            <v>2</v>
          </cell>
          <cell r="V116">
            <v>4484</v>
          </cell>
        </row>
        <row r="117">
          <cell r="L117">
            <v>2</v>
          </cell>
          <cell r="V117">
            <v>4484</v>
          </cell>
        </row>
        <row r="118">
          <cell r="L118">
            <v>2</v>
          </cell>
          <cell r="V118">
            <v>4168</v>
          </cell>
        </row>
        <row r="119">
          <cell r="L119">
            <v>2</v>
          </cell>
          <cell r="V119">
            <v>5573</v>
          </cell>
        </row>
        <row r="120">
          <cell r="L120">
            <v>2</v>
          </cell>
          <cell r="V120">
            <v>5831</v>
          </cell>
        </row>
        <row r="121">
          <cell r="L121">
            <v>2</v>
          </cell>
          <cell r="V121">
            <v>5831</v>
          </cell>
        </row>
        <row r="122">
          <cell r="L122">
            <v>2</v>
          </cell>
          <cell r="V122">
            <v>5831</v>
          </cell>
        </row>
        <row r="123">
          <cell r="L123">
            <v>2</v>
          </cell>
          <cell r="V123">
            <v>5831</v>
          </cell>
        </row>
        <row r="124">
          <cell r="L124">
            <v>2</v>
          </cell>
          <cell r="V124">
            <v>4148</v>
          </cell>
        </row>
        <row r="125">
          <cell r="L125">
            <v>2</v>
          </cell>
          <cell r="V125">
            <v>4148</v>
          </cell>
        </row>
        <row r="126">
          <cell r="L126">
            <v>2</v>
          </cell>
          <cell r="V126">
            <v>4148</v>
          </cell>
        </row>
        <row r="127">
          <cell r="L127">
            <v>2</v>
          </cell>
          <cell r="V127">
            <v>4148</v>
          </cell>
        </row>
        <row r="128">
          <cell r="L128">
            <v>2</v>
          </cell>
          <cell r="V128">
            <v>5831</v>
          </cell>
        </row>
        <row r="129">
          <cell r="L129">
            <v>2</v>
          </cell>
          <cell r="V129">
            <v>4148</v>
          </cell>
        </row>
        <row r="130">
          <cell r="L130">
            <v>2</v>
          </cell>
          <cell r="V130">
            <v>5631</v>
          </cell>
        </row>
        <row r="131">
          <cell r="L131">
            <v>2</v>
          </cell>
          <cell r="V131">
            <v>5263</v>
          </cell>
        </row>
        <row r="132">
          <cell r="L132">
            <v>2</v>
          </cell>
          <cell r="V132">
            <v>5831</v>
          </cell>
        </row>
        <row r="133">
          <cell r="L133">
            <v>2</v>
          </cell>
          <cell r="V133">
            <v>5831</v>
          </cell>
        </row>
        <row r="134">
          <cell r="L134">
            <v>2</v>
          </cell>
          <cell r="V134">
            <v>5831</v>
          </cell>
        </row>
        <row r="135">
          <cell r="L135">
            <v>2</v>
          </cell>
          <cell r="V135">
            <v>5831</v>
          </cell>
        </row>
        <row r="136">
          <cell r="L136">
            <v>2</v>
          </cell>
          <cell r="V136">
            <v>5831</v>
          </cell>
        </row>
        <row r="137">
          <cell r="L137">
            <v>2</v>
          </cell>
          <cell r="V137">
            <v>5831</v>
          </cell>
        </row>
        <row r="138">
          <cell r="L138">
            <v>2</v>
          </cell>
          <cell r="V138">
            <v>4781</v>
          </cell>
        </row>
        <row r="139">
          <cell r="L139">
            <v>2</v>
          </cell>
          <cell r="V139">
            <v>4781</v>
          </cell>
        </row>
        <row r="140">
          <cell r="L140">
            <v>2</v>
          </cell>
          <cell r="V140">
            <v>4781</v>
          </cell>
        </row>
        <row r="141">
          <cell r="L141">
            <v>2</v>
          </cell>
          <cell r="V141">
            <v>5263</v>
          </cell>
        </row>
        <row r="142">
          <cell r="L142">
            <v>2</v>
          </cell>
          <cell r="V142">
            <v>5190</v>
          </cell>
        </row>
        <row r="143">
          <cell r="L143">
            <v>2</v>
          </cell>
          <cell r="V143">
            <v>5508</v>
          </cell>
        </row>
        <row r="144">
          <cell r="L144">
            <v>2</v>
          </cell>
          <cell r="V144">
            <v>5263</v>
          </cell>
        </row>
        <row r="145">
          <cell r="L145">
            <v>2</v>
          </cell>
          <cell r="V145">
            <v>5263</v>
          </cell>
        </row>
        <row r="146">
          <cell r="L146">
            <v>2</v>
          </cell>
          <cell r="V146">
            <v>5831</v>
          </cell>
        </row>
        <row r="147">
          <cell r="L147">
            <v>2</v>
          </cell>
          <cell r="V147">
            <v>4148</v>
          </cell>
        </row>
        <row r="148">
          <cell r="L148">
            <v>2</v>
          </cell>
          <cell r="V148">
            <v>4148</v>
          </cell>
        </row>
        <row r="149">
          <cell r="L149">
            <v>2</v>
          </cell>
          <cell r="V149">
            <v>4148</v>
          </cell>
        </row>
        <row r="150">
          <cell r="L150">
            <v>2</v>
          </cell>
          <cell r="V150">
            <v>4168</v>
          </cell>
        </row>
        <row r="151">
          <cell r="L151">
            <v>2</v>
          </cell>
          <cell r="V151">
            <v>5263</v>
          </cell>
        </row>
        <row r="152">
          <cell r="L152">
            <v>2</v>
          </cell>
          <cell r="V152">
            <v>5263</v>
          </cell>
        </row>
        <row r="153">
          <cell r="L153">
            <v>2</v>
          </cell>
          <cell r="V153">
            <v>5263</v>
          </cell>
        </row>
        <row r="154">
          <cell r="L154">
            <v>2</v>
          </cell>
          <cell r="V154">
            <v>4398</v>
          </cell>
        </row>
        <row r="155">
          <cell r="L155">
            <v>2</v>
          </cell>
          <cell r="V155">
            <v>4398</v>
          </cell>
        </row>
        <row r="156">
          <cell r="L156">
            <v>2</v>
          </cell>
          <cell r="V156">
            <v>4398</v>
          </cell>
        </row>
        <row r="157">
          <cell r="L157">
            <v>2</v>
          </cell>
          <cell r="V157">
            <v>4398</v>
          </cell>
        </row>
        <row r="158">
          <cell r="L158">
            <v>2</v>
          </cell>
          <cell r="V158">
            <v>4398</v>
          </cell>
        </row>
        <row r="159">
          <cell r="L159">
            <v>2</v>
          </cell>
          <cell r="V159">
            <v>5508</v>
          </cell>
        </row>
        <row r="160">
          <cell r="L160">
            <v>2</v>
          </cell>
          <cell r="V160">
            <v>5831</v>
          </cell>
        </row>
        <row r="161">
          <cell r="L161">
            <v>2</v>
          </cell>
          <cell r="V161">
            <v>5831</v>
          </cell>
        </row>
        <row r="162">
          <cell r="L162">
            <v>2</v>
          </cell>
          <cell r="V162">
            <v>5831</v>
          </cell>
        </row>
        <row r="163">
          <cell r="L163">
            <v>2</v>
          </cell>
          <cell r="V163">
            <v>5631</v>
          </cell>
        </row>
        <row r="164">
          <cell r="L164">
            <v>2</v>
          </cell>
          <cell r="V164">
            <v>4880</v>
          </cell>
        </row>
        <row r="165">
          <cell r="L165">
            <v>2</v>
          </cell>
          <cell r="V165">
            <v>4148</v>
          </cell>
        </row>
        <row r="166">
          <cell r="L166">
            <v>2</v>
          </cell>
          <cell r="V166">
            <v>4148</v>
          </cell>
        </row>
        <row r="167">
          <cell r="L167">
            <v>2</v>
          </cell>
          <cell r="V167">
            <v>4148</v>
          </cell>
        </row>
        <row r="168">
          <cell r="L168">
            <v>2</v>
          </cell>
          <cell r="V168">
            <v>4148</v>
          </cell>
        </row>
        <row r="169">
          <cell r="L169">
            <v>2</v>
          </cell>
          <cell r="V169">
            <v>4148</v>
          </cell>
        </row>
        <row r="170">
          <cell r="L170">
            <v>2</v>
          </cell>
          <cell r="V170">
            <v>4148</v>
          </cell>
        </row>
        <row r="171">
          <cell r="L171">
            <v>2</v>
          </cell>
          <cell r="V171">
            <v>4148</v>
          </cell>
        </row>
        <row r="172">
          <cell r="L172">
            <v>2</v>
          </cell>
          <cell r="V172">
            <v>4148</v>
          </cell>
        </row>
        <row r="173">
          <cell r="L173">
            <v>2</v>
          </cell>
          <cell r="V173">
            <v>4148</v>
          </cell>
        </row>
        <row r="174">
          <cell r="L174">
            <v>2</v>
          </cell>
          <cell r="V174">
            <v>4168</v>
          </cell>
        </row>
        <row r="175">
          <cell r="L175">
            <v>2</v>
          </cell>
          <cell r="V175">
            <v>5263</v>
          </cell>
        </row>
        <row r="176">
          <cell r="L176">
            <v>2</v>
          </cell>
          <cell r="V176">
            <v>5508</v>
          </cell>
        </row>
        <row r="177">
          <cell r="L177">
            <v>2</v>
          </cell>
          <cell r="V177">
            <v>5508</v>
          </cell>
        </row>
        <row r="178">
          <cell r="L178">
            <v>2</v>
          </cell>
          <cell r="V178">
            <v>5831</v>
          </cell>
        </row>
        <row r="179">
          <cell r="L179">
            <v>2</v>
          </cell>
          <cell r="V179">
            <v>5651</v>
          </cell>
        </row>
        <row r="180">
          <cell r="L180">
            <v>2</v>
          </cell>
          <cell r="V180">
            <v>5651</v>
          </cell>
        </row>
        <row r="181">
          <cell r="L181">
            <v>2</v>
          </cell>
          <cell r="V181">
            <v>6340</v>
          </cell>
        </row>
        <row r="182">
          <cell r="L182">
            <v>2</v>
          </cell>
          <cell r="V182">
            <v>6340</v>
          </cell>
        </row>
        <row r="183">
          <cell r="L183">
            <v>2</v>
          </cell>
          <cell r="V183">
            <v>6340</v>
          </cell>
        </row>
        <row r="184">
          <cell r="L184">
            <v>2</v>
          </cell>
          <cell r="V184">
            <v>6340</v>
          </cell>
        </row>
        <row r="185">
          <cell r="L185">
            <v>2</v>
          </cell>
          <cell r="V185">
            <v>5508</v>
          </cell>
        </row>
        <row r="186">
          <cell r="L186">
            <v>2</v>
          </cell>
          <cell r="V186">
            <v>5508</v>
          </cell>
        </row>
        <row r="187">
          <cell r="L187">
            <v>2</v>
          </cell>
          <cell r="V187">
            <v>5508</v>
          </cell>
        </row>
        <row r="188">
          <cell r="L188">
            <v>2</v>
          </cell>
          <cell r="V188">
            <v>5263</v>
          </cell>
        </row>
        <row r="189">
          <cell r="L189">
            <v>2</v>
          </cell>
          <cell r="V189">
            <v>5263</v>
          </cell>
        </row>
        <row r="190">
          <cell r="L190">
            <v>2</v>
          </cell>
          <cell r="V190">
            <v>5508</v>
          </cell>
        </row>
        <row r="191">
          <cell r="L191">
            <v>2</v>
          </cell>
          <cell r="V191">
            <v>5263</v>
          </cell>
        </row>
        <row r="192">
          <cell r="L192">
            <v>2</v>
          </cell>
          <cell r="V192">
            <v>6340</v>
          </cell>
        </row>
        <row r="193">
          <cell r="L193">
            <v>2</v>
          </cell>
          <cell r="V193">
            <v>5263</v>
          </cell>
        </row>
        <row r="194">
          <cell r="L194">
            <v>2</v>
          </cell>
          <cell r="V194">
            <v>5263</v>
          </cell>
        </row>
        <row r="195">
          <cell r="L195">
            <v>2</v>
          </cell>
          <cell r="V195">
            <v>5263</v>
          </cell>
        </row>
        <row r="196">
          <cell r="L196">
            <v>2</v>
          </cell>
          <cell r="V196">
            <v>5190</v>
          </cell>
        </row>
        <row r="197">
          <cell r="L197">
            <v>2</v>
          </cell>
          <cell r="V197">
            <v>5190</v>
          </cell>
        </row>
        <row r="198">
          <cell r="L198">
            <v>2</v>
          </cell>
          <cell r="V198">
            <v>6340</v>
          </cell>
        </row>
        <row r="199">
          <cell r="L199">
            <v>2</v>
          </cell>
          <cell r="V199">
            <v>4931</v>
          </cell>
        </row>
        <row r="200">
          <cell r="L200">
            <v>2</v>
          </cell>
          <cell r="V200">
            <v>4850</v>
          </cell>
        </row>
        <row r="201">
          <cell r="L201">
            <v>2</v>
          </cell>
          <cell r="V201">
            <v>5831</v>
          </cell>
        </row>
        <row r="202">
          <cell r="L202">
            <v>2</v>
          </cell>
          <cell r="V202">
            <v>5831</v>
          </cell>
        </row>
        <row r="203">
          <cell r="L203">
            <v>2</v>
          </cell>
          <cell r="V203">
            <v>5831</v>
          </cell>
        </row>
        <row r="204">
          <cell r="L204">
            <v>2</v>
          </cell>
          <cell r="V204">
            <v>4148</v>
          </cell>
        </row>
        <row r="205">
          <cell r="L205">
            <v>2</v>
          </cell>
          <cell r="V205">
            <v>5831</v>
          </cell>
        </row>
        <row r="206">
          <cell r="L206">
            <v>2</v>
          </cell>
          <cell r="V206">
            <v>5651</v>
          </cell>
        </row>
        <row r="207">
          <cell r="L207">
            <v>2</v>
          </cell>
          <cell r="V207">
            <v>5651</v>
          </cell>
        </row>
        <row r="208">
          <cell r="L208">
            <v>3</v>
          </cell>
          <cell r="V208">
            <v>5530</v>
          </cell>
        </row>
        <row r="209">
          <cell r="L209">
            <v>3</v>
          </cell>
          <cell r="V209">
            <v>6796</v>
          </cell>
        </row>
        <row r="210">
          <cell r="L210">
            <v>3</v>
          </cell>
          <cell r="V210">
            <v>6796</v>
          </cell>
        </row>
        <row r="211">
          <cell r="L211">
            <v>3</v>
          </cell>
          <cell r="V211">
            <v>5530</v>
          </cell>
        </row>
        <row r="212">
          <cell r="L212">
            <v>3</v>
          </cell>
          <cell r="V212">
            <v>5530</v>
          </cell>
        </row>
        <row r="213">
          <cell r="L213">
            <v>3</v>
          </cell>
          <cell r="V213">
            <v>5530</v>
          </cell>
        </row>
        <row r="214">
          <cell r="L214">
            <v>3</v>
          </cell>
          <cell r="V214">
            <v>5409</v>
          </cell>
        </row>
        <row r="215">
          <cell r="L215">
            <v>3</v>
          </cell>
          <cell r="V215">
            <v>7526</v>
          </cell>
        </row>
        <row r="216">
          <cell r="L216">
            <v>3</v>
          </cell>
          <cell r="V216">
            <v>6796</v>
          </cell>
        </row>
        <row r="217">
          <cell r="L217">
            <v>3</v>
          </cell>
          <cell r="V217">
            <v>6796</v>
          </cell>
        </row>
        <row r="218">
          <cell r="L218">
            <v>3</v>
          </cell>
          <cell r="V218">
            <v>6796</v>
          </cell>
        </row>
        <row r="219">
          <cell r="L219">
            <v>3</v>
          </cell>
          <cell r="V219">
            <v>5530</v>
          </cell>
        </row>
        <row r="220">
          <cell r="L220">
            <v>3</v>
          </cell>
          <cell r="V220">
            <v>5530</v>
          </cell>
        </row>
        <row r="221">
          <cell r="L221">
            <v>3</v>
          </cell>
          <cell r="V221">
            <v>5530</v>
          </cell>
        </row>
        <row r="222">
          <cell r="L222">
            <v>3</v>
          </cell>
          <cell r="V222">
            <v>5637</v>
          </cell>
        </row>
        <row r="223">
          <cell r="L223">
            <v>3</v>
          </cell>
          <cell r="V223">
            <v>5637</v>
          </cell>
        </row>
        <row r="224">
          <cell r="L224">
            <v>3</v>
          </cell>
          <cell r="V224">
            <v>5637</v>
          </cell>
        </row>
        <row r="225">
          <cell r="L225">
            <v>3</v>
          </cell>
          <cell r="V225">
            <v>4889</v>
          </cell>
        </row>
        <row r="226">
          <cell r="L226">
            <v>3</v>
          </cell>
          <cell r="V226">
            <v>4889</v>
          </cell>
        </row>
        <row r="227">
          <cell r="L227">
            <v>3</v>
          </cell>
          <cell r="V227">
            <v>4889</v>
          </cell>
        </row>
        <row r="228">
          <cell r="L228">
            <v>3</v>
          </cell>
          <cell r="V228">
            <v>4889</v>
          </cell>
        </row>
        <row r="229">
          <cell r="L229">
            <v>3</v>
          </cell>
          <cell r="V229">
            <v>4889</v>
          </cell>
        </row>
        <row r="230">
          <cell r="L230">
            <v>3</v>
          </cell>
          <cell r="V230">
            <v>4889</v>
          </cell>
        </row>
        <row r="231">
          <cell r="L231">
            <v>3</v>
          </cell>
          <cell r="V231">
            <v>4889</v>
          </cell>
        </row>
        <row r="232">
          <cell r="L232">
            <v>3</v>
          </cell>
          <cell r="V232">
            <v>4889</v>
          </cell>
        </row>
        <row r="233">
          <cell r="L233">
            <v>3</v>
          </cell>
          <cell r="V233">
            <v>4889</v>
          </cell>
        </row>
        <row r="234">
          <cell r="L234">
            <v>3</v>
          </cell>
          <cell r="V234">
            <v>4889</v>
          </cell>
        </row>
        <row r="235">
          <cell r="L235">
            <v>3</v>
          </cell>
          <cell r="V235">
            <v>4889</v>
          </cell>
        </row>
        <row r="236">
          <cell r="L236">
            <v>3</v>
          </cell>
          <cell r="V236">
            <v>4889</v>
          </cell>
        </row>
        <row r="237">
          <cell r="L237">
            <v>3</v>
          </cell>
          <cell r="V237">
            <v>6215</v>
          </cell>
        </row>
        <row r="238">
          <cell r="L238">
            <v>3</v>
          </cell>
          <cell r="V238">
            <v>6019</v>
          </cell>
        </row>
        <row r="239">
          <cell r="L239">
            <v>3</v>
          </cell>
          <cell r="V239">
            <v>7526</v>
          </cell>
        </row>
        <row r="240">
          <cell r="L240">
            <v>3</v>
          </cell>
          <cell r="V240">
            <v>5725</v>
          </cell>
        </row>
        <row r="241">
          <cell r="L241">
            <v>3</v>
          </cell>
          <cell r="V241">
            <v>5725</v>
          </cell>
        </row>
        <row r="242">
          <cell r="L242">
            <v>3</v>
          </cell>
          <cell r="V242">
            <v>6796</v>
          </cell>
        </row>
        <row r="243">
          <cell r="L243">
            <v>3</v>
          </cell>
          <cell r="V243">
            <v>5409</v>
          </cell>
        </row>
        <row r="244">
          <cell r="L244">
            <v>3</v>
          </cell>
          <cell r="V244">
            <v>5409</v>
          </cell>
        </row>
        <row r="245">
          <cell r="L245">
            <v>3</v>
          </cell>
          <cell r="V245">
            <v>5409</v>
          </cell>
        </row>
        <row r="246">
          <cell r="L246">
            <v>3</v>
          </cell>
          <cell r="V246">
            <v>4889</v>
          </cell>
        </row>
        <row r="247">
          <cell r="L247">
            <v>3</v>
          </cell>
          <cell r="V247">
            <v>4889</v>
          </cell>
        </row>
        <row r="248">
          <cell r="L248">
            <v>3</v>
          </cell>
          <cell r="V248">
            <v>4683</v>
          </cell>
        </row>
        <row r="249">
          <cell r="L249">
            <v>3</v>
          </cell>
          <cell r="V249">
            <v>6877</v>
          </cell>
        </row>
        <row r="250">
          <cell r="L250">
            <v>3</v>
          </cell>
          <cell r="V250">
            <v>6019</v>
          </cell>
        </row>
        <row r="251">
          <cell r="L251">
            <v>3</v>
          </cell>
          <cell r="V251">
            <v>6215</v>
          </cell>
        </row>
        <row r="252">
          <cell r="L252">
            <v>3</v>
          </cell>
          <cell r="V252">
            <v>4889</v>
          </cell>
        </row>
        <row r="253">
          <cell r="L253">
            <v>3</v>
          </cell>
          <cell r="V253">
            <v>6877</v>
          </cell>
        </row>
        <row r="254">
          <cell r="L254">
            <v>3</v>
          </cell>
          <cell r="V254">
            <v>7526</v>
          </cell>
        </row>
        <row r="255">
          <cell r="L255">
            <v>3</v>
          </cell>
          <cell r="V255">
            <v>5297</v>
          </cell>
        </row>
        <row r="256">
          <cell r="L256">
            <v>3</v>
          </cell>
          <cell r="V256">
            <v>4824</v>
          </cell>
        </row>
        <row r="257">
          <cell r="L257">
            <v>3</v>
          </cell>
          <cell r="V257">
            <v>4824</v>
          </cell>
        </row>
        <row r="258">
          <cell r="L258">
            <v>3</v>
          </cell>
          <cell r="V258">
            <v>4824</v>
          </cell>
        </row>
        <row r="259">
          <cell r="L259">
            <v>3</v>
          </cell>
          <cell r="V259">
            <v>6019</v>
          </cell>
        </row>
        <row r="260">
          <cell r="L260">
            <v>3</v>
          </cell>
          <cell r="V260">
            <v>6215</v>
          </cell>
        </row>
        <row r="261">
          <cell r="L261">
            <v>3</v>
          </cell>
          <cell r="V261">
            <v>7526</v>
          </cell>
        </row>
        <row r="262">
          <cell r="L262">
            <v>3</v>
          </cell>
          <cell r="V262">
            <v>4889</v>
          </cell>
        </row>
        <row r="263">
          <cell r="L263">
            <v>3</v>
          </cell>
          <cell r="V263">
            <v>4824</v>
          </cell>
        </row>
        <row r="264">
          <cell r="L264">
            <v>3</v>
          </cell>
          <cell r="V264">
            <v>5936</v>
          </cell>
        </row>
        <row r="265">
          <cell r="L265">
            <v>3</v>
          </cell>
          <cell r="V265">
            <v>5637</v>
          </cell>
        </row>
        <row r="266">
          <cell r="L266">
            <v>3</v>
          </cell>
          <cell r="V266">
            <v>5637</v>
          </cell>
        </row>
        <row r="267">
          <cell r="L267">
            <v>3</v>
          </cell>
          <cell r="V267">
            <v>5513</v>
          </cell>
        </row>
        <row r="268">
          <cell r="L268">
            <v>3</v>
          </cell>
          <cell r="V268">
            <v>5855</v>
          </cell>
        </row>
        <row r="269">
          <cell r="L269">
            <v>3</v>
          </cell>
          <cell r="V269">
            <v>5936</v>
          </cell>
        </row>
        <row r="270">
          <cell r="L270">
            <v>3</v>
          </cell>
          <cell r="V270">
            <v>5936</v>
          </cell>
        </row>
        <row r="271">
          <cell r="L271">
            <v>3</v>
          </cell>
          <cell r="V271">
            <v>5777</v>
          </cell>
        </row>
        <row r="272">
          <cell r="L272">
            <v>3</v>
          </cell>
          <cell r="V272">
            <v>6877</v>
          </cell>
        </row>
        <row r="273">
          <cell r="L273">
            <v>3</v>
          </cell>
          <cell r="V273">
            <v>5936</v>
          </cell>
        </row>
        <row r="274">
          <cell r="L274">
            <v>3</v>
          </cell>
          <cell r="V274">
            <v>5936</v>
          </cell>
        </row>
        <row r="275">
          <cell r="L275">
            <v>3</v>
          </cell>
          <cell r="V275">
            <v>5936</v>
          </cell>
        </row>
        <row r="276">
          <cell r="L276">
            <v>3</v>
          </cell>
          <cell r="V276">
            <v>5637</v>
          </cell>
        </row>
        <row r="277">
          <cell r="L277">
            <v>3</v>
          </cell>
          <cell r="V277">
            <v>5513</v>
          </cell>
        </row>
        <row r="278">
          <cell r="L278">
            <v>3</v>
          </cell>
          <cell r="V278">
            <v>5637</v>
          </cell>
        </row>
        <row r="279">
          <cell r="L279">
            <v>3</v>
          </cell>
          <cell r="V279">
            <v>5936</v>
          </cell>
        </row>
        <row r="280">
          <cell r="L280">
            <v>3</v>
          </cell>
          <cell r="V280">
            <v>5936</v>
          </cell>
        </row>
        <row r="281">
          <cell r="L281">
            <v>3</v>
          </cell>
          <cell r="V281">
            <v>5513</v>
          </cell>
        </row>
        <row r="282">
          <cell r="L282">
            <v>3</v>
          </cell>
          <cell r="V282">
            <v>6139</v>
          </cell>
        </row>
        <row r="283">
          <cell r="L283">
            <v>3</v>
          </cell>
          <cell r="V283">
            <v>6139</v>
          </cell>
        </row>
        <row r="284">
          <cell r="L284">
            <v>3</v>
          </cell>
          <cell r="V284">
            <v>5637</v>
          </cell>
        </row>
        <row r="285">
          <cell r="L285">
            <v>3</v>
          </cell>
          <cell r="V285">
            <v>5513</v>
          </cell>
        </row>
        <row r="286">
          <cell r="L286">
            <v>3</v>
          </cell>
          <cell r="V286">
            <v>5936</v>
          </cell>
        </row>
        <row r="287">
          <cell r="L287">
            <v>3</v>
          </cell>
          <cell r="V287">
            <v>5936</v>
          </cell>
        </row>
        <row r="288">
          <cell r="L288">
            <v>3</v>
          </cell>
          <cell r="V288">
            <v>5936</v>
          </cell>
        </row>
        <row r="289">
          <cell r="L289">
            <v>3</v>
          </cell>
          <cell r="V289">
            <v>5936</v>
          </cell>
        </row>
        <row r="290">
          <cell r="L290">
            <v>3</v>
          </cell>
          <cell r="V290">
            <v>5316</v>
          </cell>
        </row>
        <row r="291">
          <cell r="L291">
            <v>3</v>
          </cell>
          <cell r="V291">
            <v>5936</v>
          </cell>
        </row>
        <row r="292">
          <cell r="L292">
            <v>3</v>
          </cell>
          <cell r="V292">
            <v>5936</v>
          </cell>
        </row>
        <row r="293">
          <cell r="L293">
            <v>3</v>
          </cell>
          <cell r="V293">
            <v>5855</v>
          </cell>
        </row>
        <row r="294">
          <cell r="L294">
            <v>3</v>
          </cell>
          <cell r="V294">
            <v>5855</v>
          </cell>
        </row>
        <row r="295">
          <cell r="L295">
            <v>3</v>
          </cell>
          <cell r="V295">
            <v>5637</v>
          </cell>
        </row>
        <row r="296">
          <cell r="L296">
            <v>3</v>
          </cell>
          <cell r="V296">
            <v>5637</v>
          </cell>
        </row>
        <row r="297">
          <cell r="L297">
            <v>3</v>
          </cell>
          <cell r="V297">
            <v>5316</v>
          </cell>
        </row>
        <row r="298">
          <cell r="L298">
            <v>3</v>
          </cell>
          <cell r="V298">
            <v>5637</v>
          </cell>
        </row>
        <row r="299">
          <cell r="L299">
            <v>3</v>
          </cell>
          <cell r="V299">
            <v>5637</v>
          </cell>
        </row>
        <row r="300">
          <cell r="L300">
            <v>3</v>
          </cell>
          <cell r="V300">
            <v>5513</v>
          </cell>
        </row>
        <row r="301">
          <cell r="L301">
            <v>3</v>
          </cell>
          <cell r="V301">
            <v>5513</v>
          </cell>
        </row>
        <row r="302">
          <cell r="L302">
            <v>3</v>
          </cell>
          <cell r="V302">
            <v>5513</v>
          </cell>
        </row>
        <row r="303">
          <cell r="L303">
            <v>3</v>
          </cell>
          <cell r="V303">
            <v>4824</v>
          </cell>
        </row>
        <row r="304">
          <cell r="L304">
            <v>3</v>
          </cell>
          <cell r="V304">
            <v>6215</v>
          </cell>
        </row>
        <row r="305">
          <cell r="L305">
            <v>3</v>
          </cell>
          <cell r="V305">
            <v>5046</v>
          </cell>
        </row>
        <row r="306">
          <cell r="L306">
            <v>3</v>
          </cell>
          <cell r="V306">
            <v>5046</v>
          </cell>
        </row>
        <row r="307">
          <cell r="L307">
            <v>3</v>
          </cell>
          <cell r="V307">
            <v>6215</v>
          </cell>
        </row>
        <row r="308">
          <cell r="L308">
            <v>3</v>
          </cell>
          <cell r="V308">
            <v>6215</v>
          </cell>
        </row>
        <row r="309">
          <cell r="L309">
            <v>3</v>
          </cell>
          <cell r="V309">
            <v>6215</v>
          </cell>
        </row>
        <row r="310">
          <cell r="L310">
            <v>3</v>
          </cell>
          <cell r="V310">
            <v>6633</v>
          </cell>
        </row>
        <row r="311">
          <cell r="L311">
            <v>3</v>
          </cell>
          <cell r="V311">
            <v>5936</v>
          </cell>
        </row>
        <row r="312">
          <cell r="L312">
            <v>3</v>
          </cell>
          <cell r="V312">
            <v>5936</v>
          </cell>
        </row>
        <row r="313">
          <cell r="L313">
            <v>3</v>
          </cell>
          <cell r="V313">
            <v>5936</v>
          </cell>
        </row>
        <row r="314">
          <cell r="L314">
            <v>3</v>
          </cell>
          <cell r="V314">
            <v>6019</v>
          </cell>
        </row>
        <row r="315">
          <cell r="L315">
            <v>3</v>
          </cell>
          <cell r="V315">
            <v>6019</v>
          </cell>
        </row>
        <row r="316">
          <cell r="L316">
            <v>3</v>
          </cell>
          <cell r="V316">
            <v>7526</v>
          </cell>
        </row>
        <row r="317">
          <cell r="L317">
            <v>3</v>
          </cell>
          <cell r="V317">
            <v>5598</v>
          </cell>
        </row>
        <row r="318">
          <cell r="L318">
            <v>3</v>
          </cell>
          <cell r="V318">
            <v>5598</v>
          </cell>
        </row>
        <row r="319">
          <cell r="L319">
            <v>3</v>
          </cell>
          <cell r="V319">
            <v>5598</v>
          </cell>
        </row>
        <row r="320">
          <cell r="L320">
            <v>3</v>
          </cell>
          <cell r="V320">
            <v>5777</v>
          </cell>
        </row>
        <row r="321">
          <cell r="L321">
            <v>3</v>
          </cell>
          <cell r="V321">
            <v>5080</v>
          </cell>
        </row>
        <row r="322">
          <cell r="L322">
            <v>3</v>
          </cell>
          <cell r="V322">
            <v>5046</v>
          </cell>
        </row>
        <row r="323">
          <cell r="L323">
            <v>3</v>
          </cell>
          <cell r="V323">
            <v>5598</v>
          </cell>
        </row>
        <row r="324">
          <cell r="L324">
            <v>3</v>
          </cell>
          <cell r="V324">
            <v>5409</v>
          </cell>
        </row>
        <row r="325">
          <cell r="L325">
            <v>3</v>
          </cell>
          <cell r="V325">
            <v>5598</v>
          </cell>
        </row>
        <row r="326">
          <cell r="L326">
            <v>3</v>
          </cell>
          <cell r="V326">
            <v>4824</v>
          </cell>
        </row>
        <row r="327">
          <cell r="L327">
            <v>3</v>
          </cell>
          <cell r="V327">
            <v>5637</v>
          </cell>
        </row>
        <row r="328">
          <cell r="L328">
            <v>3</v>
          </cell>
          <cell r="V328">
            <v>4824</v>
          </cell>
        </row>
        <row r="329">
          <cell r="L329">
            <v>3</v>
          </cell>
          <cell r="V329">
            <v>4824</v>
          </cell>
        </row>
        <row r="330">
          <cell r="L330">
            <v>3</v>
          </cell>
          <cell r="V330">
            <v>7526</v>
          </cell>
        </row>
        <row r="331">
          <cell r="L331">
            <v>3</v>
          </cell>
          <cell r="V331">
            <v>7526</v>
          </cell>
        </row>
        <row r="332">
          <cell r="L332">
            <v>3</v>
          </cell>
          <cell r="V332">
            <v>7526</v>
          </cell>
        </row>
        <row r="333">
          <cell r="L333">
            <v>3</v>
          </cell>
          <cell r="V333">
            <v>5501</v>
          </cell>
        </row>
        <row r="334">
          <cell r="L334">
            <v>3</v>
          </cell>
          <cell r="V334">
            <v>6215</v>
          </cell>
        </row>
        <row r="335">
          <cell r="L335">
            <v>3</v>
          </cell>
          <cell r="V335">
            <v>6215</v>
          </cell>
        </row>
        <row r="336">
          <cell r="L336">
            <v>3</v>
          </cell>
          <cell r="V336">
            <v>5316</v>
          </cell>
        </row>
        <row r="337">
          <cell r="L337">
            <v>3</v>
          </cell>
          <cell r="V337">
            <v>5316</v>
          </cell>
        </row>
        <row r="338">
          <cell r="L338">
            <v>3</v>
          </cell>
          <cell r="V338">
            <v>5316</v>
          </cell>
        </row>
        <row r="339">
          <cell r="L339">
            <v>3</v>
          </cell>
          <cell r="V339">
            <v>5046</v>
          </cell>
        </row>
        <row r="340">
          <cell r="L340">
            <v>3</v>
          </cell>
          <cell r="V340">
            <v>6932</v>
          </cell>
        </row>
        <row r="341">
          <cell r="L341">
            <v>3</v>
          </cell>
          <cell r="V341">
            <v>7526</v>
          </cell>
        </row>
        <row r="342">
          <cell r="L342">
            <v>3</v>
          </cell>
          <cell r="V342">
            <v>7526</v>
          </cell>
        </row>
        <row r="343">
          <cell r="L343">
            <v>3</v>
          </cell>
          <cell r="V343">
            <v>5046</v>
          </cell>
        </row>
        <row r="344">
          <cell r="L344">
            <v>3</v>
          </cell>
          <cell r="V344">
            <v>6796</v>
          </cell>
        </row>
        <row r="345">
          <cell r="L345">
            <v>3</v>
          </cell>
          <cell r="V345">
            <v>6796</v>
          </cell>
        </row>
        <row r="346">
          <cell r="L346">
            <v>3</v>
          </cell>
          <cell r="V346">
            <v>5530</v>
          </cell>
        </row>
        <row r="347">
          <cell r="L347">
            <v>3</v>
          </cell>
          <cell r="V347">
            <v>5598</v>
          </cell>
        </row>
        <row r="348">
          <cell r="L348">
            <v>3</v>
          </cell>
          <cell r="V348">
            <v>4824</v>
          </cell>
        </row>
        <row r="349">
          <cell r="L349">
            <v>3</v>
          </cell>
          <cell r="V349">
            <v>5936</v>
          </cell>
        </row>
        <row r="350">
          <cell r="L350">
            <v>3</v>
          </cell>
          <cell r="V350">
            <v>5936</v>
          </cell>
        </row>
        <row r="351">
          <cell r="L351">
            <v>3</v>
          </cell>
          <cell r="V351">
            <v>5800</v>
          </cell>
        </row>
        <row r="352">
          <cell r="L352">
            <v>3</v>
          </cell>
          <cell r="V352">
            <v>5800</v>
          </cell>
        </row>
        <row r="353">
          <cell r="L353">
            <v>3</v>
          </cell>
          <cell r="V353">
            <v>5297</v>
          </cell>
        </row>
        <row r="354">
          <cell r="L354">
            <v>3</v>
          </cell>
          <cell r="V354">
            <v>4683</v>
          </cell>
        </row>
        <row r="355">
          <cell r="L355">
            <v>3</v>
          </cell>
          <cell r="V355">
            <v>4889</v>
          </cell>
        </row>
        <row r="356">
          <cell r="L356">
            <v>3</v>
          </cell>
          <cell r="V356">
            <v>4889</v>
          </cell>
        </row>
        <row r="357">
          <cell r="L357">
            <v>3</v>
          </cell>
          <cell r="V357">
            <v>5046</v>
          </cell>
        </row>
        <row r="358">
          <cell r="L358">
            <v>3</v>
          </cell>
          <cell r="V358">
            <v>5800</v>
          </cell>
        </row>
        <row r="359">
          <cell r="L359">
            <v>3</v>
          </cell>
          <cell r="V359">
            <v>6215</v>
          </cell>
        </row>
        <row r="360">
          <cell r="L360">
            <v>3</v>
          </cell>
          <cell r="V360">
            <v>6215</v>
          </cell>
        </row>
        <row r="361">
          <cell r="L361">
            <v>3</v>
          </cell>
          <cell r="V361">
            <v>4824</v>
          </cell>
        </row>
        <row r="362">
          <cell r="L362">
            <v>3</v>
          </cell>
          <cell r="V362">
            <v>4824</v>
          </cell>
        </row>
        <row r="363">
          <cell r="L363">
            <v>3</v>
          </cell>
          <cell r="V363">
            <v>5501</v>
          </cell>
        </row>
        <row r="364">
          <cell r="L364">
            <v>3</v>
          </cell>
          <cell r="V364">
            <v>5501</v>
          </cell>
        </row>
        <row r="365">
          <cell r="L365">
            <v>3</v>
          </cell>
          <cell r="V365">
            <v>4824</v>
          </cell>
        </row>
        <row r="366">
          <cell r="L366">
            <v>3</v>
          </cell>
          <cell r="V366">
            <v>4824</v>
          </cell>
        </row>
        <row r="367">
          <cell r="L367">
            <v>3</v>
          </cell>
          <cell r="V367">
            <v>4824</v>
          </cell>
        </row>
        <row r="368">
          <cell r="L368">
            <v>3</v>
          </cell>
          <cell r="V368">
            <v>7137</v>
          </cell>
        </row>
        <row r="369">
          <cell r="L369">
            <v>3</v>
          </cell>
          <cell r="V369">
            <v>7137</v>
          </cell>
        </row>
        <row r="370">
          <cell r="L370">
            <v>3</v>
          </cell>
          <cell r="V370">
            <v>5409</v>
          </cell>
        </row>
        <row r="371">
          <cell r="L371">
            <v>3</v>
          </cell>
          <cell r="V371">
            <v>5800</v>
          </cell>
        </row>
        <row r="372">
          <cell r="L372">
            <v>3</v>
          </cell>
          <cell r="V372">
            <v>7526</v>
          </cell>
        </row>
        <row r="373">
          <cell r="L373">
            <v>3</v>
          </cell>
          <cell r="V373">
            <v>5777</v>
          </cell>
        </row>
        <row r="374">
          <cell r="L374">
            <v>3</v>
          </cell>
          <cell r="V374">
            <v>5777</v>
          </cell>
        </row>
        <row r="375">
          <cell r="L375">
            <v>3</v>
          </cell>
          <cell r="V375">
            <v>5777</v>
          </cell>
        </row>
        <row r="376">
          <cell r="L376">
            <v>3</v>
          </cell>
          <cell r="V376">
            <v>5777</v>
          </cell>
        </row>
        <row r="377">
          <cell r="L377">
            <v>3</v>
          </cell>
          <cell r="V377">
            <v>6932</v>
          </cell>
        </row>
        <row r="378">
          <cell r="L378">
            <v>3</v>
          </cell>
          <cell r="V378">
            <v>6932</v>
          </cell>
        </row>
        <row r="379">
          <cell r="L379">
            <v>3</v>
          </cell>
          <cell r="V379">
            <v>6877</v>
          </cell>
        </row>
        <row r="380">
          <cell r="L380">
            <v>3</v>
          </cell>
          <cell r="V380">
            <v>6932</v>
          </cell>
        </row>
        <row r="381">
          <cell r="L381">
            <v>3</v>
          </cell>
          <cell r="V381">
            <v>6877</v>
          </cell>
        </row>
        <row r="382">
          <cell r="L382">
            <v>3</v>
          </cell>
          <cell r="V382">
            <v>5800</v>
          </cell>
        </row>
        <row r="383">
          <cell r="L383">
            <v>3</v>
          </cell>
          <cell r="V383">
            <v>5046</v>
          </cell>
        </row>
        <row r="384">
          <cell r="L384">
            <v>3</v>
          </cell>
          <cell r="V384">
            <v>5641</v>
          </cell>
        </row>
        <row r="385">
          <cell r="L385">
            <v>3</v>
          </cell>
          <cell r="V385">
            <v>5641</v>
          </cell>
        </row>
        <row r="386">
          <cell r="L386">
            <v>3</v>
          </cell>
          <cell r="V386">
            <v>5530</v>
          </cell>
        </row>
        <row r="387">
          <cell r="L387">
            <v>3</v>
          </cell>
          <cell r="V387">
            <v>5598</v>
          </cell>
        </row>
        <row r="388">
          <cell r="L388">
            <v>3</v>
          </cell>
          <cell r="V388">
            <v>6041</v>
          </cell>
        </row>
        <row r="389">
          <cell r="L389">
            <v>3</v>
          </cell>
          <cell r="V389">
            <v>5207</v>
          </cell>
        </row>
        <row r="390">
          <cell r="L390">
            <v>3</v>
          </cell>
          <cell r="V390">
            <v>6019</v>
          </cell>
        </row>
        <row r="391">
          <cell r="L391">
            <v>3</v>
          </cell>
          <cell r="V391">
            <v>6019</v>
          </cell>
        </row>
        <row r="392">
          <cell r="L392">
            <v>3</v>
          </cell>
          <cell r="V392">
            <v>6019</v>
          </cell>
        </row>
        <row r="393">
          <cell r="L393">
            <v>3</v>
          </cell>
          <cell r="V393">
            <v>6019</v>
          </cell>
        </row>
        <row r="394">
          <cell r="L394">
            <v>3</v>
          </cell>
          <cell r="V394">
            <v>6019</v>
          </cell>
        </row>
        <row r="395">
          <cell r="L395">
            <v>3</v>
          </cell>
          <cell r="V395">
            <v>6019</v>
          </cell>
        </row>
        <row r="396">
          <cell r="L396">
            <v>3</v>
          </cell>
          <cell r="V396">
            <v>5637</v>
          </cell>
        </row>
        <row r="397">
          <cell r="L397">
            <v>3</v>
          </cell>
          <cell r="V397">
            <v>7076</v>
          </cell>
        </row>
        <row r="398">
          <cell r="L398">
            <v>3</v>
          </cell>
          <cell r="V398">
            <v>6019</v>
          </cell>
        </row>
        <row r="399">
          <cell r="L399">
            <v>3</v>
          </cell>
          <cell r="V399">
            <v>5046</v>
          </cell>
        </row>
        <row r="400">
          <cell r="L400">
            <v>3</v>
          </cell>
          <cell r="V400">
            <v>5046</v>
          </cell>
        </row>
        <row r="401">
          <cell r="L401">
            <v>3</v>
          </cell>
          <cell r="V401">
            <v>5297</v>
          </cell>
        </row>
        <row r="402">
          <cell r="L402">
            <v>3</v>
          </cell>
          <cell r="V402">
            <v>6019</v>
          </cell>
        </row>
        <row r="403">
          <cell r="L403">
            <v>3</v>
          </cell>
          <cell r="V403">
            <v>5046</v>
          </cell>
        </row>
        <row r="404">
          <cell r="L404">
            <v>3</v>
          </cell>
          <cell r="V404">
            <v>5046</v>
          </cell>
        </row>
        <row r="405">
          <cell r="L405">
            <v>3</v>
          </cell>
          <cell r="V405">
            <v>6215</v>
          </cell>
        </row>
        <row r="406">
          <cell r="L406">
            <v>3</v>
          </cell>
          <cell r="V406">
            <v>6019</v>
          </cell>
        </row>
        <row r="407">
          <cell r="L407">
            <v>3</v>
          </cell>
          <cell r="V407">
            <v>5046</v>
          </cell>
        </row>
        <row r="408">
          <cell r="L408">
            <v>3</v>
          </cell>
          <cell r="V408">
            <v>5046</v>
          </cell>
        </row>
        <row r="409">
          <cell r="L409">
            <v>3</v>
          </cell>
          <cell r="V409">
            <v>4889</v>
          </cell>
        </row>
        <row r="410">
          <cell r="L410">
            <v>3</v>
          </cell>
          <cell r="V410">
            <v>5046</v>
          </cell>
        </row>
        <row r="411">
          <cell r="L411">
            <v>3</v>
          </cell>
          <cell r="V411">
            <v>5800</v>
          </cell>
        </row>
        <row r="412">
          <cell r="L412">
            <v>3</v>
          </cell>
          <cell r="V412">
            <v>6019</v>
          </cell>
        </row>
        <row r="413">
          <cell r="L413">
            <v>3</v>
          </cell>
          <cell r="V413">
            <v>5046</v>
          </cell>
        </row>
        <row r="414">
          <cell r="L414">
            <v>3</v>
          </cell>
          <cell r="V414">
            <v>4806</v>
          </cell>
        </row>
        <row r="415">
          <cell r="L415">
            <v>3</v>
          </cell>
          <cell r="V415">
            <v>5777</v>
          </cell>
        </row>
        <row r="416">
          <cell r="L416">
            <v>3</v>
          </cell>
          <cell r="V416">
            <v>7076</v>
          </cell>
        </row>
        <row r="417">
          <cell r="L417">
            <v>3</v>
          </cell>
          <cell r="V417">
            <v>5777</v>
          </cell>
        </row>
        <row r="418">
          <cell r="L418">
            <v>3</v>
          </cell>
          <cell r="V418">
            <v>5530</v>
          </cell>
        </row>
        <row r="419">
          <cell r="L419">
            <v>3</v>
          </cell>
          <cell r="V419">
            <v>6215</v>
          </cell>
        </row>
        <row r="420">
          <cell r="L420">
            <v>3</v>
          </cell>
          <cell r="V420">
            <v>6215</v>
          </cell>
        </row>
        <row r="421">
          <cell r="L421">
            <v>3</v>
          </cell>
          <cell r="V421">
            <v>6633</v>
          </cell>
        </row>
        <row r="422">
          <cell r="L422">
            <v>3</v>
          </cell>
          <cell r="V422">
            <v>6633</v>
          </cell>
        </row>
        <row r="423">
          <cell r="L423">
            <v>3</v>
          </cell>
          <cell r="V423">
            <v>6633</v>
          </cell>
        </row>
        <row r="424">
          <cell r="L424">
            <v>3</v>
          </cell>
          <cell r="V424">
            <v>5046</v>
          </cell>
        </row>
        <row r="425">
          <cell r="L425">
            <v>3</v>
          </cell>
          <cell r="V425">
            <v>5936</v>
          </cell>
        </row>
        <row r="426">
          <cell r="L426">
            <v>3</v>
          </cell>
          <cell r="V426">
            <v>5637</v>
          </cell>
        </row>
        <row r="427">
          <cell r="L427">
            <v>3</v>
          </cell>
          <cell r="V427">
            <v>5080</v>
          </cell>
        </row>
        <row r="428">
          <cell r="L428">
            <v>3</v>
          </cell>
          <cell r="V428">
            <v>5046</v>
          </cell>
        </row>
        <row r="429">
          <cell r="L429">
            <v>3</v>
          </cell>
          <cell r="V429">
            <v>4683</v>
          </cell>
        </row>
        <row r="430">
          <cell r="L430">
            <v>3</v>
          </cell>
          <cell r="V430">
            <v>5590</v>
          </cell>
        </row>
        <row r="431">
          <cell r="L431">
            <v>3</v>
          </cell>
          <cell r="V431">
            <v>4683</v>
          </cell>
        </row>
        <row r="432">
          <cell r="L432">
            <v>3</v>
          </cell>
          <cell r="V432">
            <v>4683</v>
          </cell>
        </row>
        <row r="433">
          <cell r="L433">
            <v>3</v>
          </cell>
          <cell r="V433">
            <v>5046</v>
          </cell>
        </row>
        <row r="434">
          <cell r="L434">
            <v>3</v>
          </cell>
          <cell r="V434">
            <v>5046</v>
          </cell>
        </row>
        <row r="435">
          <cell r="L435">
            <v>3</v>
          </cell>
          <cell r="V435">
            <v>5046</v>
          </cell>
        </row>
        <row r="436">
          <cell r="L436">
            <v>3</v>
          </cell>
          <cell r="V436">
            <v>5080</v>
          </cell>
        </row>
        <row r="437">
          <cell r="L437">
            <v>3</v>
          </cell>
          <cell r="V437">
            <v>5080</v>
          </cell>
        </row>
        <row r="438">
          <cell r="L438">
            <v>3</v>
          </cell>
          <cell r="V438">
            <v>4683</v>
          </cell>
        </row>
        <row r="439">
          <cell r="L439">
            <v>3</v>
          </cell>
          <cell r="V439">
            <v>5080</v>
          </cell>
        </row>
        <row r="440">
          <cell r="L440">
            <v>3</v>
          </cell>
          <cell r="V440">
            <v>5080</v>
          </cell>
        </row>
        <row r="441">
          <cell r="L441">
            <v>3</v>
          </cell>
          <cell r="V441">
            <v>5409</v>
          </cell>
        </row>
        <row r="442">
          <cell r="L442">
            <v>3</v>
          </cell>
          <cell r="V442">
            <v>5777</v>
          </cell>
        </row>
        <row r="443">
          <cell r="L443">
            <v>3</v>
          </cell>
          <cell r="V443">
            <v>5777</v>
          </cell>
        </row>
        <row r="444">
          <cell r="L444">
            <v>3</v>
          </cell>
          <cell r="V444">
            <v>5777</v>
          </cell>
        </row>
        <row r="445">
          <cell r="L445">
            <v>3</v>
          </cell>
          <cell r="V445">
            <v>5598</v>
          </cell>
        </row>
        <row r="446">
          <cell r="L446">
            <v>3</v>
          </cell>
          <cell r="V446">
            <v>5598</v>
          </cell>
        </row>
        <row r="447">
          <cell r="L447">
            <v>3</v>
          </cell>
          <cell r="V447">
            <v>5598</v>
          </cell>
        </row>
        <row r="448">
          <cell r="L448">
            <v>3</v>
          </cell>
          <cell r="V448">
            <v>5513</v>
          </cell>
        </row>
        <row r="449">
          <cell r="L449">
            <v>3</v>
          </cell>
          <cell r="V449">
            <v>5513</v>
          </cell>
        </row>
        <row r="450">
          <cell r="L450">
            <v>3</v>
          </cell>
          <cell r="V450">
            <v>5513</v>
          </cell>
        </row>
        <row r="451">
          <cell r="L451">
            <v>3</v>
          </cell>
          <cell r="V451">
            <v>5513</v>
          </cell>
        </row>
        <row r="452">
          <cell r="L452">
            <v>3</v>
          </cell>
          <cell r="V452">
            <v>5513</v>
          </cell>
        </row>
        <row r="453">
          <cell r="L453">
            <v>3</v>
          </cell>
          <cell r="V453">
            <v>5873</v>
          </cell>
        </row>
        <row r="454">
          <cell r="L454">
            <v>3</v>
          </cell>
          <cell r="V454">
            <v>5637</v>
          </cell>
        </row>
        <row r="455">
          <cell r="L455">
            <v>3</v>
          </cell>
          <cell r="V455">
            <v>5637</v>
          </cell>
        </row>
        <row r="456">
          <cell r="L456">
            <v>3</v>
          </cell>
          <cell r="V456">
            <v>5873</v>
          </cell>
        </row>
        <row r="457">
          <cell r="L457">
            <v>3</v>
          </cell>
          <cell r="V457">
            <v>5873</v>
          </cell>
        </row>
        <row r="458">
          <cell r="L458">
            <v>3</v>
          </cell>
          <cell r="V458">
            <v>7526</v>
          </cell>
        </row>
        <row r="459">
          <cell r="L459">
            <v>3</v>
          </cell>
          <cell r="V459">
            <v>7526</v>
          </cell>
        </row>
        <row r="460">
          <cell r="L460">
            <v>3</v>
          </cell>
          <cell r="V460">
            <v>7526</v>
          </cell>
        </row>
        <row r="461">
          <cell r="L461">
            <v>3</v>
          </cell>
          <cell r="V461">
            <v>5513</v>
          </cell>
        </row>
        <row r="462">
          <cell r="L462">
            <v>3</v>
          </cell>
          <cell r="V462">
            <v>5513</v>
          </cell>
        </row>
        <row r="463">
          <cell r="L463">
            <v>3</v>
          </cell>
          <cell r="V463">
            <v>5513</v>
          </cell>
        </row>
        <row r="464">
          <cell r="L464">
            <v>3</v>
          </cell>
          <cell r="V464">
            <v>5513</v>
          </cell>
        </row>
        <row r="465">
          <cell r="L465">
            <v>3</v>
          </cell>
          <cell r="V465">
            <v>5409</v>
          </cell>
        </row>
        <row r="466">
          <cell r="L466">
            <v>3</v>
          </cell>
          <cell r="V466">
            <v>5409</v>
          </cell>
        </row>
        <row r="467">
          <cell r="L467">
            <v>3</v>
          </cell>
          <cell r="V467">
            <v>5409</v>
          </cell>
        </row>
        <row r="468">
          <cell r="L468">
            <v>3</v>
          </cell>
          <cell r="V468">
            <v>5777</v>
          </cell>
        </row>
        <row r="469">
          <cell r="L469">
            <v>3</v>
          </cell>
          <cell r="V469">
            <v>5777</v>
          </cell>
        </row>
        <row r="470">
          <cell r="L470">
            <v>3</v>
          </cell>
          <cell r="V470">
            <v>5777</v>
          </cell>
        </row>
        <row r="471">
          <cell r="L471">
            <v>3</v>
          </cell>
          <cell r="V471">
            <v>5777</v>
          </cell>
        </row>
        <row r="472">
          <cell r="L472">
            <v>3</v>
          </cell>
          <cell r="V472">
            <v>5409</v>
          </cell>
        </row>
        <row r="473">
          <cell r="L473">
            <v>3</v>
          </cell>
          <cell r="V473">
            <v>5409</v>
          </cell>
        </row>
        <row r="474">
          <cell r="L474">
            <v>3</v>
          </cell>
          <cell r="V474">
            <v>5530</v>
          </cell>
        </row>
        <row r="475">
          <cell r="L475">
            <v>3</v>
          </cell>
          <cell r="V475">
            <v>5530</v>
          </cell>
        </row>
        <row r="476">
          <cell r="L476">
            <v>3</v>
          </cell>
          <cell r="V476">
            <v>5530</v>
          </cell>
        </row>
        <row r="477">
          <cell r="L477">
            <v>3</v>
          </cell>
          <cell r="V477">
            <v>4824</v>
          </cell>
        </row>
        <row r="478">
          <cell r="L478">
            <v>3</v>
          </cell>
          <cell r="V478">
            <v>4824</v>
          </cell>
        </row>
        <row r="479">
          <cell r="L479">
            <v>3</v>
          </cell>
          <cell r="V479">
            <v>5046</v>
          </cell>
        </row>
        <row r="480">
          <cell r="L480">
            <v>3</v>
          </cell>
          <cell r="V480">
            <v>6877</v>
          </cell>
        </row>
        <row r="481">
          <cell r="L481">
            <v>3</v>
          </cell>
          <cell r="V481">
            <v>5637</v>
          </cell>
        </row>
        <row r="482">
          <cell r="L482">
            <v>3</v>
          </cell>
          <cell r="V482">
            <v>5637</v>
          </cell>
        </row>
        <row r="483">
          <cell r="L483">
            <v>3</v>
          </cell>
          <cell r="V483">
            <v>6041</v>
          </cell>
        </row>
        <row r="484">
          <cell r="L484">
            <v>3</v>
          </cell>
          <cell r="V484">
            <v>6041</v>
          </cell>
        </row>
        <row r="485">
          <cell r="L485">
            <v>3</v>
          </cell>
          <cell r="V485">
            <v>5637</v>
          </cell>
        </row>
        <row r="486">
          <cell r="L486">
            <v>3</v>
          </cell>
          <cell r="V486">
            <v>5637</v>
          </cell>
        </row>
        <row r="487">
          <cell r="L487">
            <v>3</v>
          </cell>
          <cell r="V487">
            <v>5637</v>
          </cell>
        </row>
        <row r="488">
          <cell r="L488">
            <v>3</v>
          </cell>
          <cell r="V488">
            <v>5637</v>
          </cell>
        </row>
        <row r="489">
          <cell r="L489">
            <v>3</v>
          </cell>
          <cell r="V489">
            <v>5637</v>
          </cell>
        </row>
        <row r="490">
          <cell r="L490">
            <v>3</v>
          </cell>
          <cell r="V490">
            <v>6041</v>
          </cell>
        </row>
        <row r="491">
          <cell r="L491">
            <v>3</v>
          </cell>
          <cell r="V491">
            <v>5800</v>
          </cell>
        </row>
        <row r="492">
          <cell r="L492">
            <v>3</v>
          </cell>
          <cell r="V492">
            <v>5800</v>
          </cell>
        </row>
        <row r="493">
          <cell r="L493">
            <v>3</v>
          </cell>
          <cell r="V493">
            <v>5800</v>
          </cell>
        </row>
        <row r="494">
          <cell r="L494">
            <v>3</v>
          </cell>
          <cell r="V494">
            <v>5800</v>
          </cell>
        </row>
        <row r="495">
          <cell r="L495">
            <v>3</v>
          </cell>
          <cell r="V495">
            <v>5800</v>
          </cell>
        </row>
        <row r="496">
          <cell r="L496">
            <v>3</v>
          </cell>
          <cell r="V496">
            <v>5046</v>
          </cell>
        </row>
        <row r="497">
          <cell r="L497">
            <v>3</v>
          </cell>
          <cell r="V497">
            <v>5530</v>
          </cell>
        </row>
        <row r="498">
          <cell r="L498">
            <v>3</v>
          </cell>
          <cell r="V498">
            <v>5530</v>
          </cell>
        </row>
        <row r="499">
          <cell r="L499">
            <v>3</v>
          </cell>
          <cell r="V499">
            <v>6019</v>
          </cell>
        </row>
        <row r="500">
          <cell r="L500">
            <v>3</v>
          </cell>
          <cell r="V500">
            <v>5530</v>
          </cell>
        </row>
        <row r="501">
          <cell r="L501">
            <v>3</v>
          </cell>
          <cell r="V501">
            <v>5777</v>
          </cell>
        </row>
        <row r="502">
          <cell r="L502">
            <v>3</v>
          </cell>
          <cell r="V502">
            <v>6215</v>
          </cell>
        </row>
        <row r="503">
          <cell r="L503">
            <v>3</v>
          </cell>
          <cell r="V503">
            <v>5777</v>
          </cell>
        </row>
        <row r="504">
          <cell r="L504">
            <v>3</v>
          </cell>
          <cell r="V504">
            <v>7076</v>
          </cell>
        </row>
        <row r="505">
          <cell r="L505">
            <v>3</v>
          </cell>
          <cell r="V505">
            <v>6215</v>
          </cell>
        </row>
        <row r="506">
          <cell r="L506">
            <v>3</v>
          </cell>
          <cell r="V506">
            <v>5530</v>
          </cell>
        </row>
        <row r="507">
          <cell r="L507">
            <v>3</v>
          </cell>
          <cell r="V507">
            <v>4824</v>
          </cell>
        </row>
        <row r="508">
          <cell r="L508">
            <v>3</v>
          </cell>
          <cell r="V508">
            <v>4824</v>
          </cell>
        </row>
        <row r="509">
          <cell r="L509">
            <v>3</v>
          </cell>
          <cell r="V509">
            <v>4824</v>
          </cell>
        </row>
        <row r="510">
          <cell r="L510">
            <v>3</v>
          </cell>
          <cell r="V510">
            <v>4824</v>
          </cell>
        </row>
        <row r="511">
          <cell r="L511">
            <v>3</v>
          </cell>
          <cell r="V511">
            <v>5598</v>
          </cell>
        </row>
        <row r="512">
          <cell r="L512">
            <v>3</v>
          </cell>
          <cell r="V512">
            <v>6215</v>
          </cell>
        </row>
        <row r="513">
          <cell r="L513">
            <v>3</v>
          </cell>
          <cell r="V513">
            <v>6215</v>
          </cell>
        </row>
        <row r="514">
          <cell r="L514">
            <v>3</v>
          </cell>
          <cell r="V514">
            <v>6215</v>
          </cell>
        </row>
        <row r="515">
          <cell r="L515">
            <v>3</v>
          </cell>
          <cell r="V515">
            <v>6215</v>
          </cell>
        </row>
        <row r="516">
          <cell r="L516">
            <v>3</v>
          </cell>
          <cell r="V516">
            <v>7038</v>
          </cell>
        </row>
        <row r="517">
          <cell r="L517">
            <v>3</v>
          </cell>
          <cell r="V517">
            <v>6877</v>
          </cell>
        </row>
        <row r="518">
          <cell r="L518">
            <v>3</v>
          </cell>
          <cell r="V518">
            <v>6877</v>
          </cell>
        </row>
        <row r="519">
          <cell r="L519">
            <v>3</v>
          </cell>
          <cell r="V519">
            <v>6877</v>
          </cell>
        </row>
        <row r="520">
          <cell r="L520">
            <v>3</v>
          </cell>
          <cell r="V520">
            <v>7038</v>
          </cell>
        </row>
        <row r="521">
          <cell r="L521">
            <v>3</v>
          </cell>
          <cell r="V521">
            <v>7038</v>
          </cell>
        </row>
        <row r="522">
          <cell r="L522">
            <v>3</v>
          </cell>
          <cell r="V522">
            <v>6932</v>
          </cell>
        </row>
        <row r="523">
          <cell r="L523">
            <v>3</v>
          </cell>
          <cell r="V523">
            <v>6877</v>
          </cell>
        </row>
        <row r="524">
          <cell r="L524">
            <v>3</v>
          </cell>
          <cell r="V524">
            <v>5936</v>
          </cell>
        </row>
        <row r="525">
          <cell r="L525">
            <v>3</v>
          </cell>
          <cell r="V525">
            <v>5936</v>
          </cell>
        </row>
        <row r="526">
          <cell r="L526">
            <v>3</v>
          </cell>
          <cell r="V526">
            <v>5936</v>
          </cell>
        </row>
        <row r="527">
          <cell r="L527">
            <v>3</v>
          </cell>
          <cell r="V527">
            <v>5936</v>
          </cell>
        </row>
        <row r="528">
          <cell r="L528">
            <v>3</v>
          </cell>
          <cell r="V528">
            <v>5936</v>
          </cell>
        </row>
        <row r="529">
          <cell r="L529">
            <v>3</v>
          </cell>
          <cell r="V529">
            <v>5936</v>
          </cell>
        </row>
        <row r="530">
          <cell r="L530">
            <v>3</v>
          </cell>
          <cell r="V530">
            <v>5936</v>
          </cell>
        </row>
        <row r="531">
          <cell r="L531">
            <v>3</v>
          </cell>
          <cell r="V531">
            <v>5936</v>
          </cell>
        </row>
        <row r="532">
          <cell r="L532">
            <v>3</v>
          </cell>
          <cell r="V532">
            <v>5936</v>
          </cell>
        </row>
        <row r="533">
          <cell r="L533">
            <v>3</v>
          </cell>
          <cell r="V533">
            <v>5637</v>
          </cell>
        </row>
        <row r="534">
          <cell r="L534">
            <v>3</v>
          </cell>
          <cell r="V534">
            <v>5046</v>
          </cell>
        </row>
        <row r="535">
          <cell r="L535">
            <v>3</v>
          </cell>
          <cell r="V535">
            <v>5297</v>
          </cell>
        </row>
        <row r="536">
          <cell r="L536">
            <v>3</v>
          </cell>
          <cell r="V536">
            <v>5409</v>
          </cell>
        </row>
        <row r="537">
          <cell r="L537">
            <v>3</v>
          </cell>
          <cell r="V537">
            <v>5297</v>
          </cell>
        </row>
        <row r="538">
          <cell r="L538">
            <v>3</v>
          </cell>
          <cell r="V538">
            <v>6019</v>
          </cell>
        </row>
        <row r="539">
          <cell r="L539">
            <v>3</v>
          </cell>
          <cell r="V539">
            <v>4889</v>
          </cell>
        </row>
        <row r="540">
          <cell r="L540">
            <v>3</v>
          </cell>
          <cell r="V540">
            <v>6796</v>
          </cell>
        </row>
        <row r="541">
          <cell r="L541">
            <v>3</v>
          </cell>
          <cell r="V541">
            <v>6019</v>
          </cell>
        </row>
        <row r="542">
          <cell r="L542">
            <v>3</v>
          </cell>
          <cell r="V542">
            <v>5598</v>
          </cell>
        </row>
        <row r="543">
          <cell r="L543">
            <v>3</v>
          </cell>
          <cell r="V543">
            <v>7076</v>
          </cell>
        </row>
        <row r="544">
          <cell r="L544">
            <v>3</v>
          </cell>
          <cell r="V544">
            <v>7076</v>
          </cell>
        </row>
        <row r="545">
          <cell r="L545">
            <v>3</v>
          </cell>
          <cell r="V545">
            <v>5598</v>
          </cell>
        </row>
        <row r="546">
          <cell r="L546">
            <v>3</v>
          </cell>
          <cell r="V546">
            <v>5598</v>
          </cell>
        </row>
        <row r="547">
          <cell r="L547">
            <v>3</v>
          </cell>
          <cell r="V547">
            <v>4752</v>
          </cell>
        </row>
        <row r="548">
          <cell r="L548">
            <v>3</v>
          </cell>
          <cell r="V548">
            <v>4889</v>
          </cell>
        </row>
        <row r="549">
          <cell r="L549">
            <v>3</v>
          </cell>
          <cell r="V549">
            <v>4683</v>
          </cell>
        </row>
        <row r="550">
          <cell r="L550">
            <v>3</v>
          </cell>
          <cell r="V550">
            <v>5046</v>
          </cell>
        </row>
        <row r="551">
          <cell r="L551">
            <v>3</v>
          </cell>
          <cell r="V551">
            <v>5046</v>
          </cell>
        </row>
        <row r="552">
          <cell r="L552">
            <v>3</v>
          </cell>
          <cell r="V552">
            <v>5046</v>
          </cell>
        </row>
        <row r="553">
          <cell r="L553">
            <v>3</v>
          </cell>
          <cell r="V553">
            <v>6215</v>
          </cell>
        </row>
        <row r="554">
          <cell r="L554">
            <v>3</v>
          </cell>
          <cell r="V554">
            <v>6215</v>
          </cell>
        </row>
        <row r="555">
          <cell r="L555">
            <v>3</v>
          </cell>
          <cell r="V555">
            <v>4752</v>
          </cell>
        </row>
        <row r="556">
          <cell r="L556">
            <v>3</v>
          </cell>
          <cell r="V556">
            <v>5598</v>
          </cell>
        </row>
        <row r="557">
          <cell r="L557">
            <v>3</v>
          </cell>
          <cell r="V557">
            <v>5598</v>
          </cell>
        </row>
        <row r="558">
          <cell r="L558">
            <v>3</v>
          </cell>
          <cell r="V558">
            <v>5641</v>
          </cell>
        </row>
        <row r="559">
          <cell r="L559">
            <v>3</v>
          </cell>
          <cell r="V559">
            <v>5777</v>
          </cell>
        </row>
        <row r="560">
          <cell r="L560">
            <v>3</v>
          </cell>
          <cell r="V560">
            <v>5777</v>
          </cell>
        </row>
        <row r="561">
          <cell r="L561">
            <v>3</v>
          </cell>
          <cell r="V561">
            <v>5777</v>
          </cell>
        </row>
        <row r="562">
          <cell r="L562">
            <v>3</v>
          </cell>
          <cell r="V562">
            <v>6215</v>
          </cell>
        </row>
        <row r="563">
          <cell r="L563">
            <v>3</v>
          </cell>
          <cell r="V563">
            <v>4806</v>
          </cell>
        </row>
        <row r="564">
          <cell r="L564">
            <v>3</v>
          </cell>
          <cell r="V564">
            <v>5777</v>
          </cell>
        </row>
        <row r="565">
          <cell r="L565">
            <v>3</v>
          </cell>
          <cell r="V565">
            <v>5777</v>
          </cell>
        </row>
        <row r="566">
          <cell r="L566">
            <v>3</v>
          </cell>
          <cell r="V566">
            <v>4752</v>
          </cell>
        </row>
        <row r="567">
          <cell r="L567">
            <v>3</v>
          </cell>
          <cell r="V567">
            <v>5777</v>
          </cell>
        </row>
        <row r="568">
          <cell r="L568">
            <v>3</v>
          </cell>
          <cell r="V568">
            <v>5777</v>
          </cell>
        </row>
        <row r="569">
          <cell r="L569">
            <v>3</v>
          </cell>
          <cell r="V569">
            <v>5777</v>
          </cell>
        </row>
        <row r="570">
          <cell r="L570">
            <v>3</v>
          </cell>
          <cell r="V570">
            <v>5777</v>
          </cell>
        </row>
        <row r="571">
          <cell r="L571">
            <v>3</v>
          </cell>
          <cell r="V571">
            <v>4889</v>
          </cell>
        </row>
        <row r="572">
          <cell r="L572">
            <v>3</v>
          </cell>
          <cell r="V572">
            <v>5598</v>
          </cell>
        </row>
        <row r="573">
          <cell r="L573">
            <v>3</v>
          </cell>
          <cell r="V573">
            <v>5598</v>
          </cell>
        </row>
        <row r="574">
          <cell r="L574">
            <v>3</v>
          </cell>
          <cell r="V574">
            <v>5598</v>
          </cell>
        </row>
        <row r="575">
          <cell r="L575">
            <v>3</v>
          </cell>
          <cell r="V575">
            <v>4806</v>
          </cell>
        </row>
        <row r="576">
          <cell r="L576">
            <v>3</v>
          </cell>
          <cell r="V576">
            <v>7076</v>
          </cell>
        </row>
        <row r="577">
          <cell r="L577">
            <v>3</v>
          </cell>
          <cell r="V577">
            <v>4752</v>
          </cell>
        </row>
        <row r="578">
          <cell r="L578">
            <v>3</v>
          </cell>
          <cell r="V578">
            <v>4752</v>
          </cell>
        </row>
        <row r="579">
          <cell r="L579">
            <v>3</v>
          </cell>
          <cell r="V579">
            <v>7076</v>
          </cell>
        </row>
        <row r="580">
          <cell r="L580">
            <v>3</v>
          </cell>
          <cell r="V580">
            <v>7076</v>
          </cell>
        </row>
        <row r="581">
          <cell r="L581">
            <v>3</v>
          </cell>
          <cell r="V581">
            <v>5641</v>
          </cell>
        </row>
        <row r="582">
          <cell r="L582">
            <v>3</v>
          </cell>
          <cell r="V582">
            <v>5598</v>
          </cell>
        </row>
        <row r="583">
          <cell r="L583">
            <v>3</v>
          </cell>
          <cell r="V583">
            <v>5297</v>
          </cell>
        </row>
        <row r="584">
          <cell r="L584">
            <v>3</v>
          </cell>
          <cell r="V584">
            <v>6796</v>
          </cell>
        </row>
        <row r="585">
          <cell r="L585">
            <v>3</v>
          </cell>
          <cell r="V585">
            <v>5409</v>
          </cell>
        </row>
        <row r="586">
          <cell r="L586">
            <v>3</v>
          </cell>
          <cell r="V586">
            <v>5777</v>
          </cell>
        </row>
        <row r="587">
          <cell r="L587">
            <v>3</v>
          </cell>
          <cell r="V587">
            <v>4889</v>
          </cell>
        </row>
        <row r="588">
          <cell r="L588">
            <v>3</v>
          </cell>
          <cell r="V588">
            <v>5598</v>
          </cell>
        </row>
        <row r="589">
          <cell r="L589">
            <v>3</v>
          </cell>
          <cell r="V589">
            <v>4752</v>
          </cell>
        </row>
        <row r="590">
          <cell r="L590">
            <v>3</v>
          </cell>
          <cell r="V590">
            <v>5598</v>
          </cell>
        </row>
        <row r="591">
          <cell r="L591">
            <v>3</v>
          </cell>
          <cell r="V591">
            <v>5598</v>
          </cell>
        </row>
        <row r="592">
          <cell r="L592">
            <v>3</v>
          </cell>
          <cell r="V592">
            <v>7076</v>
          </cell>
        </row>
        <row r="593">
          <cell r="L593">
            <v>3</v>
          </cell>
          <cell r="V593">
            <v>5777</v>
          </cell>
        </row>
        <row r="594">
          <cell r="L594">
            <v>3</v>
          </cell>
          <cell r="V594">
            <v>6215</v>
          </cell>
        </row>
        <row r="595">
          <cell r="L595">
            <v>3</v>
          </cell>
          <cell r="V595">
            <v>5637</v>
          </cell>
        </row>
        <row r="596">
          <cell r="L596">
            <v>3</v>
          </cell>
          <cell r="V596">
            <v>5637</v>
          </cell>
        </row>
        <row r="597">
          <cell r="L597">
            <v>3</v>
          </cell>
          <cell r="V597">
            <v>5800</v>
          </cell>
        </row>
        <row r="598">
          <cell r="L598">
            <v>3</v>
          </cell>
          <cell r="V598">
            <v>5637</v>
          </cell>
        </row>
        <row r="599">
          <cell r="L599">
            <v>3</v>
          </cell>
          <cell r="V599">
            <v>5637</v>
          </cell>
        </row>
        <row r="600">
          <cell r="L600">
            <v>3</v>
          </cell>
          <cell r="V600">
            <v>5637</v>
          </cell>
        </row>
        <row r="601">
          <cell r="L601">
            <v>3</v>
          </cell>
          <cell r="V601">
            <v>5637</v>
          </cell>
        </row>
        <row r="602">
          <cell r="L602">
            <v>3</v>
          </cell>
          <cell r="V602">
            <v>5637</v>
          </cell>
        </row>
        <row r="603">
          <cell r="L603">
            <v>3</v>
          </cell>
          <cell r="V603">
            <v>5637</v>
          </cell>
        </row>
        <row r="604">
          <cell r="L604">
            <v>3</v>
          </cell>
          <cell r="V604">
            <v>5637</v>
          </cell>
        </row>
        <row r="605">
          <cell r="L605">
            <v>3</v>
          </cell>
          <cell r="V605">
            <v>5637</v>
          </cell>
        </row>
        <row r="606">
          <cell r="L606">
            <v>3</v>
          </cell>
          <cell r="V606">
            <v>5637</v>
          </cell>
        </row>
        <row r="607">
          <cell r="L607">
            <v>3</v>
          </cell>
          <cell r="V607">
            <v>5637</v>
          </cell>
        </row>
        <row r="608">
          <cell r="L608">
            <v>3</v>
          </cell>
          <cell r="V608">
            <v>5637</v>
          </cell>
        </row>
        <row r="609">
          <cell r="L609">
            <v>3</v>
          </cell>
          <cell r="V609">
            <v>5637</v>
          </cell>
        </row>
        <row r="610">
          <cell r="L610">
            <v>3</v>
          </cell>
          <cell r="V610">
            <v>5637</v>
          </cell>
        </row>
        <row r="611">
          <cell r="L611">
            <v>3</v>
          </cell>
          <cell r="V611">
            <v>5637</v>
          </cell>
        </row>
        <row r="612">
          <cell r="L612">
            <v>3</v>
          </cell>
          <cell r="V612">
            <v>5637</v>
          </cell>
        </row>
        <row r="613">
          <cell r="L613">
            <v>3</v>
          </cell>
          <cell r="V613">
            <v>5637</v>
          </cell>
        </row>
        <row r="614">
          <cell r="L614">
            <v>3</v>
          </cell>
          <cell r="V614">
            <v>5637</v>
          </cell>
        </row>
        <row r="615">
          <cell r="L615">
            <v>3</v>
          </cell>
          <cell r="V615">
            <v>5637</v>
          </cell>
        </row>
        <row r="616">
          <cell r="L616">
            <v>3</v>
          </cell>
          <cell r="V616">
            <v>5637</v>
          </cell>
        </row>
        <row r="617">
          <cell r="L617">
            <v>3</v>
          </cell>
          <cell r="V617">
            <v>5530</v>
          </cell>
        </row>
        <row r="618">
          <cell r="L618">
            <v>3</v>
          </cell>
          <cell r="V618">
            <v>5530</v>
          </cell>
        </row>
        <row r="619">
          <cell r="L619">
            <v>3</v>
          </cell>
          <cell r="V619">
            <v>5530</v>
          </cell>
        </row>
        <row r="620">
          <cell r="L620">
            <v>3</v>
          </cell>
          <cell r="V620">
            <v>5530</v>
          </cell>
        </row>
        <row r="621">
          <cell r="L621">
            <v>3</v>
          </cell>
          <cell r="V621">
            <v>5800</v>
          </cell>
        </row>
        <row r="622">
          <cell r="L622">
            <v>3</v>
          </cell>
          <cell r="V622">
            <v>5800</v>
          </cell>
        </row>
        <row r="623">
          <cell r="L623">
            <v>3</v>
          </cell>
          <cell r="V623">
            <v>5800</v>
          </cell>
        </row>
        <row r="624">
          <cell r="L624">
            <v>3</v>
          </cell>
          <cell r="V624">
            <v>5800</v>
          </cell>
        </row>
        <row r="625">
          <cell r="L625">
            <v>3</v>
          </cell>
          <cell r="V625">
            <v>5800</v>
          </cell>
        </row>
        <row r="626">
          <cell r="L626">
            <v>3</v>
          </cell>
          <cell r="V626">
            <v>5800</v>
          </cell>
        </row>
        <row r="627">
          <cell r="L627">
            <v>3</v>
          </cell>
          <cell r="V627">
            <v>5800</v>
          </cell>
        </row>
        <row r="628">
          <cell r="L628">
            <v>3</v>
          </cell>
          <cell r="V628">
            <v>5800</v>
          </cell>
        </row>
        <row r="629">
          <cell r="L629">
            <v>3</v>
          </cell>
          <cell r="V629">
            <v>6877</v>
          </cell>
        </row>
        <row r="630">
          <cell r="L630">
            <v>3</v>
          </cell>
          <cell r="V630">
            <v>6877</v>
          </cell>
        </row>
        <row r="631">
          <cell r="L631">
            <v>3</v>
          </cell>
          <cell r="V631">
            <v>7038</v>
          </cell>
        </row>
        <row r="632">
          <cell r="L632">
            <v>3</v>
          </cell>
          <cell r="V632">
            <v>7526</v>
          </cell>
        </row>
        <row r="633">
          <cell r="L633">
            <v>3</v>
          </cell>
          <cell r="V633">
            <v>7526</v>
          </cell>
        </row>
        <row r="634">
          <cell r="L634">
            <v>3</v>
          </cell>
          <cell r="V634">
            <v>7526</v>
          </cell>
        </row>
        <row r="635">
          <cell r="L635">
            <v>3</v>
          </cell>
          <cell r="V635">
            <v>7927</v>
          </cell>
        </row>
        <row r="636">
          <cell r="L636">
            <v>3</v>
          </cell>
          <cell r="V636">
            <v>7927</v>
          </cell>
        </row>
        <row r="637">
          <cell r="L637">
            <v>3</v>
          </cell>
          <cell r="V637">
            <v>5046</v>
          </cell>
        </row>
        <row r="638">
          <cell r="L638">
            <v>3</v>
          </cell>
          <cell r="V638">
            <v>6215</v>
          </cell>
        </row>
        <row r="639">
          <cell r="L639">
            <v>3</v>
          </cell>
          <cell r="V639">
            <v>5598</v>
          </cell>
        </row>
        <row r="640">
          <cell r="L640">
            <v>3</v>
          </cell>
          <cell r="V640">
            <v>6796</v>
          </cell>
        </row>
        <row r="641">
          <cell r="L641">
            <v>3</v>
          </cell>
          <cell r="V641">
            <v>6796</v>
          </cell>
        </row>
        <row r="642">
          <cell r="L642">
            <v>3</v>
          </cell>
          <cell r="V642">
            <v>5530</v>
          </cell>
        </row>
        <row r="643">
          <cell r="L643">
            <v>3</v>
          </cell>
          <cell r="V643">
            <v>5530</v>
          </cell>
        </row>
        <row r="644">
          <cell r="L644">
            <v>3</v>
          </cell>
          <cell r="V644">
            <v>5637</v>
          </cell>
        </row>
        <row r="645">
          <cell r="L645">
            <v>3</v>
          </cell>
          <cell r="V645">
            <v>5409</v>
          </cell>
        </row>
        <row r="646">
          <cell r="L646">
            <v>3</v>
          </cell>
          <cell r="V646">
            <v>5409</v>
          </cell>
        </row>
        <row r="647">
          <cell r="L647">
            <v>3</v>
          </cell>
          <cell r="V647">
            <v>6139</v>
          </cell>
        </row>
        <row r="648">
          <cell r="L648">
            <v>3</v>
          </cell>
          <cell r="V648">
            <v>4824</v>
          </cell>
        </row>
        <row r="649">
          <cell r="L649">
            <v>3</v>
          </cell>
          <cell r="V649">
            <v>7137</v>
          </cell>
        </row>
        <row r="650">
          <cell r="L650">
            <v>3</v>
          </cell>
          <cell r="V650">
            <v>7526</v>
          </cell>
        </row>
        <row r="651">
          <cell r="L651">
            <v>3</v>
          </cell>
          <cell r="V651">
            <v>6019</v>
          </cell>
        </row>
        <row r="652">
          <cell r="L652">
            <v>3</v>
          </cell>
          <cell r="V652">
            <v>6019</v>
          </cell>
        </row>
        <row r="653">
          <cell r="L653">
            <v>3</v>
          </cell>
          <cell r="V653">
            <v>5598</v>
          </cell>
        </row>
        <row r="654">
          <cell r="L654">
            <v>3</v>
          </cell>
          <cell r="V654">
            <v>5598</v>
          </cell>
        </row>
        <row r="655">
          <cell r="L655">
            <v>3</v>
          </cell>
          <cell r="V655">
            <v>7038</v>
          </cell>
        </row>
        <row r="656">
          <cell r="L656">
            <v>3</v>
          </cell>
          <cell r="V656">
            <v>5936</v>
          </cell>
        </row>
        <row r="657">
          <cell r="L657">
            <v>3</v>
          </cell>
          <cell r="V657">
            <v>5936</v>
          </cell>
        </row>
        <row r="658">
          <cell r="L658">
            <v>3</v>
          </cell>
          <cell r="V658">
            <v>5046</v>
          </cell>
        </row>
        <row r="659">
          <cell r="L659">
            <v>3</v>
          </cell>
          <cell r="V659">
            <v>4752</v>
          </cell>
        </row>
        <row r="660">
          <cell r="L660">
            <v>3</v>
          </cell>
          <cell r="V660">
            <v>4752</v>
          </cell>
        </row>
        <row r="661">
          <cell r="L661">
            <v>3</v>
          </cell>
          <cell r="V661">
            <v>5637</v>
          </cell>
        </row>
        <row r="662">
          <cell r="L662">
            <v>3</v>
          </cell>
          <cell r="V662">
            <v>7526</v>
          </cell>
        </row>
        <row r="663">
          <cell r="L663">
            <v>4</v>
          </cell>
          <cell r="V663">
            <v>4665</v>
          </cell>
        </row>
        <row r="664">
          <cell r="L664">
            <v>4</v>
          </cell>
          <cell r="V664">
            <v>4665</v>
          </cell>
        </row>
        <row r="665">
          <cell r="L665">
            <v>4</v>
          </cell>
          <cell r="V665">
            <v>4665</v>
          </cell>
        </row>
        <row r="666">
          <cell r="L666">
            <v>4</v>
          </cell>
          <cell r="V666">
            <v>4873</v>
          </cell>
        </row>
        <row r="667">
          <cell r="L667">
            <v>4</v>
          </cell>
          <cell r="V667">
            <v>4873</v>
          </cell>
        </row>
        <row r="668">
          <cell r="L668">
            <v>4</v>
          </cell>
          <cell r="V668">
            <v>4873</v>
          </cell>
        </row>
        <row r="669">
          <cell r="L669">
            <v>4</v>
          </cell>
          <cell r="V669">
            <v>7808</v>
          </cell>
        </row>
        <row r="670">
          <cell r="L670">
            <v>4</v>
          </cell>
          <cell r="V670">
            <v>7808</v>
          </cell>
        </row>
        <row r="671">
          <cell r="L671">
            <v>4</v>
          </cell>
          <cell r="V671">
            <v>7808</v>
          </cell>
        </row>
        <row r="672">
          <cell r="L672">
            <v>4</v>
          </cell>
          <cell r="V672">
            <v>7617</v>
          </cell>
        </row>
        <row r="673">
          <cell r="L673">
            <v>4</v>
          </cell>
          <cell r="V673">
            <v>4249</v>
          </cell>
        </row>
        <row r="674">
          <cell r="L674">
            <v>4</v>
          </cell>
          <cell r="V674">
            <v>4665</v>
          </cell>
        </row>
        <row r="675">
          <cell r="L675">
            <v>4</v>
          </cell>
          <cell r="V675">
            <v>4422</v>
          </cell>
        </row>
        <row r="676">
          <cell r="L676">
            <v>4</v>
          </cell>
          <cell r="V676">
            <v>4422</v>
          </cell>
        </row>
        <row r="677">
          <cell r="L677">
            <v>4</v>
          </cell>
          <cell r="V677">
            <v>4422</v>
          </cell>
        </row>
        <row r="678">
          <cell r="L678">
            <v>4</v>
          </cell>
          <cell r="V678">
            <v>4422</v>
          </cell>
        </row>
        <row r="679">
          <cell r="L679">
            <v>4</v>
          </cell>
          <cell r="V679">
            <v>4422</v>
          </cell>
        </row>
        <row r="680">
          <cell r="L680">
            <v>4</v>
          </cell>
          <cell r="V680">
            <v>4422</v>
          </cell>
        </row>
        <row r="681">
          <cell r="L681">
            <v>4</v>
          </cell>
          <cell r="V681">
            <v>4422</v>
          </cell>
        </row>
        <row r="682">
          <cell r="L682">
            <v>4</v>
          </cell>
          <cell r="V682">
            <v>4422</v>
          </cell>
        </row>
        <row r="683">
          <cell r="L683">
            <v>4</v>
          </cell>
          <cell r="V683">
            <v>4422</v>
          </cell>
        </row>
        <row r="684">
          <cell r="L684">
            <v>4</v>
          </cell>
          <cell r="V684">
            <v>4422</v>
          </cell>
        </row>
        <row r="685">
          <cell r="L685">
            <v>4</v>
          </cell>
          <cell r="V685">
            <v>4873</v>
          </cell>
        </row>
        <row r="686">
          <cell r="L686">
            <v>4</v>
          </cell>
          <cell r="V686">
            <v>4665</v>
          </cell>
        </row>
        <row r="687">
          <cell r="L687">
            <v>4</v>
          </cell>
          <cell r="V687">
            <v>4665</v>
          </cell>
        </row>
        <row r="688">
          <cell r="L688">
            <v>4</v>
          </cell>
          <cell r="V688">
            <v>4720</v>
          </cell>
        </row>
        <row r="689">
          <cell r="L689">
            <v>4</v>
          </cell>
          <cell r="V689">
            <v>7506</v>
          </cell>
        </row>
        <row r="690">
          <cell r="L690">
            <v>4</v>
          </cell>
          <cell r="V690">
            <v>4665</v>
          </cell>
        </row>
        <row r="691">
          <cell r="L691">
            <v>4</v>
          </cell>
          <cell r="V691">
            <v>7153</v>
          </cell>
        </row>
        <row r="692">
          <cell r="L692">
            <v>4</v>
          </cell>
          <cell r="V692">
            <v>4422</v>
          </cell>
        </row>
        <row r="693">
          <cell r="L693">
            <v>4</v>
          </cell>
          <cell r="V693">
            <v>7506</v>
          </cell>
        </row>
        <row r="694">
          <cell r="L694">
            <v>4</v>
          </cell>
          <cell r="V694">
            <v>7153</v>
          </cell>
        </row>
        <row r="695">
          <cell r="L695">
            <v>4</v>
          </cell>
          <cell r="V695">
            <v>4249</v>
          </cell>
        </row>
        <row r="696">
          <cell r="L696">
            <v>4</v>
          </cell>
          <cell r="V696">
            <v>7617</v>
          </cell>
        </row>
        <row r="697">
          <cell r="L697">
            <v>4</v>
          </cell>
          <cell r="V697">
            <v>4720</v>
          </cell>
        </row>
        <row r="698">
          <cell r="L698">
            <v>4</v>
          </cell>
          <cell r="V698">
            <v>4720</v>
          </cell>
        </row>
        <row r="699">
          <cell r="L699">
            <v>4</v>
          </cell>
          <cell r="V699">
            <v>4422</v>
          </cell>
        </row>
        <row r="700">
          <cell r="L700">
            <v>4</v>
          </cell>
          <cell r="V700">
            <v>7153</v>
          </cell>
        </row>
        <row r="701">
          <cell r="L701">
            <v>4</v>
          </cell>
          <cell r="V701">
            <v>5771</v>
          </cell>
        </row>
        <row r="702">
          <cell r="L702">
            <v>4</v>
          </cell>
          <cell r="V702">
            <v>4665</v>
          </cell>
        </row>
        <row r="703">
          <cell r="L703">
            <v>4</v>
          </cell>
          <cell r="V703">
            <v>4665</v>
          </cell>
        </row>
        <row r="704">
          <cell r="L704">
            <v>4</v>
          </cell>
          <cell r="V704">
            <v>6727</v>
          </cell>
        </row>
        <row r="705">
          <cell r="L705">
            <v>4</v>
          </cell>
          <cell r="V705">
            <v>6727</v>
          </cell>
        </row>
        <row r="706">
          <cell r="L706">
            <v>4</v>
          </cell>
          <cell r="V706">
            <v>6727</v>
          </cell>
        </row>
        <row r="707">
          <cell r="L707">
            <v>4</v>
          </cell>
          <cell r="V707">
            <v>5106</v>
          </cell>
        </row>
        <row r="708">
          <cell r="L708">
            <v>4</v>
          </cell>
          <cell r="V708">
            <v>5106</v>
          </cell>
        </row>
        <row r="709">
          <cell r="L709">
            <v>4</v>
          </cell>
          <cell r="V709">
            <v>5106</v>
          </cell>
        </row>
        <row r="710">
          <cell r="L710">
            <v>4</v>
          </cell>
          <cell r="V710">
            <v>7153</v>
          </cell>
        </row>
        <row r="711">
          <cell r="L711">
            <v>4</v>
          </cell>
          <cell r="V711">
            <v>4665</v>
          </cell>
        </row>
        <row r="712">
          <cell r="L712">
            <v>4</v>
          </cell>
          <cell r="V712">
            <v>7153</v>
          </cell>
        </row>
        <row r="713">
          <cell r="L713">
            <v>4</v>
          </cell>
          <cell r="V713">
            <v>7153</v>
          </cell>
        </row>
        <row r="714">
          <cell r="L714">
            <v>4</v>
          </cell>
          <cell r="V714">
            <v>5771</v>
          </cell>
        </row>
        <row r="715">
          <cell r="L715">
            <v>4</v>
          </cell>
          <cell r="V715">
            <v>6727</v>
          </cell>
        </row>
        <row r="716">
          <cell r="L716">
            <v>4</v>
          </cell>
          <cell r="V716">
            <v>6727</v>
          </cell>
        </row>
        <row r="717">
          <cell r="L717">
            <v>4</v>
          </cell>
          <cell r="V717">
            <v>6727</v>
          </cell>
        </row>
        <row r="718">
          <cell r="L718">
            <v>4</v>
          </cell>
          <cell r="V718">
            <v>6727</v>
          </cell>
        </row>
        <row r="719">
          <cell r="L719">
            <v>4</v>
          </cell>
          <cell r="V719">
            <v>6727</v>
          </cell>
        </row>
        <row r="720">
          <cell r="L720">
            <v>4</v>
          </cell>
          <cell r="V720">
            <v>6727</v>
          </cell>
        </row>
        <row r="721">
          <cell r="L721">
            <v>4</v>
          </cell>
          <cell r="V721">
            <v>6727</v>
          </cell>
        </row>
        <row r="722">
          <cell r="L722">
            <v>4</v>
          </cell>
          <cell r="V722">
            <v>6727</v>
          </cell>
        </row>
        <row r="723">
          <cell r="L723">
            <v>4</v>
          </cell>
          <cell r="V723">
            <v>4984</v>
          </cell>
        </row>
        <row r="724">
          <cell r="L724">
            <v>4</v>
          </cell>
          <cell r="V724">
            <v>4984</v>
          </cell>
        </row>
        <row r="725">
          <cell r="L725">
            <v>4</v>
          </cell>
          <cell r="V725">
            <v>4873</v>
          </cell>
        </row>
        <row r="726">
          <cell r="L726">
            <v>4</v>
          </cell>
          <cell r="V726">
            <v>4665</v>
          </cell>
        </row>
        <row r="727">
          <cell r="L727">
            <v>4</v>
          </cell>
          <cell r="V727">
            <v>4873</v>
          </cell>
        </row>
        <row r="728">
          <cell r="L728">
            <v>4</v>
          </cell>
          <cell r="V728">
            <v>4873</v>
          </cell>
        </row>
        <row r="729">
          <cell r="L729">
            <v>4</v>
          </cell>
          <cell r="V729">
            <v>4249</v>
          </cell>
        </row>
        <row r="730">
          <cell r="L730">
            <v>4</v>
          </cell>
          <cell r="V730">
            <v>4665</v>
          </cell>
        </row>
        <row r="731">
          <cell r="L731">
            <v>4</v>
          </cell>
          <cell r="V731">
            <v>4665</v>
          </cell>
        </row>
        <row r="732">
          <cell r="L732">
            <v>4</v>
          </cell>
          <cell r="V732">
            <v>4665</v>
          </cell>
        </row>
        <row r="733">
          <cell r="L733">
            <v>4</v>
          </cell>
          <cell r="V733">
            <v>4665</v>
          </cell>
        </row>
        <row r="734">
          <cell r="L734">
            <v>4</v>
          </cell>
          <cell r="V734">
            <v>4873</v>
          </cell>
        </row>
        <row r="735">
          <cell r="L735">
            <v>4</v>
          </cell>
          <cell r="V735">
            <v>4665</v>
          </cell>
        </row>
        <row r="736">
          <cell r="L736">
            <v>4</v>
          </cell>
          <cell r="V736">
            <v>7153</v>
          </cell>
        </row>
        <row r="737">
          <cell r="L737">
            <v>4</v>
          </cell>
          <cell r="V737">
            <v>5771</v>
          </cell>
        </row>
        <row r="738">
          <cell r="L738">
            <v>4</v>
          </cell>
          <cell r="V738">
            <v>5771</v>
          </cell>
        </row>
        <row r="739">
          <cell r="L739">
            <v>4</v>
          </cell>
          <cell r="V739">
            <v>5771</v>
          </cell>
        </row>
        <row r="740">
          <cell r="L740">
            <v>4</v>
          </cell>
          <cell r="V740">
            <v>7506</v>
          </cell>
        </row>
        <row r="741">
          <cell r="L741">
            <v>4</v>
          </cell>
          <cell r="V741">
            <v>7506</v>
          </cell>
        </row>
        <row r="742">
          <cell r="L742">
            <v>4</v>
          </cell>
          <cell r="V742">
            <v>6456</v>
          </cell>
        </row>
        <row r="743">
          <cell r="L743">
            <v>4</v>
          </cell>
          <cell r="V743">
            <v>6456</v>
          </cell>
        </row>
        <row r="744">
          <cell r="L744">
            <v>4</v>
          </cell>
          <cell r="V744">
            <v>6456</v>
          </cell>
        </row>
        <row r="745">
          <cell r="L745">
            <v>4</v>
          </cell>
          <cell r="V745">
            <v>6456</v>
          </cell>
        </row>
        <row r="746">
          <cell r="L746">
            <v>4</v>
          </cell>
          <cell r="V746">
            <v>5771</v>
          </cell>
        </row>
        <row r="747">
          <cell r="L747">
            <v>4</v>
          </cell>
          <cell r="V747">
            <v>5771</v>
          </cell>
        </row>
        <row r="748">
          <cell r="L748">
            <v>4</v>
          </cell>
          <cell r="V748">
            <v>7574</v>
          </cell>
        </row>
        <row r="749">
          <cell r="L749">
            <v>4</v>
          </cell>
          <cell r="V749">
            <v>7574</v>
          </cell>
        </row>
        <row r="750">
          <cell r="L750">
            <v>4</v>
          </cell>
          <cell r="V750">
            <v>7574</v>
          </cell>
        </row>
        <row r="751">
          <cell r="L751">
            <v>4</v>
          </cell>
          <cell r="V751">
            <v>7574</v>
          </cell>
        </row>
        <row r="752">
          <cell r="L752">
            <v>4</v>
          </cell>
          <cell r="V752">
            <v>7574</v>
          </cell>
        </row>
        <row r="753">
          <cell r="L753">
            <v>4</v>
          </cell>
          <cell r="V753">
            <v>7574</v>
          </cell>
        </row>
        <row r="754">
          <cell r="L754">
            <v>4</v>
          </cell>
          <cell r="V754">
            <v>7153</v>
          </cell>
        </row>
        <row r="755">
          <cell r="L755">
            <v>4</v>
          </cell>
          <cell r="V755">
            <v>7574</v>
          </cell>
        </row>
        <row r="756">
          <cell r="L756">
            <v>4</v>
          </cell>
          <cell r="V756">
            <v>4984</v>
          </cell>
        </row>
        <row r="757">
          <cell r="L757">
            <v>4</v>
          </cell>
          <cell r="V757">
            <v>4984</v>
          </cell>
        </row>
        <row r="758">
          <cell r="L758">
            <v>4</v>
          </cell>
          <cell r="V758">
            <v>4984</v>
          </cell>
        </row>
        <row r="759">
          <cell r="L759">
            <v>4</v>
          </cell>
          <cell r="V759">
            <v>4249</v>
          </cell>
        </row>
        <row r="760">
          <cell r="L760">
            <v>4</v>
          </cell>
          <cell r="V760">
            <v>4249</v>
          </cell>
        </row>
        <row r="761">
          <cell r="L761">
            <v>4</v>
          </cell>
          <cell r="V761">
            <v>4249</v>
          </cell>
        </row>
        <row r="762">
          <cell r="L762">
            <v>4</v>
          </cell>
          <cell r="V762">
            <v>4249</v>
          </cell>
        </row>
        <row r="763">
          <cell r="L763">
            <v>4</v>
          </cell>
          <cell r="V763">
            <v>4249</v>
          </cell>
        </row>
        <row r="764">
          <cell r="L764">
            <v>4</v>
          </cell>
          <cell r="V764">
            <v>7153</v>
          </cell>
        </row>
        <row r="765">
          <cell r="L765">
            <v>4</v>
          </cell>
          <cell r="V765">
            <v>7153</v>
          </cell>
        </row>
        <row r="766">
          <cell r="L766">
            <v>4</v>
          </cell>
          <cell r="V766">
            <v>7153</v>
          </cell>
        </row>
        <row r="767">
          <cell r="L767">
            <v>4</v>
          </cell>
          <cell r="V767">
            <v>5771</v>
          </cell>
        </row>
        <row r="768">
          <cell r="L768">
            <v>4</v>
          </cell>
          <cell r="V768">
            <v>5771</v>
          </cell>
        </row>
        <row r="769">
          <cell r="L769">
            <v>4</v>
          </cell>
          <cell r="V769">
            <v>5771</v>
          </cell>
        </row>
        <row r="770">
          <cell r="L770">
            <v>4</v>
          </cell>
          <cell r="V770">
            <v>5771</v>
          </cell>
        </row>
        <row r="771">
          <cell r="L771">
            <v>4</v>
          </cell>
          <cell r="V771">
            <v>5771</v>
          </cell>
        </row>
        <row r="772">
          <cell r="L772">
            <v>4</v>
          </cell>
          <cell r="V772">
            <v>4665</v>
          </cell>
        </row>
        <row r="773">
          <cell r="L773">
            <v>4</v>
          </cell>
          <cell r="V773">
            <v>7153</v>
          </cell>
        </row>
        <row r="774">
          <cell r="L774">
            <v>4</v>
          </cell>
          <cell r="V774">
            <v>5771</v>
          </cell>
        </row>
        <row r="775">
          <cell r="L775">
            <v>4</v>
          </cell>
          <cell r="V775">
            <v>7153</v>
          </cell>
        </row>
        <row r="776">
          <cell r="L776">
            <v>4</v>
          </cell>
          <cell r="V776">
            <v>7153</v>
          </cell>
        </row>
        <row r="777">
          <cell r="L777">
            <v>4</v>
          </cell>
          <cell r="V777">
            <v>4249</v>
          </cell>
        </row>
        <row r="778">
          <cell r="L778">
            <v>4</v>
          </cell>
          <cell r="V778">
            <v>4249</v>
          </cell>
        </row>
        <row r="779">
          <cell r="L779">
            <v>4</v>
          </cell>
          <cell r="V779">
            <v>4249</v>
          </cell>
        </row>
        <row r="780">
          <cell r="L780">
            <v>4</v>
          </cell>
          <cell r="V780">
            <v>4249</v>
          </cell>
        </row>
        <row r="781">
          <cell r="L781">
            <v>4</v>
          </cell>
          <cell r="V781">
            <v>6727</v>
          </cell>
        </row>
        <row r="782">
          <cell r="L782">
            <v>4</v>
          </cell>
          <cell r="V782">
            <v>6727</v>
          </cell>
        </row>
        <row r="783">
          <cell r="L783">
            <v>4</v>
          </cell>
          <cell r="V783">
            <v>6727</v>
          </cell>
        </row>
        <row r="784">
          <cell r="L784">
            <v>4</v>
          </cell>
          <cell r="V784">
            <v>4984</v>
          </cell>
        </row>
        <row r="785">
          <cell r="L785">
            <v>4</v>
          </cell>
          <cell r="V785">
            <v>4984</v>
          </cell>
        </row>
        <row r="786">
          <cell r="L786">
            <v>4</v>
          </cell>
          <cell r="V786">
            <v>4665</v>
          </cell>
        </row>
        <row r="787">
          <cell r="L787">
            <v>4</v>
          </cell>
          <cell r="V787">
            <v>7153</v>
          </cell>
        </row>
        <row r="788">
          <cell r="L788">
            <v>4</v>
          </cell>
          <cell r="V788">
            <v>4174</v>
          </cell>
        </row>
        <row r="789">
          <cell r="L789">
            <v>4</v>
          </cell>
          <cell r="V789">
            <v>4174</v>
          </cell>
        </row>
        <row r="790">
          <cell r="L790">
            <v>4</v>
          </cell>
          <cell r="V790">
            <v>4174</v>
          </cell>
        </row>
        <row r="791">
          <cell r="L791">
            <v>4</v>
          </cell>
          <cell r="V791">
            <v>4174</v>
          </cell>
        </row>
        <row r="792">
          <cell r="L792">
            <v>4</v>
          </cell>
          <cell r="V792">
            <v>4174</v>
          </cell>
        </row>
        <row r="793">
          <cell r="L793">
            <v>4</v>
          </cell>
          <cell r="V793">
            <v>7153</v>
          </cell>
        </row>
        <row r="794">
          <cell r="L794">
            <v>4</v>
          </cell>
          <cell r="V794">
            <v>7153</v>
          </cell>
        </row>
        <row r="795">
          <cell r="L795">
            <v>4</v>
          </cell>
          <cell r="V795">
            <v>7153</v>
          </cell>
        </row>
        <row r="796">
          <cell r="L796">
            <v>4</v>
          </cell>
          <cell r="V796">
            <v>7153</v>
          </cell>
        </row>
        <row r="797">
          <cell r="L797">
            <v>4</v>
          </cell>
          <cell r="V797">
            <v>7153</v>
          </cell>
        </row>
        <row r="798">
          <cell r="L798">
            <v>4</v>
          </cell>
          <cell r="V798">
            <v>7153</v>
          </cell>
        </row>
        <row r="799">
          <cell r="L799">
            <v>4</v>
          </cell>
          <cell r="V799">
            <v>5771</v>
          </cell>
        </row>
        <row r="800">
          <cell r="L800">
            <v>4</v>
          </cell>
          <cell r="V800">
            <v>5771</v>
          </cell>
        </row>
        <row r="801">
          <cell r="L801">
            <v>4</v>
          </cell>
          <cell r="V801">
            <v>5771</v>
          </cell>
        </row>
        <row r="802">
          <cell r="L802">
            <v>4</v>
          </cell>
          <cell r="V802">
            <v>4873</v>
          </cell>
        </row>
        <row r="803">
          <cell r="L803">
            <v>4</v>
          </cell>
          <cell r="V803">
            <v>7574</v>
          </cell>
        </row>
        <row r="804">
          <cell r="L804">
            <v>4</v>
          </cell>
          <cell r="V804">
            <v>7574</v>
          </cell>
        </row>
        <row r="805">
          <cell r="L805">
            <v>4</v>
          </cell>
          <cell r="V805">
            <v>4665</v>
          </cell>
        </row>
        <row r="806">
          <cell r="L806">
            <v>4</v>
          </cell>
          <cell r="V806">
            <v>6727</v>
          </cell>
        </row>
        <row r="807">
          <cell r="L807">
            <v>4</v>
          </cell>
          <cell r="V807">
            <v>6727</v>
          </cell>
        </row>
        <row r="808">
          <cell r="L808">
            <v>4</v>
          </cell>
          <cell r="V808">
            <v>6727</v>
          </cell>
        </row>
        <row r="809">
          <cell r="L809">
            <v>4</v>
          </cell>
          <cell r="V809">
            <v>6727</v>
          </cell>
        </row>
        <row r="810">
          <cell r="L810">
            <v>4</v>
          </cell>
          <cell r="V810">
            <v>6727</v>
          </cell>
        </row>
        <row r="811">
          <cell r="L811">
            <v>4</v>
          </cell>
          <cell r="V811">
            <v>6727</v>
          </cell>
        </row>
        <row r="812">
          <cell r="L812">
            <v>4</v>
          </cell>
          <cell r="V812">
            <v>6727</v>
          </cell>
        </row>
        <row r="813">
          <cell r="L813">
            <v>4</v>
          </cell>
          <cell r="V813">
            <v>6727</v>
          </cell>
        </row>
        <row r="814">
          <cell r="L814">
            <v>4</v>
          </cell>
          <cell r="V814">
            <v>6727</v>
          </cell>
        </row>
        <row r="815">
          <cell r="L815">
            <v>4</v>
          </cell>
          <cell r="V815">
            <v>4984</v>
          </cell>
        </row>
        <row r="816">
          <cell r="L816">
            <v>4</v>
          </cell>
          <cell r="V816">
            <v>4984</v>
          </cell>
        </row>
        <row r="817">
          <cell r="L817">
            <v>4</v>
          </cell>
          <cell r="V817">
            <v>7988</v>
          </cell>
        </row>
        <row r="818">
          <cell r="L818">
            <v>4</v>
          </cell>
          <cell r="V818">
            <v>4665</v>
          </cell>
        </row>
        <row r="819">
          <cell r="L819">
            <v>4</v>
          </cell>
          <cell r="V819">
            <v>4665</v>
          </cell>
        </row>
        <row r="820">
          <cell r="L820">
            <v>4</v>
          </cell>
          <cell r="V820">
            <v>4665</v>
          </cell>
        </row>
        <row r="821">
          <cell r="L821">
            <v>4</v>
          </cell>
          <cell r="V821">
            <v>4665</v>
          </cell>
        </row>
        <row r="822">
          <cell r="L822">
            <v>4</v>
          </cell>
          <cell r="V822">
            <v>4665</v>
          </cell>
        </row>
        <row r="823">
          <cell r="L823">
            <v>4</v>
          </cell>
          <cell r="V823">
            <v>4665</v>
          </cell>
        </row>
        <row r="824">
          <cell r="L824">
            <v>4</v>
          </cell>
          <cell r="V824">
            <v>4665</v>
          </cell>
        </row>
        <row r="825">
          <cell r="L825">
            <v>4</v>
          </cell>
          <cell r="V825">
            <v>4665</v>
          </cell>
        </row>
        <row r="826">
          <cell r="L826">
            <v>4</v>
          </cell>
          <cell r="V826">
            <v>7153</v>
          </cell>
        </row>
        <row r="827">
          <cell r="L827">
            <v>4</v>
          </cell>
          <cell r="V827">
            <v>7153</v>
          </cell>
        </row>
        <row r="828">
          <cell r="L828">
            <v>4</v>
          </cell>
          <cell r="V828">
            <v>7153</v>
          </cell>
        </row>
        <row r="829">
          <cell r="L829">
            <v>4</v>
          </cell>
          <cell r="V829">
            <v>7153</v>
          </cell>
        </row>
        <row r="830">
          <cell r="L830">
            <v>4</v>
          </cell>
          <cell r="V830">
            <v>7153</v>
          </cell>
        </row>
        <row r="831">
          <cell r="L831">
            <v>4</v>
          </cell>
          <cell r="V831">
            <v>7153</v>
          </cell>
        </row>
        <row r="832">
          <cell r="L832">
            <v>4</v>
          </cell>
          <cell r="V832">
            <v>7153</v>
          </cell>
        </row>
        <row r="833">
          <cell r="L833">
            <v>4</v>
          </cell>
          <cell r="V833">
            <v>5771</v>
          </cell>
        </row>
        <row r="834">
          <cell r="L834">
            <v>4</v>
          </cell>
          <cell r="V834">
            <v>5771</v>
          </cell>
        </row>
        <row r="835">
          <cell r="L835">
            <v>4</v>
          </cell>
          <cell r="V835">
            <v>5771</v>
          </cell>
        </row>
        <row r="836">
          <cell r="L836">
            <v>4</v>
          </cell>
          <cell r="V836">
            <v>5771</v>
          </cell>
        </row>
        <row r="837">
          <cell r="L837">
            <v>4</v>
          </cell>
          <cell r="V837">
            <v>5771</v>
          </cell>
        </row>
        <row r="838">
          <cell r="L838">
            <v>4</v>
          </cell>
          <cell r="V838">
            <v>5771</v>
          </cell>
        </row>
        <row r="839">
          <cell r="L839">
            <v>4</v>
          </cell>
          <cell r="V839">
            <v>5771</v>
          </cell>
        </row>
        <row r="840">
          <cell r="L840">
            <v>4</v>
          </cell>
          <cell r="V840">
            <v>5771</v>
          </cell>
        </row>
        <row r="841">
          <cell r="L841">
            <v>4</v>
          </cell>
          <cell r="V841">
            <v>5771</v>
          </cell>
        </row>
        <row r="842">
          <cell r="L842">
            <v>4</v>
          </cell>
          <cell r="V842">
            <v>5771</v>
          </cell>
        </row>
        <row r="843">
          <cell r="L843">
            <v>4</v>
          </cell>
          <cell r="V843">
            <v>5771</v>
          </cell>
        </row>
        <row r="844">
          <cell r="L844">
            <v>4</v>
          </cell>
          <cell r="V844">
            <v>8122</v>
          </cell>
        </row>
        <row r="845">
          <cell r="L845">
            <v>4</v>
          </cell>
          <cell r="V845">
            <v>7574</v>
          </cell>
        </row>
        <row r="846">
          <cell r="L846">
            <v>4</v>
          </cell>
          <cell r="V846">
            <v>7574</v>
          </cell>
        </row>
        <row r="847">
          <cell r="L847">
            <v>4</v>
          </cell>
          <cell r="V847">
            <v>7574</v>
          </cell>
        </row>
        <row r="848">
          <cell r="L848">
            <v>4</v>
          </cell>
          <cell r="V848">
            <v>7574</v>
          </cell>
        </row>
        <row r="849">
          <cell r="L849">
            <v>4</v>
          </cell>
          <cell r="V849">
            <v>7574</v>
          </cell>
        </row>
        <row r="850">
          <cell r="L850">
            <v>4</v>
          </cell>
          <cell r="V850">
            <v>7574</v>
          </cell>
        </row>
        <row r="851">
          <cell r="L851">
            <v>4</v>
          </cell>
          <cell r="V851">
            <v>7574</v>
          </cell>
        </row>
        <row r="852">
          <cell r="L852">
            <v>4</v>
          </cell>
          <cell r="V852">
            <v>7574</v>
          </cell>
        </row>
        <row r="853">
          <cell r="L853">
            <v>4</v>
          </cell>
          <cell r="V853">
            <v>6727</v>
          </cell>
        </row>
        <row r="854">
          <cell r="L854">
            <v>4</v>
          </cell>
          <cell r="V854">
            <v>6727</v>
          </cell>
        </row>
        <row r="855">
          <cell r="L855">
            <v>4</v>
          </cell>
          <cell r="V855">
            <v>4545</v>
          </cell>
        </row>
        <row r="856">
          <cell r="L856">
            <v>4</v>
          </cell>
          <cell r="V856">
            <v>4545</v>
          </cell>
        </row>
        <row r="857">
          <cell r="L857">
            <v>4</v>
          </cell>
          <cell r="V857">
            <v>4545</v>
          </cell>
        </row>
        <row r="858">
          <cell r="L858">
            <v>4</v>
          </cell>
          <cell r="V858">
            <v>4249</v>
          </cell>
        </row>
        <row r="859">
          <cell r="L859">
            <v>4</v>
          </cell>
          <cell r="V859">
            <v>4249</v>
          </cell>
        </row>
        <row r="860">
          <cell r="L860">
            <v>4</v>
          </cell>
          <cell r="V860">
            <v>4249</v>
          </cell>
        </row>
        <row r="861">
          <cell r="L861">
            <v>4</v>
          </cell>
          <cell r="V861">
            <v>4249</v>
          </cell>
        </row>
        <row r="862">
          <cell r="L862">
            <v>4</v>
          </cell>
          <cell r="V862">
            <v>4249</v>
          </cell>
        </row>
        <row r="863">
          <cell r="L863">
            <v>4</v>
          </cell>
          <cell r="V863">
            <v>4249</v>
          </cell>
        </row>
        <row r="864">
          <cell r="L864">
            <v>4</v>
          </cell>
          <cell r="V864">
            <v>7574</v>
          </cell>
        </row>
        <row r="865">
          <cell r="L865">
            <v>4</v>
          </cell>
          <cell r="V865">
            <v>6727</v>
          </cell>
        </row>
        <row r="866">
          <cell r="L866">
            <v>4</v>
          </cell>
          <cell r="V866">
            <v>4873</v>
          </cell>
        </row>
        <row r="867">
          <cell r="L867">
            <v>4</v>
          </cell>
          <cell r="V867">
            <v>5771</v>
          </cell>
        </row>
        <row r="868">
          <cell r="L868">
            <v>4</v>
          </cell>
          <cell r="V868">
            <v>7574</v>
          </cell>
        </row>
        <row r="869">
          <cell r="L869">
            <v>4</v>
          </cell>
          <cell r="V869">
            <v>4873</v>
          </cell>
        </row>
        <row r="870">
          <cell r="L870">
            <v>4</v>
          </cell>
          <cell r="V870">
            <v>4873</v>
          </cell>
        </row>
        <row r="871">
          <cell r="L871">
            <v>4</v>
          </cell>
          <cell r="V871">
            <v>4873</v>
          </cell>
        </row>
        <row r="872">
          <cell r="L872">
            <v>4</v>
          </cell>
          <cell r="V872">
            <v>4873</v>
          </cell>
        </row>
        <row r="873">
          <cell r="L873">
            <v>4</v>
          </cell>
          <cell r="V873">
            <v>4873</v>
          </cell>
        </row>
        <row r="874">
          <cell r="L874">
            <v>4</v>
          </cell>
          <cell r="V874">
            <v>7574</v>
          </cell>
        </row>
        <row r="875">
          <cell r="L875">
            <v>4</v>
          </cell>
          <cell r="V875">
            <v>5771</v>
          </cell>
        </row>
        <row r="876">
          <cell r="L876">
            <v>4</v>
          </cell>
          <cell r="V876">
            <v>5771</v>
          </cell>
        </row>
        <row r="877">
          <cell r="L877">
            <v>4</v>
          </cell>
          <cell r="V877">
            <v>5771</v>
          </cell>
        </row>
        <row r="878">
          <cell r="L878">
            <v>4</v>
          </cell>
          <cell r="V878">
            <v>8122</v>
          </cell>
        </row>
        <row r="879">
          <cell r="L879">
            <v>4</v>
          </cell>
          <cell r="V879">
            <v>8122</v>
          </cell>
        </row>
        <row r="880">
          <cell r="L880">
            <v>4</v>
          </cell>
          <cell r="V880">
            <v>8122</v>
          </cell>
        </row>
        <row r="881">
          <cell r="L881">
            <v>4</v>
          </cell>
          <cell r="V881">
            <v>7988</v>
          </cell>
        </row>
        <row r="882">
          <cell r="L882">
            <v>4</v>
          </cell>
          <cell r="V882">
            <v>7988</v>
          </cell>
        </row>
        <row r="883">
          <cell r="L883">
            <v>4</v>
          </cell>
          <cell r="V883">
            <v>7988</v>
          </cell>
        </row>
        <row r="884">
          <cell r="L884">
            <v>4</v>
          </cell>
          <cell r="V884">
            <v>6727</v>
          </cell>
        </row>
        <row r="885">
          <cell r="L885">
            <v>4</v>
          </cell>
          <cell r="V885">
            <v>6727</v>
          </cell>
        </row>
        <row r="886">
          <cell r="L886">
            <v>4</v>
          </cell>
          <cell r="V886">
            <v>6727</v>
          </cell>
        </row>
        <row r="887">
          <cell r="L887">
            <v>4</v>
          </cell>
          <cell r="V887">
            <v>7574</v>
          </cell>
        </row>
        <row r="888">
          <cell r="L888">
            <v>4</v>
          </cell>
          <cell r="V888">
            <v>7574</v>
          </cell>
        </row>
        <row r="889">
          <cell r="L889">
            <v>4</v>
          </cell>
          <cell r="V889">
            <v>7574</v>
          </cell>
        </row>
        <row r="890">
          <cell r="L890">
            <v>4</v>
          </cell>
          <cell r="V890">
            <v>7574</v>
          </cell>
        </row>
        <row r="891">
          <cell r="L891">
            <v>4</v>
          </cell>
          <cell r="V891">
            <v>8122</v>
          </cell>
        </row>
        <row r="892">
          <cell r="L892">
            <v>4</v>
          </cell>
          <cell r="V892">
            <v>4422</v>
          </cell>
        </row>
        <row r="893">
          <cell r="L893">
            <v>4</v>
          </cell>
          <cell r="V893">
            <v>4422</v>
          </cell>
        </row>
        <row r="894">
          <cell r="L894">
            <v>4</v>
          </cell>
          <cell r="V894">
            <v>4422</v>
          </cell>
        </row>
        <row r="895">
          <cell r="L895">
            <v>4</v>
          </cell>
          <cell r="V895">
            <v>4422</v>
          </cell>
        </row>
        <row r="896">
          <cell r="L896">
            <v>4</v>
          </cell>
          <cell r="V896">
            <v>4422</v>
          </cell>
        </row>
        <row r="897">
          <cell r="L897">
            <v>4</v>
          </cell>
          <cell r="V897">
            <v>4422</v>
          </cell>
        </row>
        <row r="898">
          <cell r="L898">
            <v>4</v>
          </cell>
          <cell r="V898">
            <v>4422</v>
          </cell>
        </row>
        <row r="899">
          <cell r="L899">
            <v>4</v>
          </cell>
          <cell r="V899">
            <v>6727</v>
          </cell>
        </row>
        <row r="900">
          <cell r="L900">
            <v>4</v>
          </cell>
          <cell r="V900">
            <v>4984</v>
          </cell>
        </row>
        <row r="901">
          <cell r="L901">
            <v>4</v>
          </cell>
          <cell r="V901">
            <v>6727</v>
          </cell>
        </row>
        <row r="902">
          <cell r="L902">
            <v>4</v>
          </cell>
          <cell r="V902">
            <v>4665</v>
          </cell>
        </row>
        <row r="903">
          <cell r="L903">
            <v>4</v>
          </cell>
          <cell r="V903">
            <v>5771</v>
          </cell>
        </row>
        <row r="904">
          <cell r="L904">
            <v>4</v>
          </cell>
          <cell r="V904">
            <v>5771</v>
          </cell>
        </row>
        <row r="905">
          <cell r="L905">
            <v>4</v>
          </cell>
          <cell r="V905">
            <v>6727</v>
          </cell>
        </row>
        <row r="906">
          <cell r="L906">
            <v>4</v>
          </cell>
          <cell r="V906">
            <v>6727</v>
          </cell>
        </row>
        <row r="907">
          <cell r="L907">
            <v>5</v>
          </cell>
          <cell r="V907">
            <v>4394</v>
          </cell>
        </row>
        <row r="908">
          <cell r="L908">
            <v>5</v>
          </cell>
          <cell r="V908">
            <v>4394</v>
          </cell>
        </row>
        <row r="909">
          <cell r="L909">
            <v>5</v>
          </cell>
          <cell r="V909">
            <v>4394</v>
          </cell>
        </row>
        <row r="910">
          <cell r="L910">
            <v>5</v>
          </cell>
          <cell r="V910">
            <v>4394</v>
          </cell>
        </row>
        <row r="911">
          <cell r="L911">
            <v>5</v>
          </cell>
          <cell r="V911">
            <v>4394</v>
          </cell>
        </row>
        <row r="912">
          <cell r="L912">
            <v>5</v>
          </cell>
          <cell r="V912">
            <v>4394</v>
          </cell>
        </row>
        <row r="913">
          <cell r="L913">
            <v>5</v>
          </cell>
          <cell r="V913">
            <v>3175</v>
          </cell>
        </row>
        <row r="914">
          <cell r="L914">
            <v>5</v>
          </cell>
          <cell r="V914">
            <v>4591</v>
          </cell>
        </row>
        <row r="915">
          <cell r="L915">
            <v>5</v>
          </cell>
          <cell r="V915">
            <v>3163</v>
          </cell>
        </row>
        <row r="916">
          <cell r="L916">
            <v>5</v>
          </cell>
          <cell r="V916">
            <v>3163</v>
          </cell>
        </row>
        <row r="917">
          <cell r="L917">
            <v>5</v>
          </cell>
          <cell r="V917">
            <v>3163</v>
          </cell>
        </row>
        <row r="918">
          <cell r="L918">
            <v>5</v>
          </cell>
          <cell r="V918">
            <v>3163</v>
          </cell>
        </row>
        <row r="919">
          <cell r="L919">
            <v>5</v>
          </cell>
          <cell r="V919">
            <v>3687</v>
          </cell>
        </row>
        <row r="920">
          <cell r="L920">
            <v>5</v>
          </cell>
          <cell r="V920">
            <v>3163</v>
          </cell>
        </row>
        <row r="921">
          <cell r="L921">
            <v>5</v>
          </cell>
          <cell r="V921">
            <v>4591</v>
          </cell>
        </row>
        <row r="922">
          <cell r="L922">
            <v>5</v>
          </cell>
          <cell r="V922">
            <v>4263</v>
          </cell>
        </row>
        <row r="923">
          <cell r="L923">
            <v>5</v>
          </cell>
          <cell r="V923">
            <v>3047</v>
          </cell>
        </row>
        <row r="924">
          <cell r="L924">
            <v>5</v>
          </cell>
          <cell r="V924">
            <v>3687</v>
          </cell>
        </row>
        <row r="925">
          <cell r="L925">
            <v>5</v>
          </cell>
          <cell r="V925">
            <v>2971</v>
          </cell>
        </row>
        <row r="926">
          <cell r="L926">
            <v>5</v>
          </cell>
          <cell r="V926">
            <v>3163</v>
          </cell>
        </row>
        <row r="927">
          <cell r="L927">
            <v>5</v>
          </cell>
          <cell r="V927">
            <v>2251</v>
          </cell>
        </row>
        <row r="928">
          <cell r="L928">
            <v>5</v>
          </cell>
          <cell r="V928">
            <v>3163</v>
          </cell>
        </row>
        <row r="929">
          <cell r="L929">
            <v>5</v>
          </cell>
          <cell r="V929">
            <v>2474</v>
          </cell>
        </row>
        <row r="930">
          <cell r="L930">
            <v>5</v>
          </cell>
          <cell r="V930">
            <v>4591</v>
          </cell>
        </row>
        <row r="931">
          <cell r="L931">
            <v>5</v>
          </cell>
          <cell r="V931">
            <v>3687</v>
          </cell>
        </row>
        <row r="932">
          <cell r="L932">
            <v>5</v>
          </cell>
          <cell r="V932">
            <v>2592</v>
          </cell>
        </row>
        <row r="933">
          <cell r="L933">
            <v>5</v>
          </cell>
          <cell r="V933">
            <v>2474</v>
          </cell>
        </row>
        <row r="934">
          <cell r="L934">
            <v>5</v>
          </cell>
          <cell r="V934">
            <v>2474</v>
          </cell>
        </row>
        <row r="935">
          <cell r="L935">
            <v>5</v>
          </cell>
          <cell r="V935">
            <v>2474</v>
          </cell>
        </row>
        <row r="936">
          <cell r="L936">
            <v>5</v>
          </cell>
          <cell r="V936">
            <v>3175</v>
          </cell>
        </row>
        <row r="937">
          <cell r="L937">
            <v>5</v>
          </cell>
          <cell r="V937">
            <v>2997</v>
          </cell>
        </row>
        <row r="938">
          <cell r="L938">
            <v>5</v>
          </cell>
          <cell r="V938">
            <v>2997</v>
          </cell>
        </row>
        <row r="939">
          <cell r="L939">
            <v>5</v>
          </cell>
          <cell r="V939">
            <v>2997</v>
          </cell>
        </row>
        <row r="940">
          <cell r="L940">
            <v>5</v>
          </cell>
          <cell r="V940">
            <v>2997</v>
          </cell>
        </row>
        <row r="941">
          <cell r="L941">
            <v>5</v>
          </cell>
          <cell r="V941">
            <v>2997</v>
          </cell>
        </row>
        <row r="942">
          <cell r="L942">
            <v>5</v>
          </cell>
          <cell r="V942">
            <v>2997</v>
          </cell>
        </row>
        <row r="943">
          <cell r="L943">
            <v>5</v>
          </cell>
          <cell r="V943">
            <v>4095</v>
          </cell>
        </row>
        <row r="944">
          <cell r="L944">
            <v>5</v>
          </cell>
          <cell r="V944">
            <v>2932</v>
          </cell>
        </row>
        <row r="945">
          <cell r="L945">
            <v>5</v>
          </cell>
          <cell r="V945">
            <v>2742</v>
          </cell>
        </row>
        <row r="946">
          <cell r="L946">
            <v>5</v>
          </cell>
          <cell r="V946">
            <v>3163</v>
          </cell>
        </row>
        <row r="947">
          <cell r="L947">
            <v>5</v>
          </cell>
          <cell r="V947">
            <v>2957</v>
          </cell>
        </row>
        <row r="948">
          <cell r="L948">
            <v>5</v>
          </cell>
          <cell r="V948">
            <v>3687</v>
          </cell>
        </row>
        <row r="949">
          <cell r="L949">
            <v>5</v>
          </cell>
          <cell r="V949">
            <v>3687</v>
          </cell>
        </row>
        <row r="950">
          <cell r="L950">
            <v>5</v>
          </cell>
          <cell r="V950">
            <v>4068</v>
          </cell>
        </row>
        <row r="951">
          <cell r="L951">
            <v>5</v>
          </cell>
          <cell r="V951">
            <v>3047</v>
          </cell>
        </row>
        <row r="952">
          <cell r="L952">
            <v>5</v>
          </cell>
          <cell r="V952">
            <v>4263</v>
          </cell>
        </row>
        <row r="953">
          <cell r="L953">
            <v>5</v>
          </cell>
          <cell r="V953">
            <v>4263</v>
          </cell>
        </row>
        <row r="954">
          <cell r="L954">
            <v>5</v>
          </cell>
          <cell r="V954">
            <v>3687</v>
          </cell>
        </row>
        <row r="955">
          <cell r="L955">
            <v>5</v>
          </cell>
          <cell r="V955">
            <v>2592</v>
          </cell>
        </row>
        <row r="956">
          <cell r="L956">
            <v>5</v>
          </cell>
          <cell r="V956">
            <v>2592</v>
          </cell>
        </row>
        <row r="957">
          <cell r="L957">
            <v>5</v>
          </cell>
          <cell r="V957">
            <v>2474</v>
          </cell>
        </row>
        <row r="958">
          <cell r="L958">
            <v>5</v>
          </cell>
          <cell r="V958">
            <v>2474</v>
          </cell>
        </row>
        <row r="959">
          <cell r="L959">
            <v>5</v>
          </cell>
          <cell r="V959">
            <v>2971</v>
          </cell>
        </row>
        <row r="960">
          <cell r="L960">
            <v>5</v>
          </cell>
          <cell r="V960">
            <v>2971</v>
          </cell>
        </row>
        <row r="961">
          <cell r="L961">
            <v>5</v>
          </cell>
          <cell r="V961">
            <v>2474</v>
          </cell>
        </row>
        <row r="962">
          <cell r="L962">
            <v>5</v>
          </cell>
          <cell r="V962">
            <v>4364</v>
          </cell>
        </row>
        <row r="963">
          <cell r="L963">
            <v>5</v>
          </cell>
          <cell r="V963">
            <v>2932</v>
          </cell>
        </row>
        <row r="964">
          <cell r="L964">
            <v>5</v>
          </cell>
          <cell r="V964">
            <v>3241</v>
          </cell>
        </row>
        <row r="965">
          <cell r="L965">
            <v>5</v>
          </cell>
          <cell r="V965">
            <v>3163</v>
          </cell>
        </row>
        <row r="966">
          <cell r="L966">
            <v>5</v>
          </cell>
          <cell r="V966">
            <v>3163</v>
          </cell>
        </row>
        <row r="967">
          <cell r="L967">
            <v>5</v>
          </cell>
          <cell r="V967">
            <v>4591</v>
          </cell>
        </row>
        <row r="968">
          <cell r="L968">
            <v>5</v>
          </cell>
          <cell r="V968">
            <v>4394</v>
          </cell>
        </row>
        <row r="969">
          <cell r="L969">
            <v>5</v>
          </cell>
          <cell r="V969">
            <v>3047</v>
          </cell>
        </row>
        <row r="970">
          <cell r="L970">
            <v>5</v>
          </cell>
          <cell r="V970">
            <v>3047</v>
          </cell>
        </row>
        <row r="971">
          <cell r="L971">
            <v>5</v>
          </cell>
          <cell r="V971">
            <v>2554</v>
          </cell>
        </row>
        <row r="972">
          <cell r="L972">
            <v>5</v>
          </cell>
          <cell r="V972">
            <v>2554</v>
          </cell>
        </row>
        <row r="973">
          <cell r="L973">
            <v>5</v>
          </cell>
          <cell r="V973">
            <v>2992</v>
          </cell>
        </row>
        <row r="974">
          <cell r="L974">
            <v>5</v>
          </cell>
          <cell r="V974">
            <v>2554</v>
          </cell>
        </row>
        <row r="975">
          <cell r="L975">
            <v>5</v>
          </cell>
          <cell r="V975">
            <v>3047</v>
          </cell>
        </row>
        <row r="976">
          <cell r="L976">
            <v>5</v>
          </cell>
          <cell r="V976">
            <v>2554</v>
          </cell>
        </row>
        <row r="977">
          <cell r="L977">
            <v>5</v>
          </cell>
          <cell r="V977">
            <v>2957</v>
          </cell>
        </row>
        <row r="978">
          <cell r="L978">
            <v>5</v>
          </cell>
          <cell r="V978">
            <v>2957</v>
          </cell>
        </row>
        <row r="979">
          <cell r="L979">
            <v>5</v>
          </cell>
          <cell r="V979">
            <v>2957</v>
          </cell>
        </row>
        <row r="980">
          <cell r="L980">
            <v>5</v>
          </cell>
          <cell r="V980">
            <v>2957</v>
          </cell>
        </row>
        <row r="981">
          <cell r="L981">
            <v>5</v>
          </cell>
          <cell r="V981">
            <v>2592</v>
          </cell>
        </row>
        <row r="982">
          <cell r="L982">
            <v>5</v>
          </cell>
          <cell r="V982">
            <v>4591</v>
          </cell>
        </row>
        <row r="983">
          <cell r="L983">
            <v>5</v>
          </cell>
          <cell r="V983">
            <v>4591</v>
          </cell>
        </row>
        <row r="984">
          <cell r="L984">
            <v>5</v>
          </cell>
          <cell r="V984">
            <v>3377</v>
          </cell>
        </row>
        <row r="985">
          <cell r="L985">
            <v>5</v>
          </cell>
          <cell r="V985">
            <v>4364</v>
          </cell>
        </row>
        <row r="986">
          <cell r="L986">
            <v>5</v>
          </cell>
          <cell r="V986">
            <v>4364</v>
          </cell>
        </row>
        <row r="987">
          <cell r="L987">
            <v>5</v>
          </cell>
          <cell r="V987">
            <v>2592</v>
          </cell>
        </row>
        <row r="988">
          <cell r="L988">
            <v>5</v>
          </cell>
          <cell r="V988">
            <v>3175</v>
          </cell>
        </row>
        <row r="989">
          <cell r="L989">
            <v>5</v>
          </cell>
          <cell r="V989">
            <v>3222</v>
          </cell>
        </row>
        <row r="990">
          <cell r="L990">
            <v>5</v>
          </cell>
          <cell r="V990">
            <v>3163</v>
          </cell>
        </row>
        <row r="991">
          <cell r="L991">
            <v>5</v>
          </cell>
          <cell r="V991">
            <v>2251</v>
          </cell>
        </row>
        <row r="992">
          <cell r="L992">
            <v>5</v>
          </cell>
          <cell r="V992">
            <v>4364</v>
          </cell>
        </row>
        <row r="993">
          <cell r="L993">
            <v>5</v>
          </cell>
          <cell r="V993">
            <v>4364</v>
          </cell>
        </row>
        <row r="994">
          <cell r="L994">
            <v>5</v>
          </cell>
          <cell r="V994">
            <v>4364</v>
          </cell>
        </row>
        <row r="995">
          <cell r="L995">
            <v>5</v>
          </cell>
          <cell r="V995">
            <v>3377</v>
          </cell>
        </row>
        <row r="996">
          <cell r="L996">
            <v>5</v>
          </cell>
          <cell r="V996">
            <v>3377</v>
          </cell>
        </row>
        <row r="997">
          <cell r="L997">
            <v>5</v>
          </cell>
          <cell r="V997">
            <v>3377</v>
          </cell>
        </row>
        <row r="998">
          <cell r="L998">
            <v>5</v>
          </cell>
          <cell r="V998">
            <v>2742</v>
          </cell>
        </row>
        <row r="999">
          <cell r="L999">
            <v>5</v>
          </cell>
          <cell r="V999">
            <v>3377</v>
          </cell>
        </row>
        <row r="1000">
          <cell r="L1000">
            <v>5</v>
          </cell>
          <cell r="V1000">
            <v>3377</v>
          </cell>
        </row>
        <row r="1001">
          <cell r="L1001">
            <v>5</v>
          </cell>
          <cell r="V1001">
            <v>3175</v>
          </cell>
        </row>
        <row r="1002">
          <cell r="L1002">
            <v>5</v>
          </cell>
          <cell r="V1002">
            <v>3377</v>
          </cell>
        </row>
        <row r="1003">
          <cell r="L1003">
            <v>5</v>
          </cell>
          <cell r="V1003">
            <v>2742</v>
          </cell>
        </row>
        <row r="1004">
          <cell r="L1004">
            <v>5</v>
          </cell>
          <cell r="V1004">
            <v>2742</v>
          </cell>
        </row>
        <row r="1005">
          <cell r="L1005">
            <v>5</v>
          </cell>
          <cell r="V1005">
            <v>2742</v>
          </cell>
        </row>
        <row r="1006">
          <cell r="L1006">
            <v>5</v>
          </cell>
          <cell r="V1006">
            <v>3175</v>
          </cell>
        </row>
        <row r="1007">
          <cell r="L1007">
            <v>5</v>
          </cell>
          <cell r="V1007">
            <v>4454</v>
          </cell>
        </row>
        <row r="1008">
          <cell r="L1008">
            <v>5</v>
          </cell>
          <cell r="V1008">
            <v>2592</v>
          </cell>
        </row>
        <row r="1009">
          <cell r="L1009">
            <v>5</v>
          </cell>
          <cell r="V1009">
            <v>4364</v>
          </cell>
        </row>
        <row r="1010">
          <cell r="L1010">
            <v>5</v>
          </cell>
          <cell r="V1010">
            <v>2672</v>
          </cell>
        </row>
        <row r="1011">
          <cell r="L1011">
            <v>5</v>
          </cell>
          <cell r="V1011">
            <v>4591</v>
          </cell>
        </row>
        <row r="1012">
          <cell r="L1012">
            <v>5</v>
          </cell>
          <cell r="V1012">
            <v>2251</v>
          </cell>
        </row>
        <row r="1013">
          <cell r="L1013">
            <v>5</v>
          </cell>
          <cell r="V1013">
            <v>2251</v>
          </cell>
        </row>
        <row r="1014">
          <cell r="L1014">
            <v>5</v>
          </cell>
          <cell r="V1014">
            <v>2592</v>
          </cell>
        </row>
        <row r="1015">
          <cell r="L1015">
            <v>5</v>
          </cell>
          <cell r="V1015">
            <v>2592</v>
          </cell>
        </row>
        <row r="1016">
          <cell r="L1016">
            <v>5</v>
          </cell>
          <cell r="V1016">
            <v>4591</v>
          </cell>
        </row>
        <row r="1017">
          <cell r="L1017">
            <v>5</v>
          </cell>
          <cell r="V1017">
            <v>4591</v>
          </cell>
        </row>
        <row r="1018">
          <cell r="L1018">
            <v>5</v>
          </cell>
          <cell r="V1018">
            <v>4095</v>
          </cell>
        </row>
        <row r="1019">
          <cell r="L1019">
            <v>5</v>
          </cell>
          <cell r="V1019">
            <v>2932</v>
          </cell>
        </row>
        <row r="1020">
          <cell r="L1020">
            <v>5</v>
          </cell>
          <cell r="V1020">
            <v>2932</v>
          </cell>
        </row>
        <row r="1021">
          <cell r="L1021">
            <v>5</v>
          </cell>
          <cell r="V1021">
            <v>2932</v>
          </cell>
        </row>
        <row r="1022">
          <cell r="L1022">
            <v>5</v>
          </cell>
          <cell r="V1022">
            <v>2932</v>
          </cell>
        </row>
        <row r="1023">
          <cell r="L1023">
            <v>5</v>
          </cell>
          <cell r="V1023">
            <v>2251</v>
          </cell>
        </row>
        <row r="1024">
          <cell r="L1024">
            <v>5</v>
          </cell>
          <cell r="V1024">
            <v>2251</v>
          </cell>
        </row>
        <row r="1025">
          <cell r="L1025">
            <v>5</v>
          </cell>
          <cell r="V1025">
            <v>3175</v>
          </cell>
        </row>
        <row r="1026">
          <cell r="L1026">
            <v>5</v>
          </cell>
          <cell r="V1026">
            <v>4364</v>
          </cell>
        </row>
        <row r="1027">
          <cell r="L1027">
            <v>5</v>
          </cell>
          <cell r="V1027">
            <v>4364</v>
          </cell>
        </row>
        <row r="1028">
          <cell r="L1028">
            <v>5</v>
          </cell>
          <cell r="V1028">
            <v>4364</v>
          </cell>
        </row>
        <row r="1029">
          <cell r="L1029">
            <v>5</v>
          </cell>
          <cell r="V1029">
            <v>4364</v>
          </cell>
        </row>
        <row r="1030">
          <cell r="L1030">
            <v>5</v>
          </cell>
          <cell r="V1030">
            <v>4364</v>
          </cell>
        </row>
        <row r="1031">
          <cell r="L1031">
            <v>5</v>
          </cell>
          <cell r="V1031">
            <v>4364</v>
          </cell>
        </row>
        <row r="1032">
          <cell r="L1032">
            <v>5</v>
          </cell>
          <cell r="V1032">
            <v>4591</v>
          </cell>
        </row>
        <row r="1033">
          <cell r="L1033">
            <v>5</v>
          </cell>
          <cell r="V1033">
            <v>4591</v>
          </cell>
        </row>
        <row r="1034">
          <cell r="L1034">
            <v>5</v>
          </cell>
          <cell r="V1034">
            <v>4591</v>
          </cell>
        </row>
        <row r="1035">
          <cell r="L1035">
            <v>5</v>
          </cell>
          <cell r="V1035">
            <v>4591</v>
          </cell>
        </row>
        <row r="1036">
          <cell r="L1036">
            <v>5</v>
          </cell>
          <cell r="V1036">
            <v>4591</v>
          </cell>
        </row>
        <row r="1037">
          <cell r="L1037">
            <v>5</v>
          </cell>
          <cell r="V1037">
            <v>4591</v>
          </cell>
        </row>
        <row r="1038">
          <cell r="L1038">
            <v>5</v>
          </cell>
          <cell r="V1038">
            <v>2592</v>
          </cell>
        </row>
        <row r="1039">
          <cell r="L1039">
            <v>5</v>
          </cell>
          <cell r="V1039">
            <v>2592</v>
          </cell>
        </row>
        <row r="1040">
          <cell r="L1040">
            <v>5</v>
          </cell>
          <cell r="V1040">
            <v>2592</v>
          </cell>
        </row>
        <row r="1041">
          <cell r="L1041">
            <v>5</v>
          </cell>
          <cell r="V1041">
            <v>2592</v>
          </cell>
        </row>
        <row r="1042">
          <cell r="L1042">
            <v>5</v>
          </cell>
          <cell r="V1042">
            <v>2592</v>
          </cell>
        </row>
        <row r="1043">
          <cell r="L1043">
            <v>5</v>
          </cell>
          <cell r="V1043">
            <v>2592</v>
          </cell>
        </row>
        <row r="1044">
          <cell r="L1044">
            <v>5</v>
          </cell>
          <cell r="V1044">
            <v>2592</v>
          </cell>
        </row>
        <row r="1045">
          <cell r="L1045">
            <v>5</v>
          </cell>
          <cell r="V1045">
            <v>2957</v>
          </cell>
        </row>
        <row r="1046">
          <cell r="L1046">
            <v>5</v>
          </cell>
          <cell r="V1046">
            <v>2957</v>
          </cell>
        </row>
        <row r="1047">
          <cell r="L1047">
            <v>5</v>
          </cell>
          <cell r="V1047">
            <v>2957</v>
          </cell>
        </row>
        <row r="1048">
          <cell r="L1048">
            <v>5</v>
          </cell>
          <cell r="V1048">
            <v>3213</v>
          </cell>
        </row>
        <row r="1049">
          <cell r="L1049">
            <v>5</v>
          </cell>
          <cell r="V1049">
            <v>3213</v>
          </cell>
        </row>
        <row r="1050">
          <cell r="L1050">
            <v>5</v>
          </cell>
          <cell r="V1050">
            <v>3213</v>
          </cell>
        </row>
        <row r="1051">
          <cell r="L1051">
            <v>5</v>
          </cell>
          <cell r="V1051">
            <v>2957</v>
          </cell>
        </row>
        <row r="1052">
          <cell r="L1052">
            <v>5</v>
          </cell>
          <cell r="V1052">
            <v>4591</v>
          </cell>
        </row>
        <row r="1053">
          <cell r="L1053">
            <v>5</v>
          </cell>
          <cell r="V1053">
            <v>4591</v>
          </cell>
        </row>
        <row r="1054">
          <cell r="L1054">
            <v>5</v>
          </cell>
          <cell r="V1054">
            <v>4591</v>
          </cell>
        </row>
        <row r="1055">
          <cell r="L1055">
            <v>5</v>
          </cell>
          <cell r="V1055">
            <v>4591</v>
          </cell>
        </row>
        <row r="1056">
          <cell r="L1056">
            <v>5</v>
          </cell>
          <cell r="V1056">
            <v>4591</v>
          </cell>
        </row>
        <row r="1057">
          <cell r="L1057">
            <v>5</v>
          </cell>
          <cell r="V1057">
            <v>3163</v>
          </cell>
        </row>
        <row r="1058">
          <cell r="L1058">
            <v>5</v>
          </cell>
          <cell r="V1058">
            <v>2742</v>
          </cell>
        </row>
        <row r="1059">
          <cell r="L1059">
            <v>5</v>
          </cell>
          <cell r="V1059">
            <v>2251</v>
          </cell>
        </row>
        <row r="1060">
          <cell r="L1060">
            <v>5</v>
          </cell>
          <cell r="V1060">
            <v>2742</v>
          </cell>
        </row>
        <row r="1061">
          <cell r="L1061">
            <v>5</v>
          </cell>
          <cell r="V1061">
            <v>2742</v>
          </cell>
        </row>
        <row r="1062">
          <cell r="L1062">
            <v>5</v>
          </cell>
          <cell r="V1062">
            <v>2251</v>
          </cell>
        </row>
        <row r="1063">
          <cell r="L1063">
            <v>5</v>
          </cell>
          <cell r="V1063">
            <v>2251</v>
          </cell>
        </row>
        <row r="1064">
          <cell r="L1064">
            <v>5</v>
          </cell>
          <cell r="V1064">
            <v>2251</v>
          </cell>
        </row>
        <row r="1065">
          <cell r="L1065">
            <v>5</v>
          </cell>
          <cell r="V1065">
            <v>2251</v>
          </cell>
        </row>
        <row r="1066">
          <cell r="L1066">
            <v>5</v>
          </cell>
          <cell r="V1066">
            <v>2164</v>
          </cell>
        </row>
        <row r="1067">
          <cell r="L1067">
            <v>5</v>
          </cell>
          <cell r="V1067">
            <v>3163</v>
          </cell>
        </row>
        <row r="1068">
          <cell r="L1068">
            <v>5</v>
          </cell>
          <cell r="V1068">
            <v>3163</v>
          </cell>
        </row>
        <row r="1069">
          <cell r="L1069">
            <v>5</v>
          </cell>
          <cell r="V1069">
            <v>4394</v>
          </cell>
        </row>
        <row r="1070">
          <cell r="L1070">
            <v>5</v>
          </cell>
          <cell r="V1070">
            <v>4394</v>
          </cell>
        </row>
        <row r="1071">
          <cell r="L1071">
            <v>5</v>
          </cell>
          <cell r="V1071">
            <v>4394</v>
          </cell>
        </row>
        <row r="1072">
          <cell r="L1072">
            <v>5</v>
          </cell>
          <cell r="V1072">
            <v>2997</v>
          </cell>
        </row>
        <row r="1073">
          <cell r="L1073">
            <v>5</v>
          </cell>
          <cell r="V1073">
            <v>2997</v>
          </cell>
        </row>
        <row r="1074">
          <cell r="L1074">
            <v>5</v>
          </cell>
          <cell r="V1074">
            <v>4263</v>
          </cell>
        </row>
        <row r="1075">
          <cell r="L1075">
            <v>5</v>
          </cell>
          <cell r="V1075">
            <v>4263</v>
          </cell>
        </row>
        <row r="1076">
          <cell r="L1076">
            <v>5</v>
          </cell>
          <cell r="V1076">
            <v>3163</v>
          </cell>
        </row>
        <row r="1077">
          <cell r="L1077">
            <v>5</v>
          </cell>
          <cell r="V1077">
            <v>4591</v>
          </cell>
        </row>
        <row r="1078">
          <cell r="L1078">
            <v>5</v>
          </cell>
          <cell r="V1078">
            <v>3377</v>
          </cell>
        </row>
        <row r="1079">
          <cell r="L1079">
            <v>5</v>
          </cell>
          <cell r="V1079">
            <v>4591</v>
          </cell>
        </row>
        <row r="1080">
          <cell r="L1080">
            <v>6</v>
          </cell>
          <cell r="V1080">
            <v>2565</v>
          </cell>
        </row>
        <row r="1081">
          <cell r="L1081">
            <v>6</v>
          </cell>
          <cell r="V1081">
            <v>2565</v>
          </cell>
        </row>
        <row r="1082">
          <cell r="L1082">
            <v>6</v>
          </cell>
          <cell r="V1082">
            <v>2620</v>
          </cell>
        </row>
        <row r="1083">
          <cell r="L1083">
            <v>6</v>
          </cell>
          <cell r="V1083">
            <v>4047</v>
          </cell>
        </row>
        <row r="1084">
          <cell r="L1084">
            <v>6</v>
          </cell>
          <cell r="V1084">
            <v>4047</v>
          </cell>
        </row>
        <row r="1085">
          <cell r="L1085">
            <v>6</v>
          </cell>
          <cell r="V1085">
            <v>4047</v>
          </cell>
        </row>
        <row r="1086">
          <cell r="L1086">
            <v>6</v>
          </cell>
          <cell r="V1086">
            <v>4047</v>
          </cell>
        </row>
        <row r="1087">
          <cell r="L1087">
            <v>6</v>
          </cell>
          <cell r="V1087">
            <v>4047</v>
          </cell>
        </row>
        <row r="1088">
          <cell r="L1088">
            <v>6</v>
          </cell>
          <cell r="V1088">
            <v>3836</v>
          </cell>
        </row>
        <row r="1089">
          <cell r="L1089">
            <v>6</v>
          </cell>
          <cell r="V1089">
            <v>3851</v>
          </cell>
        </row>
        <row r="1090">
          <cell r="L1090">
            <v>6</v>
          </cell>
          <cell r="V1090">
            <v>3424</v>
          </cell>
        </row>
        <row r="1091">
          <cell r="L1091">
            <v>6</v>
          </cell>
          <cell r="V1091">
            <v>2565</v>
          </cell>
        </row>
        <row r="1092">
          <cell r="L1092">
            <v>6</v>
          </cell>
          <cell r="V1092">
            <v>1291</v>
          </cell>
        </row>
        <row r="1093">
          <cell r="L1093">
            <v>6</v>
          </cell>
          <cell r="V1093">
            <v>2620</v>
          </cell>
        </row>
        <row r="1094">
          <cell r="L1094">
            <v>6</v>
          </cell>
          <cell r="V1094">
            <v>2620</v>
          </cell>
        </row>
        <row r="1095">
          <cell r="L1095">
            <v>6</v>
          </cell>
          <cell r="V1095">
            <v>3649</v>
          </cell>
        </row>
        <row r="1096">
          <cell r="L1096">
            <v>6</v>
          </cell>
          <cell r="V1096">
            <v>2620</v>
          </cell>
        </row>
        <row r="1097">
          <cell r="L1097">
            <v>6</v>
          </cell>
          <cell r="V1097">
            <v>3836</v>
          </cell>
        </row>
        <row r="1098">
          <cell r="L1098">
            <v>6</v>
          </cell>
          <cell r="V1098">
            <v>3836</v>
          </cell>
        </row>
        <row r="1099">
          <cell r="L1099">
            <v>6</v>
          </cell>
          <cell r="V1099">
            <v>4047</v>
          </cell>
        </row>
        <row r="1100">
          <cell r="L1100">
            <v>6</v>
          </cell>
          <cell r="V1100">
            <v>4047</v>
          </cell>
        </row>
        <row r="1101">
          <cell r="L1101">
            <v>6</v>
          </cell>
          <cell r="V1101">
            <v>3836</v>
          </cell>
        </row>
        <row r="1102">
          <cell r="L1102">
            <v>6</v>
          </cell>
          <cell r="V1102">
            <v>3836</v>
          </cell>
        </row>
        <row r="1103">
          <cell r="L1103">
            <v>6</v>
          </cell>
          <cell r="V1103">
            <v>2620</v>
          </cell>
        </row>
        <row r="1104">
          <cell r="L1104">
            <v>6</v>
          </cell>
          <cell r="V1104">
            <v>2620</v>
          </cell>
        </row>
        <row r="1105">
          <cell r="L1105">
            <v>6</v>
          </cell>
          <cell r="V1105">
            <v>2620</v>
          </cell>
        </row>
        <row r="1106">
          <cell r="L1106">
            <v>6</v>
          </cell>
          <cell r="V1106">
            <v>2620</v>
          </cell>
        </row>
        <row r="1107">
          <cell r="L1107">
            <v>6</v>
          </cell>
          <cell r="V1107">
            <v>2620</v>
          </cell>
        </row>
        <row r="1108">
          <cell r="L1108">
            <v>6</v>
          </cell>
          <cell r="V1108">
            <v>4047</v>
          </cell>
        </row>
        <row r="1109">
          <cell r="L1109">
            <v>6</v>
          </cell>
          <cell r="V1109">
            <v>3568</v>
          </cell>
        </row>
        <row r="1110">
          <cell r="L1110">
            <v>6</v>
          </cell>
          <cell r="V1110">
            <v>3836</v>
          </cell>
        </row>
        <row r="1111">
          <cell r="L1111">
            <v>6</v>
          </cell>
          <cell r="V1111">
            <v>3836</v>
          </cell>
        </row>
        <row r="1112">
          <cell r="L1112">
            <v>6</v>
          </cell>
          <cell r="V1112">
            <v>3836</v>
          </cell>
        </row>
        <row r="1113">
          <cell r="L1113">
            <v>6</v>
          </cell>
          <cell r="V1113">
            <v>1291</v>
          </cell>
        </row>
        <row r="1114">
          <cell r="L1114">
            <v>6</v>
          </cell>
          <cell r="V1114">
            <v>3836</v>
          </cell>
        </row>
        <row r="1115">
          <cell r="L1115">
            <v>6</v>
          </cell>
          <cell r="V1115">
            <v>2620</v>
          </cell>
        </row>
        <row r="1116">
          <cell r="L1116">
            <v>6</v>
          </cell>
          <cell r="V1116">
            <v>3649</v>
          </cell>
        </row>
        <row r="1117">
          <cell r="L1117">
            <v>6</v>
          </cell>
          <cell r="V1117">
            <v>3836</v>
          </cell>
        </row>
        <row r="1118">
          <cell r="L1118">
            <v>6</v>
          </cell>
          <cell r="V1118">
            <v>3836</v>
          </cell>
        </row>
        <row r="1119">
          <cell r="L1119">
            <v>6</v>
          </cell>
          <cell r="V1119">
            <v>2620</v>
          </cell>
        </row>
        <row r="1120">
          <cell r="L1120">
            <v>6</v>
          </cell>
          <cell r="V1120">
            <v>3836</v>
          </cell>
        </row>
        <row r="1121">
          <cell r="L1121">
            <v>6</v>
          </cell>
          <cell r="V1121">
            <v>3424</v>
          </cell>
        </row>
        <row r="1122">
          <cell r="L1122">
            <v>6</v>
          </cell>
          <cell r="V1122">
            <v>3424</v>
          </cell>
        </row>
        <row r="1123">
          <cell r="L1123">
            <v>6</v>
          </cell>
          <cell r="V1123">
            <v>2565</v>
          </cell>
        </row>
        <row r="1124">
          <cell r="L1124">
            <v>6</v>
          </cell>
          <cell r="V1124">
            <v>2565</v>
          </cell>
        </row>
        <row r="1125">
          <cell r="L1125">
            <v>6</v>
          </cell>
          <cell r="V1125">
            <v>3649</v>
          </cell>
        </row>
        <row r="1126">
          <cell r="L1126">
            <v>6</v>
          </cell>
          <cell r="V1126">
            <v>3649</v>
          </cell>
        </row>
        <row r="1127">
          <cell r="L1127">
            <v>6</v>
          </cell>
          <cell r="V1127">
            <v>3836</v>
          </cell>
        </row>
        <row r="1128">
          <cell r="L1128">
            <v>6</v>
          </cell>
          <cell r="V1128">
            <v>3836</v>
          </cell>
        </row>
        <row r="1129">
          <cell r="L1129">
            <v>6</v>
          </cell>
          <cell r="V1129">
            <v>3836</v>
          </cell>
        </row>
        <row r="1130">
          <cell r="L1130">
            <v>6</v>
          </cell>
          <cell r="V1130">
            <v>3649</v>
          </cell>
        </row>
        <row r="1131">
          <cell r="L1131">
            <v>6</v>
          </cell>
          <cell r="V1131">
            <v>3836</v>
          </cell>
        </row>
        <row r="1132">
          <cell r="L1132">
            <v>6</v>
          </cell>
          <cell r="V1132">
            <v>3836</v>
          </cell>
        </row>
        <row r="1133">
          <cell r="L1133">
            <v>6</v>
          </cell>
          <cell r="V1133">
            <v>3836</v>
          </cell>
        </row>
        <row r="1134">
          <cell r="L1134">
            <v>6</v>
          </cell>
          <cell r="V1134">
            <v>3836</v>
          </cell>
        </row>
        <row r="1135">
          <cell r="L1135">
            <v>6</v>
          </cell>
          <cell r="V1135">
            <v>3649</v>
          </cell>
        </row>
        <row r="1136">
          <cell r="L1136">
            <v>6</v>
          </cell>
          <cell r="V1136">
            <v>2620</v>
          </cell>
        </row>
        <row r="1137">
          <cell r="L1137">
            <v>6</v>
          </cell>
          <cell r="V1137">
            <v>1291</v>
          </cell>
        </row>
        <row r="1138">
          <cell r="L1138">
            <v>6</v>
          </cell>
          <cell r="V1138">
            <v>1291</v>
          </cell>
        </row>
        <row r="1139">
          <cell r="L1139">
            <v>6</v>
          </cell>
          <cell r="V1139">
            <v>3836</v>
          </cell>
        </row>
        <row r="1140">
          <cell r="L1140">
            <v>6</v>
          </cell>
          <cell r="V1140">
            <v>3836</v>
          </cell>
        </row>
        <row r="1141">
          <cell r="L1141">
            <v>6</v>
          </cell>
          <cell r="V1141">
            <v>2565</v>
          </cell>
        </row>
        <row r="1142">
          <cell r="L1142">
            <v>6</v>
          </cell>
          <cell r="V1142">
            <v>3836</v>
          </cell>
        </row>
        <row r="1143">
          <cell r="L1143">
            <v>6</v>
          </cell>
          <cell r="V1143">
            <v>3836</v>
          </cell>
        </row>
        <row r="1144">
          <cell r="L1144">
            <v>6</v>
          </cell>
          <cell r="V1144">
            <v>3836</v>
          </cell>
        </row>
        <row r="1145">
          <cell r="L1145">
            <v>6</v>
          </cell>
          <cell r="V1145">
            <v>3649</v>
          </cell>
        </row>
        <row r="1146">
          <cell r="L1146">
            <v>6</v>
          </cell>
          <cell r="V1146">
            <v>4047</v>
          </cell>
        </row>
        <row r="1147">
          <cell r="L1147">
            <v>6</v>
          </cell>
          <cell r="V1147">
            <v>3836</v>
          </cell>
        </row>
        <row r="1148">
          <cell r="L1148">
            <v>6</v>
          </cell>
          <cell r="V1148">
            <v>2565</v>
          </cell>
        </row>
        <row r="1149">
          <cell r="L1149">
            <v>6</v>
          </cell>
          <cell r="V1149">
            <v>2565</v>
          </cell>
        </row>
        <row r="1150">
          <cell r="L1150">
            <v>6</v>
          </cell>
          <cell r="V1150">
            <v>2620</v>
          </cell>
        </row>
        <row r="1151">
          <cell r="L1151">
            <v>6</v>
          </cell>
          <cell r="V1151">
            <v>3568</v>
          </cell>
        </row>
        <row r="1152">
          <cell r="L1152">
            <v>6</v>
          </cell>
          <cell r="V1152">
            <v>3568</v>
          </cell>
        </row>
        <row r="1153">
          <cell r="L1153">
            <v>6</v>
          </cell>
          <cell r="V1153">
            <v>3836</v>
          </cell>
        </row>
        <row r="1154">
          <cell r="L1154">
            <v>6</v>
          </cell>
          <cell r="V1154">
            <v>3836</v>
          </cell>
        </row>
        <row r="1155">
          <cell r="L1155">
            <v>6</v>
          </cell>
          <cell r="V1155">
            <v>3836</v>
          </cell>
        </row>
        <row r="1156">
          <cell r="L1156">
            <v>6</v>
          </cell>
          <cell r="V1156">
            <v>3836</v>
          </cell>
        </row>
        <row r="1157">
          <cell r="L1157">
            <v>6</v>
          </cell>
          <cell r="V1157">
            <v>2620</v>
          </cell>
        </row>
        <row r="1158">
          <cell r="L1158">
            <v>6</v>
          </cell>
          <cell r="V1158">
            <v>2620</v>
          </cell>
        </row>
        <row r="1159">
          <cell r="L1159">
            <v>6</v>
          </cell>
          <cell r="V1159">
            <v>3836</v>
          </cell>
        </row>
        <row r="1160">
          <cell r="L1160">
            <v>6</v>
          </cell>
          <cell r="V1160">
            <v>3836</v>
          </cell>
        </row>
        <row r="1161">
          <cell r="L1161">
            <v>6</v>
          </cell>
          <cell r="V1161">
            <v>3836</v>
          </cell>
        </row>
        <row r="1162">
          <cell r="L1162">
            <v>6</v>
          </cell>
          <cell r="V1162">
            <v>2620</v>
          </cell>
        </row>
        <row r="1163">
          <cell r="L1163">
            <v>6</v>
          </cell>
          <cell r="V1163">
            <v>2620</v>
          </cell>
        </row>
        <row r="1164">
          <cell r="L1164">
            <v>6</v>
          </cell>
          <cell r="V1164">
            <v>2620</v>
          </cell>
        </row>
        <row r="1165">
          <cell r="L1165">
            <v>6</v>
          </cell>
          <cell r="V1165">
            <v>4047</v>
          </cell>
        </row>
        <row r="1166">
          <cell r="L1166">
            <v>6</v>
          </cell>
          <cell r="V1166">
            <v>4047</v>
          </cell>
        </row>
        <row r="1167">
          <cell r="L1167">
            <v>6</v>
          </cell>
          <cell r="V1167">
            <v>2760</v>
          </cell>
        </row>
        <row r="1168">
          <cell r="L1168">
            <v>6</v>
          </cell>
          <cell r="V1168">
            <v>2760</v>
          </cell>
        </row>
        <row r="1169">
          <cell r="L1169">
            <v>6</v>
          </cell>
          <cell r="V1169">
            <v>3836</v>
          </cell>
        </row>
        <row r="1170">
          <cell r="L1170">
            <v>6</v>
          </cell>
          <cell r="V1170">
            <v>2620</v>
          </cell>
        </row>
        <row r="1171">
          <cell r="L1171">
            <v>6</v>
          </cell>
          <cell r="V1171">
            <v>2620</v>
          </cell>
        </row>
        <row r="1172">
          <cell r="L1172">
            <v>6</v>
          </cell>
          <cell r="V1172">
            <v>2620</v>
          </cell>
        </row>
        <row r="1173">
          <cell r="L1173">
            <v>6</v>
          </cell>
          <cell r="V1173">
            <v>2620</v>
          </cell>
        </row>
        <row r="1174">
          <cell r="L1174">
            <v>6</v>
          </cell>
          <cell r="V1174">
            <v>3649</v>
          </cell>
        </row>
        <row r="1175">
          <cell r="L1175">
            <v>6</v>
          </cell>
          <cell r="V1175">
            <v>2620</v>
          </cell>
        </row>
        <row r="1176">
          <cell r="L1176">
            <v>6</v>
          </cell>
          <cell r="V1176">
            <v>2620</v>
          </cell>
        </row>
        <row r="1177">
          <cell r="L1177">
            <v>6</v>
          </cell>
          <cell r="V1177">
            <v>2620</v>
          </cell>
        </row>
        <row r="1178">
          <cell r="L1178">
            <v>6</v>
          </cell>
          <cell r="V1178">
            <v>2760</v>
          </cell>
        </row>
        <row r="1179">
          <cell r="L1179">
            <v>6</v>
          </cell>
          <cell r="V1179">
            <v>2760</v>
          </cell>
        </row>
        <row r="1180">
          <cell r="L1180">
            <v>6</v>
          </cell>
          <cell r="V1180">
            <v>3649</v>
          </cell>
        </row>
        <row r="1181">
          <cell r="L1181">
            <v>6</v>
          </cell>
          <cell r="V1181">
            <v>3649</v>
          </cell>
        </row>
        <row r="1182">
          <cell r="L1182">
            <v>6</v>
          </cell>
          <cell r="V1182">
            <v>3836</v>
          </cell>
        </row>
        <row r="1183">
          <cell r="L1183">
            <v>6</v>
          </cell>
          <cell r="V1183">
            <v>3836</v>
          </cell>
        </row>
        <row r="1184">
          <cell r="L1184">
            <v>6</v>
          </cell>
          <cell r="V1184">
            <v>3836</v>
          </cell>
        </row>
        <row r="1185">
          <cell r="L1185">
            <v>6</v>
          </cell>
          <cell r="V1185">
            <v>3568</v>
          </cell>
        </row>
        <row r="1186">
          <cell r="L1186">
            <v>6</v>
          </cell>
          <cell r="V1186">
            <v>3568</v>
          </cell>
        </row>
        <row r="1187">
          <cell r="L1187">
            <v>6</v>
          </cell>
          <cell r="V1187">
            <v>3836</v>
          </cell>
        </row>
        <row r="1188">
          <cell r="L1188">
            <v>6</v>
          </cell>
          <cell r="V1188">
            <v>3568</v>
          </cell>
        </row>
        <row r="1189">
          <cell r="L1189">
            <v>6</v>
          </cell>
          <cell r="V1189">
            <v>3836</v>
          </cell>
        </row>
        <row r="1190">
          <cell r="L1190">
            <v>6</v>
          </cell>
          <cell r="V1190">
            <v>3836</v>
          </cell>
        </row>
        <row r="1191">
          <cell r="L1191">
            <v>6</v>
          </cell>
          <cell r="V1191">
            <v>3836</v>
          </cell>
        </row>
        <row r="1192">
          <cell r="L1192">
            <v>6</v>
          </cell>
          <cell r="V1192">
            <v>1291</v>
          </cell>
        </row>
        <row r="1193">
          <cell r="L1193">
            <v>6</v>
          </cell>
          <cell r="V1193">
            <v>3836</v>
          </cell>
        </row>
        <row r="1194">
          <cell r="L1194">
            <v>6</v>
          </cell>
          <cell r="V1194">
            <v>2620</v>
          </cell>
        </row>
        <row r="1195">
          <cell r="L1195">
            <v>6</v>
          </cell>
          <cell r="V1195">
            <v>2620</v>
          </cell>
        </row>
        <row r="1196">
          <cell r="L1196">
            <v>6</v>
          </cell>
          <cell r="V1196">
            <v>2620</v>
          </cell>
        </row>
        <row r="1197">
          <cell r="L1197">
            <v>6</v>
          </cell>
          <cell r="V1197">
            <v>3836</v>
          </cell>
        </row>
        <row r="1198">
          <cell r="L1198">
            <v>6</v>
          </cell>
          <cell r="V1198">
            <v>1291</v>
          </cell>
        </row>
        <row r="1199">
          <cell r="L1199">
            <v>6</v>
          </cell>
          <cell r="V1199">
            <v>1291</v>
          </cell>
        </row>
        <row r="1200">
          <cell r="L1200">
            <v>6</v>
          </cell>
          <cell r="V1200">
            <v>3836</v>
          </cell>
        </row>
        <row r="1201">
          <cell r="L1201">
            <v>6</v>
          </cell>
          <cell r="V1201">
            <v>3836</v>
          </cell>
        </row>
        <row r="1202">
          <cell r="L1202">
            <v>6</v>
          </cell>
          <cell r="V1202">
            <v>2620</v>
          </cell>
        </row>
        <row r="1203">
          <cell r="L1203">
            <v>6</v>
          </cell>
          <cell r="V1203">
            <v>2620</v>
          </cell>
        </row>
        <row r="1204">
          <cell r="L1204">
            <v>6</v>
          </cell>
          <cell r="V1204">
            <v>1291</v>
          </cell>
        </row>
        <row r="1205">
          <cell r="L1205">
            <v>6</v>
          </cell>
          <cell r="V1205">
            <v>3836</v>
          </cell>
        </row>
        <row r="1206">
          <cell r="L1206">
            <v>6</v>
          </cell>
          <cell r="V1206">
            <v>2620</v>
          </cell>
        </row>
        <row r="1207">
          <cell r="L1207">
            <v>6</v>
          </cell>
          <cell r="V1207">
            <v>2620</v>
          </cell>
        </row>
        <row r="1208">
          <cell r="L1208">
            <v>6</v>
          </cell>
          <cell r="V1208">
            <v>2620</v>
          </cell>
        </row>
        <row r="1209">
          <cell r="L1209">
            <v>6</v>
          </cell>
          <cell r="V1209">
            <v>2620</v>
          </cell>
        </row>
        <row r="1210">
          <cell r="L1210">
            <v>6</v>
          </cell>
          <cell r="V1210">
            <v>3568</v>
          </cell>
        </row>
        <row r="1211">
          <cell r="L1211">
            <v>6</v>
          </cell>
          <cell r="V1211">
            <v>4047</v>
          </cell>
        </row>
        <row r="1212">
          <cell r="L1212">
            <v>6</v>
          </cell>
          <cell r="V1212">
            <v>4047</v>
          </cell>
        </row>
        <row r="1213">
          <cell r="L1213">
            <v>6</v>
          </cell>
          <cell r="V1213">
            <v>3851</v>
          </cell>
        </row>
        <row r="1214">
          <cell r="L1214">
            <v>6</v>
          </cell>
          <cell r="V1214">
            <v>3568</v>
          </cell>
        </row>
        <row r="1215">
          <cell r="L1215">
            <v>6</v>
          </cell>
          <cell r="V1215">
            <v>3836</v>
          </cell>
        </row>
        <row r="1216">
          <cell r="L1216">
            <v>7</v>
          </cell>
          <cell r="V1216">
            <v>3287</v>
          </cell>
        </row>
        <row r="1217">
          <cell r="L1217">
            <v>7</v>
          </cell>
          <cell r="V1217">
            <v>3287</v>
          </cell>
        </row>
        <row r="1218">
          <cell r="L1218">
            <v>7</v>
          </cell>
          <cell r="V1218">
            <v>2915</v>
          </cell>
        </row>
        <row r="1219">
          <cell r="L1219">
            <v>7</v>
          </cell>
          <cell r="V1219">
            <v>3348</v>
          </cell>
        </row>
        <row r="1220">
          <cell r="L1220">
            <v>7</v>
          </cell>
          <cell r="V1220">
            <v>1562</v>
          </cell>
        </row>
        <row r="1221">
          <cell r="L1221">
            <v>7</v>
          </cell>
          <cell r="V1221">
            <v>3348</v>
          </cell>
        </row>
        <row r="1222">
          <cell r="L1222">
            <v>7</v>
          </cell>
          <cell r="V1222">
            <v>3287</v>
          </cell>
        </row>
        <row r="1223">
          <cell r="L1223">
            <v>7</v>
          </cell>
          <cell r="V1223">
            <v>3287</v>
          </cell>
        </row>
        <row r="1224">
          <cell r="L1224">
            <v>7</v>
          </cell>
          <cell r="V1224">
            <v>3348</v>
          </cell>
        </row>
        <row r="1225">
          <cell r="L1225">
            <v>7</v>
          </cell>
          <cell r="V1225">
            <v>3348</v>
          </cell>
        </row>
        <row r="1226">
          <cell r="L1226">
            <v>7</v>
          </cell>
          <cell r="V1226">
            <v>3348</v>
          </cell>
        </row>
        <row r="1227">
          <cell r="L1227">
            <v>7</v>
          </cell>
          <cell r="V1227">
            <v>3287</v>
          </cell>
        </row>
        <row r="1228">
          <cell r="L1228">
            <v>7</v>
          </cell>
          <cell r="V1228">
            <v>2629</v>
          </cell>
        </row>
        <row r="1229">
          <cell r="L1229">
            <v>7</v>
          </cell>
          <cell r="V1229">
            <v>3348</v>
          </cell>
        </row>
        <row r="1230">
          <cell r="L1230">
            <v>7</v>
          </cell>
          <cell r="V1230">
            <v>3348</v>
          </cell>
        </row>
        <row r="1231">
          <cell r="L1231">
            <v>7</v>
          </cell>
          <cell r="V1231">
            <v>3348</v>
          </cell>
        </row>
        <row r="1232">
          <cell r="L1232">
            <v>7</v>
          </cell>
          <cell r="V1232">
            <v>3348</v>
          </cell>
        </row>
        <row r="1233">
          <cell r="L1233">
            <v>7</v>
          </cell>
          <cell r="V1233">
            <v>3348</v>
          </cell>
        </row>
        <row r="1234">
          <cell r="L1234">
            <v>7</v>
          </cell>
          <cell r="V1234">
            <v>3348</v>
          </cell>
        </row>
        <row r="1235">
          <cell r="L1235">
            <v>7</v>
          </cell>
          <cell r="V1235">
            <v>3348</v>
          </cell>
        </row>
        <row r="1236">
          <cell r="L1236">
            <v>7</v>
          </cell>
          <cell r="V1236">
            <v>3348</v>
          </cell>
        </row>
        <row r="1237">
          <cell r="L1237">
            <v>7</v>
          </cell>
          <cell r="V1237">
            <v>3348</v>
          </cell>
        </row>
        <row r="1238">
          <cell r="L1238">
            <v>7</v>
          </cell>
          <cell r="V1238">
            <v>1718</v>
          </cell>
        </row>
        <row r="1239">
          <cell r="L1239">
            <v>7</v>
          </cell>
          <cell r="V1239">
            <v>1718</v>
          </cell>
        </row>
        <row r="1240">
          <cell r="L1240">
            <v>7</v>
          </cell>
          <cell r="V1240">
            <v>1437</v>
          </cell>
        </row>
        <row r="1241">
          <cell r="L1241">
            <v>7</v>
          </cell>
          <cell r="V1241">
            <v>3287</v>
          </cell>
        </row>
        <row r="1242">
          <cell r="L1242">
            <v>7</v>
          </cell>
          <cell r="V1242">
            <v>3287</v>
          </cell>
        </row>
        <row r="1243">
          <cell r="L1243">
            <v>7</v>
          </cell>
          <cell r="V1243">
            <v>3287</v>
          </cell>
        </row>
        <row r="1244">
          <cell r="L1244">
            <v>7</v>
          </cell>
          <cell r="V1244">
            <v>3287</v>
          </cell>
        </row>
        <row r="1245">
          <cell r="L1245">
            <v>7</v>
          </cell>
          <cell r="V1245">
            <v>1437</v>
          </cell>
        </row>
        <row r="1246">
          <cell r="L1246">
            <v>7</v>
          </cell>
          <cell r="V1246">
            <v>1437</v>
          </cell>
        </row>
        <row r="1247">
          <cell r="L1247">
            <v>7</v>
          </cell>
          <cell r="V1247">
            <v>1437</v>
          </cell>
        </row>
        <row r="1248">
          <cell r="L1248">
            <v>7</v>
          </cell>
          <cell r="V1248">
            <v>1718</v>
          </cell>
        </row>
        <row r="1249">
          <cell r="L1249">
            <v>7</v>
          </cell>
          <cell r="V1249">
            <v>1437</v>
          </cell>
        </row>
        <row r="1250">
          <cell r="L1250">
            <v>7</v>
          </cell>
          <cell r="V1250">
            <v>1718</v>
          </cell>
        </row>
        <row r="1251">
          <cell r="L1251">
            <v>7</v>
          </cell>
          <cell r="V1251">
            <v>1718</v>
          </cell>
        </row>
        <row r="1252">
          <cell r="L1252">
            <v>7</v>
          </cell>
          <cell r="V1252">
            <v>1718</v>
          </cell>
        </row>
        <row r="1253">
          <cell r="L1253">
            <v>7</v>
          </cell>
          <cell r="V1253">
            <v>1562</v>
          </cell>
        </row>
        <row r="1254">
          <cell r="L1254">
            <v>7</v>
          </cell>
          <cell r="V1254">
            <v>2915</v>
          </cell>
        </row>
        <row r="1255">
          <cell r="L1255">
            <v>7</v>
          </cell>
          <cell r="V1255">
            <v>3287</v>
          </cell>
        </row>
        <row r="1256">
          <cell r="L1256">
            <v>7</v>
          </cell>
          <cell r="V1256">
            <v>2629</v>
          </cell>
        </row>
        <row r="1257">
          <cell r="L1257">
            <v>7</v>
          </cell>
          <cell r="V1257">
            <v>2915</v>
          </cell>
        </row>
        <row r="1258">
          <cell r="L1258">
            <v>7</v>
          </cell>
          <cell r="V1258">
            <v>3348</v>
          </cell>
        </row>
        <row r="1259">
          <cell r="L1259">
            <v>7</v>
          </cell>
          <cell r="V1259">
            <v>1437</v>
          </cell>
        </row>
        <row r="1260">
          <cell r="L1260">
            <v>7</v>
          </cell>
          <cell r="V1260">
            <v>1562</v>
          </cell>
        </row>
        <row r="1261">
          <cell r="L1261">
            <v>7</v>
          </cell>
          <cell r="V1261">
            <v>1718</v>
          </cell>
        </row>
        <row r="1262">
          <cell r="L1262">
            <v>7</v>
          </cell>
          <cell r="V1262">
            <v>3287</v>
          </cell>
        </row>
        <row r="1263">
          <cell r="L1263">
            <v>7</v>
          </cell>
          <cell r="V1263">
            <v>3287</v>
          </cell>
        </row>
        <row r="1264">
          <cell r="L1264">
            <v>7</v>
          </cell>
          <cell r="V1264">
            <v>3287</v>
          </cell>
        </row>
        <row r="1265">
          <cell r="L1265">
            <v>7</v>
          </cell>
          <cell r="V1265">
            <v>3287</v>
          </cell>
        </row>
        <row r="1266">
          <cell r="L1266">
            <v>7</v>
          </cell>
          <cell r="V1266">
            <v>2915</v>
          </cell>
        </row>
        <row r="1267">
          <cell r="L1267">
            <v>7</v>
          </cell>
          <cell r="V1267">
            <v>2915</v>
          </cell>
        </row>
        <row r="1268">
          <cell r="L1268">
            <v>7</v>
          </cell>
          <cell r="V1268">
            <v>2915</v>
          </cell>
        </row>
        <row r="1269">
          <cell r="L1269">
            <v>7</v>
          </cell>
          <cell r="V1269">
            <v>2915</v>
          </cell>
        </row>
        <row r="1270">
          <cell r="L1270">
            <v>7</v>
          </cell>
          <cell r="V1270">
            <v>2629</v>
          </cell>
        </row>
        <row r="1271">
          <cell r="L1271">
            <v>7</v>
          </cell>
          <cell r="V1271">
            <v>1562</v>
          </cell>
        </row>
        <row r="1272">
          <cell r="L1272">
            <v>7</v>
          </cell>
          <cell r="V1272">
            <v>1437</v>
          </cell>
        </row>
        <row r="1273">
          <cell r="L1273">
            <v>7</v>
          </cell>
          <cell r="V1273">
            <v>1718</v>
          </cell>
        </row>
        <row r="1274">
          <cell r="L1274">
            <v>7</v>
          </cell>
          <cell r="V1274">
            <v>1718</v>
          </cell>
        </row>
        <row r="1275">
          <cell r="L1275">
            <v>7</v>
          </cell>
          <cell r="V1275">
            <v>1718</v>
          </cell>
        </row>
        <row r="1276">
          <cell r="L1276">
            <v>7</v>
          </cell>
          <cell r="V1276">
            <v>1718</v>
          </cell>
        </row>
        <row r="1277">
          <cell r="L1277">
            <v>7</v>
          </cell>
          <cell r="V1277">
            <v>1437</v>
          </cell>
        </row>
        <row r="1278">
          <cell r="L1278">
            <v>7</v>
          </cell>
          <cell r="V1278">
            <v>1562</v>
          </cell>
        </row>
        <row r="1279">
          <cell r="L1279">
            <v>7</v>
          </cell>
          <cell r="V1279">
            <v>1562</v>
          </cell>
        </row>
        <row r="1280">
          <cell r="L1280">
            <v>7</v>
          </cell>
          <cell r="V1280">
            <v>1562</v>
          </cell>
        </row>
        <row r="1281">
          <cell r="L1281">
            <v>7</v>
          </cell>
          <cell r="V1281">
            <v>1562</v>
          </cell>
        </row>
        <row r="1282">
          <cell r="L1282">
            <v>7</v>
          </cell>
          <cell r="V1282">
            <v>1562</v>
          </cell>
        </row>
        <row r="1283">
          <cell r="L1283">
            <v>7</v>
          </cell>
          <cell r="V1283">
            <v>1562</v>
          </cell>
        </row>
        <row r="1284">
          <cell r="L1284">
            <v>7</v>
          </cell>
          <cell r="V1284">
            <v>3348</v>
          </cell>
        </row>
        <row r="1285">
          <cell r="L1285">
            <v>7</v>
          </cell>
          <cell r="V1285">
            <v>1562</v>
          </cell>
        </row>
        <row r="1286">
          <cell r="L1286">
            <v>8</v>
          </cell>
          <cell r="V1286">
            <v>6022</v>
          </cell>
        </row>
        <row r="1287">
          <cell r="L1287">
            <v>8</v>
          </cell>
          <cell r="V1287">
            <v>6022</v>
          </cell>
        </row>
        <row r="1288">
          <cell r="L1288">
            <v>8</v>
          </cell>
          <cell r="V1288">
            <v>6022</v>
          </cell>
        </row>
        <row r="1289">
          <cell r="L1289">
            <v>8</v>
          </cell>
          <cell r="V1289">
            <v>5566</v>
          </cell>
        </row>
        <row r="1290">
          <cell r="L1290">
            <v>8</v>
          </cell>
          <cell r="V1290">
            <v>5576</v>
          </cell>
        </row>
        <row r="1291">
          <cell r="L1291">
            <v>8</v>
          </cell>
          <cell r="V1291">
            <v>5566</v>
          </cell>
        </row>
        <row r="1292">
          <cell r="L1292">
            <v>8</v>
          </cell>
          <cell r="V1292">
            <v>5566</v>
          </cell>
        </row>
        <row r="1293">
          <cell r="L1293">
            <v>8</v>
          </cell>
          <cell r="V1293">
            <v>5675</v>
          </cell>
        </row>
        <row r="1294">
          <cell r="L1294">
            <v>8</v>
          </cell>
          <cell r="V1294">
            <v>5576</v>
          </cell>
        </row>
        <row r="1295">
          <cell r="L1295">
            <v>8</v>
          </cell>
          <cell r="V1295">
            <v>5576</v>
          </cell>
        </row>
        <row r="1296">
          <cell r="L1296">
            <v>8</v>
          </cell>
          <cell r="V1296">
            <v>5576</v>
          </cell>
        </row>
        <row r="1297">
          <cell r="L1297">
            <v>8</v>
          </cell>
          <cell r="V1297">
            <v>5675</v>
          </cell>
        </row>
        <row r="1298">
          <cell r="L1298">
            <v>8</v>
          </cell>
          <cell r="V1298">
            <v>6074</v>
          </cell>
        </row>
        <row r="1299">
          <cell r="L1299">
            <v>8</v>
          </cell>
          <cell r="V1299">
            <v>6022</v>
          </cell>
        </row>
        <row r="1300">
          <cell r="L1300">
            <v>8</v>
          </cell>
          <cell r="V1300">
            <v>6022</v>
          </cell>
        </row>
        <row r="1301">
          <cell r="L1301">
            <v>8</v>
          </cell>
          <cell r="V1301">
            <v>6022</v>
          </cell>
        </row>
        <row r="1302">
          <cell r="L1302">
            <v>8</v>
          </cell>
          <cell r="V1302">
            <v>6022</v>
          </cell>
        </row>
        <row r="1303">
          <cell r="L1303">
            <v>8</v>
          </cell>
          <cell r="V1303">
            <v>6022</v>
          </cell>
        </row>
        <row r="1304">
          <cell r="L1304">
            <v>8</v>
          </cell>
          <cell r="V1304">
            <v>6022</v>
          </cell>
        </row>
        <row r="1305">
          <cell r="L1305">
            <v>8</v>
          </cell>
          <cell r="V1305">
            <v>6074</v>
          </cell>
        </row>
        <row r="1306">
          <cell r="L1306">
            <v>8</v>
          </cell>
          <cell r="V1306">
            <v>7134</v>
          </cell>
        </row>
        <row r="1307">
          <cell r="L1307">
            <v>8</v>
          </cell>
          <cell r="V1307">
            <v>6074</v>
          </cell>
        </row>
        <row r="1308">
          <cell r="L1308">
            <v>8</v>
          </cell>
          <cell r="V1308">
            <v>6074</v>
          </cell>
        </row>
        <row r="1309">
          <cell r="L1309">
            <v>8</v>
          </cell>
          <cell r="V1309">
            <v>6074</v>
          </cell>
        </row>
        <row r="1310">
          <cell r="L1310">
            <v>8</v>
          </cell>
          <cell r="V1310">
            <v>6074</v>
          </cell>
        </row>
        <row r="1311">
          <cell r="L1311">
            <v>8</v>
          </cell>
          <cell r="V1311">
            <v>5576</v>
          </cell>
        </row>
        <row r="1312">
          <cell r="L1312">
            <v>8</v>
          </cell>
          <cell r="V1312">
            <v>7205</v>
          </cell>
        </row>
        <row r="1313">
          <cell r="L1313">
            <v>8</v>
          </cell>
          <cell r="V1313">
            <v>5576</v>
          </cell>
        </row>
        <row r="1314">
          <cell r="L1314">
            <v>8</v>
          </cell>
          <cell r="V1314">
            <v>5675</v>
          </cell>
        </row>
        <row r="1315">
          <cell r="L1315">
            <v>8</v>
          </cell>
          <cell r="V1315">
            <v>6074</v>
          </cell>
        </row>
        <row r="1316">
          <cell r="L1316">
            <v>8</v>
          </cell>
          <cell r="V1316">
            <v>6074</v>
          </cell>
        </row>
        <row r="1317">
          <cell r="L1317">
            <v>8</v>
          </cell>
          <cell r="V1317">
            <v>5675</v>
          </cell>
        </row>
        <row r="1318">
          <cell r="L1318">
            <v>8</v>
          </cell>
          <cell r="V1318">
            <v>5675</v>
          </cell>
        </row>
        <row r="1319">
          <cell r="L1319">
            <v>8</v>
          </cell>
          <cell r="V1319">
            <v>5675</v>
          </cell>
        </row>
        <row r="1320">
          <cell r="L1320">
            <v>8</v>
          </cell>
          <cell r="V1320">
            <v>5675</v>
          </cell>
        </row>
        <row r="1321">
          <cell r="L1321">
            <v>8</v>
          </cell>
          <cell r="V1321">
            <v>6074</v>
          </cell>
        </row>
        <row r="1322">
          <cell r="L1322">
            <v>8</v>
          </cell>
          <cell r="V1322">
            <v>6074</v>
          </cell>
        </row>
        <row r="1323">
          <cell r="L1323">
            <v>8</v>
          </cell>
          <cell r="V1323">
            <v>6074</v>
          </cell>
        </row>
        <row r="1324">
          <cell r="L1324">
            <v>8</v>
          </cell>
          <cell r="V1324">
            <v>6074</v>
          </cell>
        </row>
        <row r="1325">
          <cell r="L1325">
            <v>8</v>
          </cell>
          <cell r="V1325">
            <v>6074</v>
          </cell>
        </row>
        <row r="1326">
          <cell r="L1326">
            <v>8</v>
          </cell>
          <cell r="V1326">
            <v>7134</v>
          </cell>
        </row>
        <row r="1327">
          <cell r="L1327">
            <v>8</v>
          </cell>
          <cell r="V1327">
            <v>7134</v>
          </cell>
        </row>
        <row r="1328">
          <cell r="L1328">
            <v>8</v>
          </cell>
          <cell r="V1328">
            <v>7419</v>
          </cell>
        </row>
        <row r="1329">
          <cell r="L1329">
            <v>8</v>
          </cell>
          <cell r="V1329">
            <v>6074</v>
          </cell>
        </row>
        <row r="1330">
          <cell r="L1330">
            <v>8</v>
          </cell>
          <cell r="V1330">
            <v>7594</v>
          </cell>
        </row>
        <row r="1331">
          <cell r="L1331">
            <v>8</v>
          </cell>
          <cell r="V1331">
            <v>5675</v>
          </cell>
        </row>
        <row r="1332">
          <cell r="L1332">
            <v>8</v>
          </cell>
          <cell r="V1332">
            <v>5675</v>
          </cell>
        </row>
        <row r="1333">
          <cell r="L1333">
            <v>8</v>
          </cell>
          <cell r="V1333">
            <v>6781</v>
          </cell>
        </row>
        <row r="1334">
          <cell r="L1334">
            <v>8</v>
          </cell>
          <cell r="V1334">
            <v>6781</v>
          </cell>
        </row>
        <row r="1335">
          <cell r="L1335">
            <v>8</v>
          </cell>
          <cell r="V1335">
            <v>7419</v>
          </cell>
        </row>
        <row r="1336">
          <cell r="L1336">
            <v>8</v>
          </cell>
          <cell r="V1336">
            <v>7134</v>
          </cell>
        </row>
        <row r="1337">
          <cell r="L1337">
            <v>8</v>
          </cell>
          <cell r="V1337">
            <v>7134</v>
          </cell>
        </row>
        <row r="1338">
          <cell r="L1338">
            <v>8</v>
          </cell>
          <cell r="V1338">
            <v>5566</v>
          </cell>
        </row>
        <row r="1339">
          <cell r="L1339">
            <v>8</v>
          </cell>
          <cell r="V1339">
            <v>6074</v>
          </cell>
        </row>
        <row r="1340">
          <cell r="L1340">
            <v>8</v>
          </cell>
          <cell r="V1340">
            <v>5566</v>
          </cell>
        </row>
        <row r="1341">
          <cell r="L1341">
            <v>8</v>
          </cell>
          <cell r="V1341">
            <v>7134</v>
          </cell>
        </row>
        <row r="1342">
          <cell r="L1342">
            <v>8</v>
          </cell>
          <cell r="V1342">
            <v>7134</v>
          </cell>
        </row>
        <row r="1343">
          <cell r="L1343">
            <v>8</v>
          </cell>
          <cell r="V1343">
            <v>7134</v>
          </cell>
        </row>
        <row r="1344">
          <cell r="L1344">
            <v>8</v>
          </cell>
          <cell r="V1344">
            <v>5356</v>
          </cell>
        </row>
        <row r="1345">
          <cell r="L1345">
            <v>8</v>
          </cell>
          <cell r="V1345">
            <v>5356</v>
          </cell>
        </row>
        <row r="1346">
          <cell r="L1346">
            <v>8</v>
          </cell>
          <cell r="V1346">
            <v>5356</v>
          </cell>
        </row>
        <row r="1347">
          <cell r="L1347">
            <v>8</v>
          </cell>
          <cell r="V1347">
            <v>7594</v>
          </cell>
        </row>
        <row r="1348">
          <cell r="L1348">
            <v>8</v>
          </cell>
          <cell r="V1348">
            <v>7594</v>
          </cell>
        </row>
        <row r="1349">
          <cell r="L1349">
            <v>8</v>
          </cell>
          <cell r="V1349">
            <v>6781</v>
          </cell>
        </row>
        <row r="1350">
          <cell r="L1350">
            <v>8</v>
          </cell>
          <cell r="V1350">
            <v>7418</v>
          </cell>
        </row>
        <row r="1351">
          <cell r="L1351">
            <v>8</v>
          </cell>
          <cell r="V1351">
            <v>6262</v>
          </cell>
        </row>
        <row r="1352">
          <cell r="L1352">
            <v>8</v>
          </cell>
          <cell r="V1352">
            <v>7205</v>
          </cell>
        </row>
        <row r="1353">
          <cell r="L1353">
            <v>8</v>
          </cell>
          <cell r="V1353">
            <v>7205</v>
          </cell>
        </row>
        <row r="1354">
          <cell r="L1354">
            <v>8</v>
          </cell>
          <cell r="V1354">
            <v>6262</v>
          </cell>
        </row>
        <row r="1355">
          <cell r="L1355">
            <v>8</v>
          </cell>
          <cell r="V1355">
            <v>7205</v>
          </cell>
        </row>
        <row r="1356">
          <cell r="L1356">
            <v>8</v>
          </cell>
          <cell r="V1356">
            <v>6074</v>
          </cell>
        </row>
        <row r="1357">
          <cell r="L1357">
            <v>8</v>
          </cell>
          <cell r="V1357">
            <v>6074</v>
          </cell>
        </row>
        <row r="1358">
          <cell r="L1358">
            <v>8</v>
          </cell>
          <cell r="V1358">
            <v>6074</v>
          </cell>
        </row>
        <row r="1359">
          <cell r="L1359">
            <v>8</v>
          </cell>
          <cell r="V1359">
            <v>6074</v>
          </cell>
        </row>
        <row r="1360">
          <cell r="L1360">
            <v>8</v>
          </cell>
          <cell r="V1360">
            <v>6074</v>
          </cell>
        </row>
        <row r="1361">
          <cell r="L1361">
            <v>8</v>
          </cell>
          <cell r="V1361">
            <v>7418</v>
          </cell>
        </row>
        <row r="1362">
          <cell r="L1362">
            <v>8</v>
          </cell>
          <cell r="V1362">
            <v>7134</v>
          </cell>
        </row>
        <row r="1363">
          <cell r="L1363">
            <v>8</v>
          </cell>
          <cell r="V1363">
            <v>7134</v>
          </cell>
        </row>
        <row r="1364">
          <cell r="L1364">
            <v>8</v>
          </cell>
          <cell r="V1364">
            <v>6022</v>
          </cell>
        </row>
        <row r="1365">
          <cell r="L1365">
            <v>8</v>
          </cell>
          <cell r="V1365">
            <v>7134</v>
          </cell>
        </row>
        <row r="1366">
          <cell r="L1366">
            <v>8</v>
          </cell>
          <cell r="V1366">
            <v>6781</v>
          </cell>
        </row>
        <row r="1367">
          <cell r="L1367">
            <v>8</v>
          </cell>
          <cell r="V1367">
            <v>7134</v>
          </cell>
        </row>
        <row r="1368">
          <cell r="L1368">
            <v>8</v>
          </cell>
          <cell r="V1368">
            <v>7134</v>
          </cell>
        </row>
        <row r="1369">
          <cell r="L1369">
            <v>8</v>
          </cell>
          <cell r="V1369">
            <v>7134</v>
          </cell>
        </row>
        <row r="1370">
          <cell r="L1370">
            <v>8</v>
          </cell>
          <cell r="V1370">
            <v>7134</v>
          </cell>
        </row>
        <row r="1371">
          <cell r="L1371">
            <v>8</v>
          </cell>
          <cell r="V1371">
            <v>7134</v>
          </cell>
        </row>
        <row r="1372">
          <cell r="L1372">
            <v>8</v>
          </cell>
          <cell r="V1372">
            <v>7134</v>
          </cell>
        </row>
        <row r="1373">
          <cell r="L1373">
            <v>8</v>
          </cell>
          <cell r="V1373">
            <v>7134</v>
          </cell>
        </row>
        <row r="1374">
          <cell r="L1374">
            <v>8</v>
          </cell>
          <cell r="V1374">
            <v>7134</v>
          </cell>
        </row>
        <row r="1375">
          <cell r="L1375">
            <v>8</v>
          </cell>
          <cell r="V1375">
            <v>7134</v>
          </cell>
        </row>
        <row r="1376">
          <cell r="L1376">
            <v>8</v>
          </cell>
          <cell r="V1376">
            <v>7134</v>
          </cell>
        </row>
        <row r="1377">
          <cell r="L1377">
            <v>8</v>
          </cell>
          <cell r="V1377">
            <v>7134</v>
          </cell>
        </row>
        <row r="1378">
          <cell r="L1378">
            <v>8</v>
          </cell>
          <cell r="V1378">
            <v>6022</v>
          </cell>
        </row>
        <row r="1379">
          <cell r="L1379">
            <v>8</v>
          </cell>
          <cell r="V1379">
            <v>7134</v>
          </cell>
        </row>
        <row r="1380">
          <cell r="L1380">
            <v>8</v>
          </cell>
          <cell r="V1380">
            <v>7134</v>
          </cell>
        </row>
        <row r="1381">
          <cell r="L1381">
            <v>8</v>
          </cell>
          <cell r="V1381">
            <v>7134</v>
          </cell>
        </row>
        <row r="1382">
          <cell r="L1382">
            <v>8</v>
          </cell>
          <cell r="V1382">
            <v>7134</v>
          </cell>
        </row>
        <row r="1383">
          <cell r="L1383">
            <v>8</v>
          </cell>
          <cell r="V1383">
            <v>7134</v>
          </cell>
        </row>
        <row r="1384">
          <cell r="L1384">
            <v>8</v>
          </cell>
          <cell r="V1384">
            <v>7418</v>
          </cell>
        </row>
        <row r="1385">
          <cell r="L1385">
            <v>8</v>
          </cell>
          <cell r="V1385">
            <v>7134</v>
          </cell>
        </row>
        <row r="1386">
          <cell r="L1386">
            <v>8</v>
          </cell>
          <cell r="V1386">
            <v>7134</v>
          </cell>
        </row>
        <row r="1387">
          <cell r="L1387">
            <v>8</v>
          </cell>
          <cell r="V1387">
            <v>5576</v>
          </cell>
        </row>
        <row r="1388">
          <cell r="L1388">
            <v>8</v>
          </cell>
          <cell r="V1388">
            <v>6583</v>
          </cell>
        </row>
        <row r="1389">
          <cell r="L1389">
            <v>8</v>
          </cell>
          <cell r="V1389">
            <v>6583</v>
          </cell>
        </row>
        <row r="1390">
          <cell r="L1390">
            <v>8</v>
          </cell>
          <cell r="V1390">
            <v>6583</v>
          </cell>
        </row>
        <row r="1391">
          <cell r="L1391">
            <v>8</v>
          </cell>
          <cell r="V1391">
            <v>6583</v>
          </cell>
        </row>
        <row r="1392">
          <cell r="L1392">
            <v>8</v>
          </cell>
          <cell r="V1392">
            <v>5675</v>
          </cell>
        </row>
        <row r="1393">
          <cell r="L1393">
            <v>8</v>
          </cell>
          <cell r="V1393">
            <v>5675</v>
          </cell>
        </row>
        <row r="1394">
          <cell r="L1394">
            <v>8</v>
          </cell>
          <cell r="V1394">
            <v>6583</v>
          </cell>
        </row>
        <row r="1395">
          <cell r="L1395">
            <v>8</v>
          </cell>
          <cell r="V1395">
            <v>5675</v>
          </cell>
        </row>
        <row r="1396">
          <cell r="L1396">
            <v>8</v>
          </cell>
          <cell r="V1396">
            <v>5675</v>
          </cell>
        </row>
        <row r="1397">
          <cell r="L1397">
            <v>8</v>
          </cell>
          <cell r="V1397">
            <v>5675</v>
          </cell>
        </row>
        <row r="1398">
          <cell r="L1398">
            <v>8</v>
          </cell>
          <cell r="V1398">
            <v>6781</v>
          </cell>
        </row>
        <row r="1399">
          <cell r="L1399">
            <v>8</v>
          </cell>
          <cell r="V1399">
            <v>6781</v>
          </cell>
        </row>
        <row r="1400">
          <cell r="L1400">
            <v>8</v>
          </cell>
          <cell r="V1400">
            <v>7075</v>
          </cell>
        </row>
        <row r="1401">
          <cell r="L1401">
            <v>8</v>
          </cell>
          <cell r="V1401">
            <v>7418</v>
          </cell>
        </row>
        <row r="1402">
          <cell r="L1402">
            <v>8</v>
          </cell>
          <cell r="V1402">
            <v>6781</v>
          </cell>
        </row>
        <row r="1403">
          <cell r="L1403">
            <v>8</v>
          </cell>
          <cell r="V1403">
            <v>2686</v>
          </cell>
        </row>
        <row r="1404">
          <cell r="L1404">
            <v>8</v>
          </cell>
          <cell r="V1404">
            <v>2686</v>
          </cell>
        </row>
        <row r="1405">
          <cell r="L1405">
            <v>8</v>
          </cell>
          <cell r="V1405">
            <v>1093</v>
          </cell>
        </row>
        <row r="1406">
          <cell r="L1406">
            <v>8</v>
          </cell>
          <cell r="V1406">
            <v>1093</v>
          </cell>
        </row>
        <row r="1407">
          <cell r="L1407">
            <v>8</v>
          </cell>
          <cell r="V1407">
            <v>1093</v>
          </cell>
        </row>
        <row r="1408">
          <cell r="L1408">
            <v>8</v>
          </cell>
          <cell r="V1408">
            <v>1093</v>
          </cell>
        </row>
        <row r="1409">
          <cell r="L1409">
            <v>8</v>
          </cell>
          <cell r="V1409">
            <v>1093</v>
          </cell>
        </row>
        <row r="1410">
          <cell r="L1410">
            <v>8</v>
          </cell>
          <cell r="V1410">
            <v>2686</v>
          </cell>
        </row>
        <row r="1411">
          <cell r="L1411">
            <v>8</v>
          </cell>
          <cell r="V1411">
            <v>1692</v>
          </cell>
        </row>
        <row r="1412">
          <cell r="L1412">
            <v>8</v>
          </cell>
          <cell r="V1412">
            <v>2686</v>
          </cell>
        </row>
        <row r="1413">
          <cell r="L1413">
            <v>8</v>
          </cell>
          <cell r="V1413">
            <v>1093</v>
          </cell>
        </row>
        <row r="1414">
          <cell r="L1414">
            <v>8</v>
          </cell>
          <cell r="V1414">
            <v>1093</v>
          </cell>
        </row>
        <row r="1415">
          <cell r="L1415">
            <v>8</v>
          </cell>
          <cell r="V1415">
            <v>2686</v>
          </cell>
        </row>
        <row r="1416">
          <cell r="L1416">
            <v>8</v>
          </cell>
          <cell r="V1416">
            <v>2686</v>
          </cell>
        </row>
        <row r="1417">
          <cell r="L1417">
            <v>8</v>
          </cell>
          <cell r="V1417">
            <v>3266</v>
          </cell>
        </row>
        <row r="1418">
          <cell r="L1418">
            <v>8</v>
          </cell>
          <cell r="V1418">
            <v>2686</v>
          </cell>
        </row>
        <row r="1419">
          <cell r="L1419">
            <v>8</v>
          </cell>
          <cell r="V1419">
            <v>1093</v>
          </cell>
        </row>
        <row r="1420">
          <cell r="L1420">
            <v>8</v>
          </cell>
          <cell r="V1420">
            <v>2686</v>
          </cell>
        </row>
        <row r="1421">
          <cell r="L1421">
            <v>8</v>
          </cell>
          <cell r="V1421">
            <v>2686</v>
          </cell>
        </row>
        <row r="1422">
          <cell r="L1422">
            <v>8</v>
          </cell>
          <cell r="V1422">
            <v>2686</v>
          </cell>
        </row>
        <row r="1423">
          <cell r="L1423">
            <v>8</v>
          </cell>
          <cell r="V1423">
            <v>2686</v>
          </cell>
        </row>
        <row r="1424">
          <cell r="L1424">
            <v>8</v>
          </cell>
          <cell r="V1424">
            <v>2686</v>
          </cell>
        </row>
        <row r="1425">
          <cell r="L1425">
            <v>8</v>
          </cell>
          <cell r="V1425">
            <v>2686</v>
          </cell>
        </row>
        <row r="1426">
          <cell r="L1426">
            <v>8</v>
          </cell>
          <cell r="V1426">
            <v>1093</v>
          </cell>
        </row>
        <row r="1427">
          <cell r="L1427">
            <v>8</v>
          </cell>
          <cell r="V1427">
            <v>1692</v>
          </cell>
        </row>
        <row r="1428">
          <cell r="L1428">
            <v>8</v>
          </cell>
          <cell r="V1428">
            <v>1692</v>
          </cell>
        </row>
        <row r="1429">
          <cell r="L1429">
            <v>8</v>
          </cell>
          <cell r="V1429">
            <v>1692</v>
          </cell>
        </row>
        <row r="1430">
          <cell r="L1430">
            <v>8</v>
          </cell>
          <cell r="V1430">
            <v>2686</v>
          </cell>
        </row>
        <row r="1431">
          <cell r="L1431">
            <v>8</v>
          </cell>
          <cell r="V1431">
            <v>2686</v>
          </cell>
        </row>
        <row r="1432">
          <cell r="L1432">
            <v>8</v>
          </cell>
          <cell r="V1432">
            <v>2686</v>
          </cell>
        </row>
        <row r="1433">
          <cell r="L1433">
            <v>8</v>
          </cell>
          <cell r="V1433">
            <v>2686</v>
          </cell>
        </row>
        <row r="1434">
          <cell r="L1434">
            <v>8</v>
          </cell>
          <cell r="V1434">
            <v>1692</v>
          </cell>
        </row>
        <row r="1435">
          <cell r="L1435">
            <v>8</v>
          </cell>
          <cell r="V1435">
            <v>1692</v>
          </cell>
        </row>
        <row r="1436">
          <cell r="L1436">
            <v>8</v>
          </cell>
          <cell r="V1436">
            <v>1692</v>
          </cell>
        </row>
        <row r="1437">
          <cell r="L1437">
            <v>8</v>
          </cell>
          <cell r="V1437">
            <v>1692</v>
          </cell>
        </row>
        <row r="1438">
          <cell r="L1438">
            <v>8</v>
          </cell>
          <cell r="V1438">
            <v>1692</v>
          </cell>
        </row>
        <row r="1439">
          <cell r="L1439">
            <v>8</v>
          </cell>
          <cell r="V1439">
            <v>1692</v>
          </cell>
        </row>
        <row r="1440">
          <cell r="L1440">
            <v>8</v>
          </cell>
          <cell r="V1440">
            <v>2686</v>
          </cell>
        </row>
        <row r="1441">
          <cell r="L1441">
            <v>8</v>
          </cell>
          <cell r="V1441">
            <v>2686</v>
          </cell>
        </row>
        <row r="1442">
          <cell r="L1442">
            <v>8</v>
          </cell>
          <cell r="V1442">
            <v>2686</v>
          </cell>
        </row>
        <row r="1443">
          <cell r="L1443">
            <v>8</v>
          </cell>
          <cell r="V1443">
            <v>1093</v>
          </cell>
        </row>
        <row r="1444">
          <cell r="L1444">
            <v>8</v>
          </cell>
          <cell r="V1444">
            <v>3266</v>
          </cell>
        </row>
        <row r="1445">
          <cell r="L1445">
            <v>8</v>
          </cell>
          <cell r="V1445">
            <v>3266</v>
          </cell>
        </row>
        <row r="1446">
          <cell r="L1446">
            <v>8</v>
          </cell>
          <cell r="V1446">
            <v>3266</v>
          </cell>
        </row>
        <row r="1447">
          <cell r="L1447">
            <v>8</v>
          </cell>
          <cell r="V1447">
            <v>3266</v>
          </cell>
        </row>
        <row r="1448">
          <cell r="L1448">
            <v>8</v>
          </cell>
          <cell r="V1448">
            <v>3266</v>
          </cell>
        </row>
        <row r="1449">
          <cell r="L1449">
            <v>8</v>
          </cell>
          <cell r="V1449">
            <v>3266</v>
          </cell>
        </row>
        <row r="1450">
          <cell r="L1450">
            <v>8</v>
          </cell>
          <cell r="V1450">
            <v>3266</v>
          </cell>
        </row>
        <row r="1451">
          <cell r="L1451">
            <v>8</v>
          </cell>
          <cell r="V1451">
            <v>1692</v>
          </cell>
        </row>
        <row r="1452">
          <cell r="L1452">
            <v>8</v>
          </cell>
          <cell r="V1452">
            <v>1692</v>
          </cell>
        </row>
        <row r="1453">
          <cell r="L1453">
            <v>8</v>
          </cell>
          <cell r="V1453">
            <v>1692</v>
          </cell>
        </row>
        <row r="1454">
          <cell r="L1454">
            <v>8</v>
          </cell>
          <cell r="V1454">
            <v>1692</v>
          </cell>
        </row>
        <row r="1455">
          <cell r="L1455">
            <v>8</v>
          </cell>
          <cell r="V1455">
            <v>1692</v>
          </cell>
        </row>
        <row r="1456">
          <cell r="L1456">
            <v>8</v>
          </cell>
          <cell r="V1456">
            <v>1692</v>
          </cell>
        </row>
        <row r="1457">
          <cell r="L1457">
            <v>8</v>
          </cell>
          <cell r="V1457">
            <v>1692</v>
          </cell>
        </row>
        <row r="1458">
          <cell r="L1458">
            <v>8</v>
          </cell>
          <cell r="V1458">
            <v>1692</v>
          </cell>
        </row>
        <row r="1459">
          <cell r="L1459">
            <v>8</v>
          </cell>
          <cell r="V1459">
            <v>1692</v>
          </cell>
        </row>
        <row r="1460">
          <cell r="L1460">
            <v>8</v>
          </cell>
          <cell r="V1460">
            <v>1093</v>
          </cell>
        </row>
        <row r="1461">
          <cell r="L1461">
            <v>8</v>
          </cell>
          <cell r="V1461">
            <v>1093</v>
          </cell>
        </row>
        <row r="1462">
          <cell r="L1462">
            <v>8</v>
          </cell>
          <cell r="V1462">
            <v>7418</v>
          </cell>
        </row>
        <row r="1463">
          <cell r="L1463">
            <v>8</v>
          </cell>
          <cell r="V1463">
            <v>6022</v>
          </cell>
        </row>
        <row r="1464">
          <cell r="L1464">
            <v>8</v>
          </cell>
          <cell r="V1464">
            <v>6074</v>
          </cell>
        </row>
        <row r="1465">
          <cell r="L1465">
            <v>8</v>
          </cell>
          <cell r="V1465">
            <v>7205</v>
          </cell>
        </row>
        <row r="1466">
          <cell r="L1466">
            <v>8</v>
          </cell>
          <cell r="V1466">
            <v>6022</v>
          </cell>
        </row>
        <row r="1467">
          <cell r="L1467">
            <v>8</v>
          </cell>
          <cell r="V1467">
            <v>6022</v>
          </cell>
        </row>
        <row r="1468">
          <cell r="L1468">
            <v>8</v>
          </cell>
          <cell r="V1468">
            <v>6022</v>
          </cell>
        </row>
        <row r="1469">
          <cell r="L1469">
            <v>8</v>
          </cell>
          <cell r="V1469">
            <v>6022</v>
          </cell>
        </row>
        <row r="1470">
          <cell r="L1470">
            <v>8</v>
          </cell>
          <cell r="V1470">
            <v>1093</v>
          </cell>
        </row>
        <row r="1471">
          <cell r="L1471">
            <v>8</v>
          </cell>
          <cell r="V1471">
            <v>1093</v>
          </cell>
        </row>
        <row r="1472">
          <cell r="L1472">
            <v>8</v>
          </cell>
          <cell r="V1472">
            <v>1093</v>
          </cell>
        </row>
        <row r="1473">
          <cell r="L1473">
            <v>8</v>
          </cell>
          <cell r="V1473">
            <v>1093</v>
          </cell>
        </row>
        <row r="1474">
          <cell r="L1474">
            <v>8</v>
          </cell>
          <cell r="V1474">
            <v>5576</v>
          </cell>
        </row>
        <row r="1475">
          <cell r="L1475">
            <v>8</v>
          </cell>
          <cell r="V1475">
            <v>5566</v>
          </cell>
        </row>
        <row r="1476">
          <cell r="L1476">
            <v>8</v>
          </cell>
          <cell r="V1476">
            <v>5566</v>
          </cell>
        </row>
        <row r="1477">
          <cell r="L1477">
            <v>8</v>
          </cell>
          <cell r="V1477">
            <v>5566</v>
          </cell>
        </row>
        <row r="1478">
          <cell r="L1478">
            <v>8</v>
          </cell>
          <cell r="V1478">
            <v>6022</v>
          </cell>
        </row>
        <row r="1479">
          <cell r="L1479">
            <v>8</v>
          </cell>
          <cell r="V1479">
            <v>2686</v>
          </cell>
        </row>
        <row r="1480">
          <cell r="L1480">
            <v>8</v>
          </cell>
          <cell r="V1480">
            <v>6022</v>
          </cell>
        </row>
        <row r="1481">
          <cell r="L1481">
            <v>9</v>
          </cell>
          <cell r="V1481">
            <v>4195</v>
          </cell>
        </row>
        <row r="1482">
          <cell r="L1482">
            <v>9</v>
          </cell>
          <cell r="V1482">
            <v>4195</v>
          </cell>
        </row>
        <row r="1483">
          <cell r="L1483">
            <v>9</v>
          </cell>
          <cell r="V1483">
            <v>4195</v>
          </cell>
        </row>
        <row r="1484">
          <cell r="L1484">
            <v>9</v>
          </cell>
          <cell r="V1484">
            <v>4993</v>
          </cell>
        </row>
        <row r="1485">
          <cell r="L1485">
            <v>9</v>
          </cell>
          <cell r="V1485">
            <v>5821</v>
          </cell>
        </row>
        <row r="1486">
          <cell r="L1486">
            <v>9</v>
          </cell>
          <cell r="V1486">
            <v>5821</v>
          </cell>
        </row>
        <row r="1487">
          <cell r="L1487">
            <v>9</v>
          </cell>
          <cell r="V1487">
            <v>4195</v>
          </cell>
        </row>
        <row r="1488">
          <cell r="L1488">
            <v>9</v>
          </cell>
          <cell r="V1488">
            <v>4195</v>
          </cell>
        </row>
        <row r="1489">
          <cell r="L1489">
            <v>9</v>
          </cell>
          <cell r="V1489">
            <v>4195</v>
          </cell>
        </row>
        <row r="1490">
          <cell r="L1490">
            <v>9</v>
          </cell>
          <cell r="V1490">
            <v>5821</v>
          </cell>
        </row>
        <row r="1491">
          <cell r="L1491">
            <v>9</v>
          </cell>
          <cell r="V1491">
            <v>5821</v>
          </cell>
        </row>
        <row r="1492">
          <cell r="L1492">
            <v>9</v>
          </cell>
          <cell r="V1492">
            <v>4670</v>
          </cell>
        </row>
        <row r="1493">
          <cell r="L1493">
            <v>9</v>
          </cell>
          <cell r="V1493">
            <v>4670</v>
          </cell>
        </row>
        <row r="1494">
          <cell r="L1494">
            <v>9</v>
          </cell>
          <cell r="V1494">
            <v>4670</v>
          </cell>
        </row>
        <row r="1495">
          <cell r="L1495">
            <v>9</v>
          </cell>
          <cell r="V1495">
            <v>4670</v>
          </cell>
        </row>
        <row r="1496">
          <cell r="L1496">
            <v>9</v>
          </cell>
          <cell r="V1496">
            <v>4670</v>
          </cell>
        </row>
        <row r="1497">
          <cell r="L1497">
            <v>9</v>
          </cell>
          <cell r="V1497">
            <v>4670</v>
          </cell>
        </row>
        <row r="1498">
          <cell r="L1498">
            <v>9</v>
          </cell>
          <cell r="V1498">
            <v>4670</v>
          </cell>
        </row>
        <row r="1499">
          <cell r="L1499">
            <v>9</v>
          </cell>
          <cell r="V1499">
            <v>4670</v>
          </cell>
        </row>
        <row r="1500">
          <cell r="L1500">
            <v>9</v>
          </cell>
          <cell r="V1500">
            <v>5821</v>
          </cell>
        </row>
        <row r="1501">
          <cell r="L1501">
            <v>9</v>
          </cell>
          <cell r="V1501">
            <v>5821</v>
          </cell>
        </row>
        <row r="1502">
          <cell r="L1502">
            <v>9</v>
          </cell>
          <cell r="V1502">
            <v>5821</v>
          </cell>
        </row>
        <row r="1503">
          <cell r="L1503">
            <v>9</v>
          </cell>
          <cell r="V1503">
            <v>5821</v>
          </cell>
        </row>
        <row r="1504">
          <cell r="L1504">
            <v>9</v>
          </cell>
          <cell r="V1504">
            <v>5821</v>
          </cell>
        </row>
        <row r="1505">
          <cell r="L1505">
            <v>9</v>
          </cell>
          <cell r="V1505">
            <v>5821</v>
          </cell>
        </row>
        <row r="1506">
          <cell r="L1506">
            <v>9</v>
          </cell>
          <cell r="V1506">
            <v>4195</v>
          </cell>
        </row>
        <row r="1507">
          <cell r="L1507">
            <v>9</v>
          </cell>
          <cell r="V1507">
            <v>4195</v>
          </cell>
        </row>
        <row r="1508">
          <cell r="L1508">
            <v>9</v>
          </cell>
          <cell r="V1508">
            <v>4670</v>
          </cell>
        </row>
        <row r="1509">
          <cell r="L1509">
            <v>9</v>
          </cell>
          <cell r="V1509">
            <v>4670</v>
          </cell>
        </row>
        <row r="1510">
          <cell r="L1510">
            <v>9</v>
          </cell>
          <cell r="V1510">
            <v>4670</v>
          </cell>
        </row>
        <row r="1511">
          <cell r="L1511">
            <v>9</v>
          </cell>
          <cell r="V1511">
            <v>4670</v>
          </cell>
        </row>
        <row r="1512">
          <cell r="L1512">
            <v>9</v>
          </cell>
          <cell r="V1512">
            <v>4670</v>
          </cell>
        </row>
        <row r="1513">
          <cell r="L1513">
            <v>9</v>
          </cell>
          <cell r="V1513">
            <v>4670</v>
          </cell>
        </row>
        <row r="1514">
          <cell r="L1514">
            <v>9</v>
          </cell>
          <cell r="V1514">
            <v>10045</v>
          </cell>
        </row>
        <row r="1515">
          <cell r="L1515">
            <v>9</v>
          </cell>
          <cell r="V1515">
            <v>10045</v>
          </cell>
        </row>
        <row r="1516">
          <cell r="L1516">
            <v>9</v>
          </cell>
          <cell r="V1516">
            <v>10045</v>
          </cell>
        </row>
        <row r="1517">
          <cell r="L1517">
            <v>9</v>
          </cell>
          <cell r="V1517">
            <v>10045</v>
          </cell>
        </row>
        <row r="1518">
          <cell r="L1518">
            <v>9</v>
          </cell>
          <cell r="V1518">
            <v>10045</v>
          </cell>
        </row>
        <row r="1519">
          <cell r="L1519">
            <v>9</v>
          </cell>
          <cell r="V1519">
            <v>10045</v>
          </cell>
        </row>
        <row r="1520">
          <cell r="L1520">
            <v>9</v>
          </cell>
          <cell r="V1520">
            <v>10045</v>
          </cell>
        </row>
        <row r="1521">
          <cell r="L1521">
            <v>9</v>
          </cell>
          <cell r="V1521">
            <v>10045</v>
          </cell>
        </row>
        <row r="1522">
          <cell r="L1522">
            <v>9</v>
          </cell>
          <cell r="V1522">
            <v>10045</v>
          </cell>
        </row>
        <row r="1523">
          <cell r="L1523">
            <v>9</v>
          </cell>
          <cell r="V1523">
            <v>10045</v>
          </cell>
        </row>
        <row r="1524">
          <cell r="L1524">
            <v>9</v>
          </cell>
          <cell r="V1524">
            <v>10045</v>
          </cell>
        </row>
        <row r="1525">
          <cell r="L1525">
            <v>9</v>
          </cell>
          <cell r="V1525">
            <v>10045</v>
          </cell>
        </row>
        <row r="1526">
          <cell r="L1526">
            <v>9</v>
          </cell>
          <cell r="V1526">
            <v>10045</v>
          </cell>
        </row>
        <row r="1527">
          <cell r="L1527">
            <v>9</v>
          </cell>
          <cell r="V1527">
            <v>4670</v>
          </cell>
        </row>
        <row r="1528">
          <cell r="L1528">
            <v>9</v>
          </cell>
          <cell r="V1528">
            <v>5821</v>
          </cell>
        </row>
        <row r="1529">
          <cell r="L1529">
            <v>9</v>
          </cell>
          <cell r="V1529">
            <v>4670</v>
          </cell>
        </row>
        <row r="1530">
          <cell r="L1530">
            <v>9</v>
          </cell>
          <cell r="V1530">
            <v>10045</v>
          </cell>
        </row>
        <row r="1531">
          <cell r="L1531">
            <v>10</v>
          </cell>
          <cell r="V1531">
            <v>5957</v>
          </cell>
        </row>
        <row r="1532">
          <cell r="L1532">
            <v>10</v>
          </cell>
          <cell r="V1532">
            <v>5957</v>
          </cell>
        </row>
        <row r="1533">
          <cell r="L1533">
            <v>10</v>
          </cell>
          <cell r="V1533">
            <v>5957</v>
          </cell>
        </row>
        <row r="1534">
          <cell r="L1534">
            <v>10</v>
          </cell>
          <cell r="V1534">
            <v>5957</v>
          </cell>
        </row>
        <row r="1535">
          <cell r="L1535">
            <v>10</v>
          </cell>
          <cell r="V1535">
            <v>5957</v>
          </cell>
        </row>
        <row r="1536">
          <cell r="L1536">
            <v>10</v>
          </cell>
          <cell r="V1536">
            <v>4242</v>
          </cell>
        </row>
        <row r="1537">
          <cell r="L1537">
            <v>10</v>
          </cell>
          <cell r="V1537">
            <v>6217</v>
          </cell>
        </row>
        <row r="1538">
          <cell r="L1538">
            <v>10</v>
          </cell>
          <cell r="V1538">
            <v>4298</v>
          </cell>
        </row>
        <row r="1539">
          <cell r="L1539">
            <v>10</v>
          </cell>
          <cell r="V1539">
            <v>6217</v>
          </cell>
        </row>
        <row r="1540">
          <cell r="L1540">
            <v>10</v>
          </cell>
          <cell r="V1540">
            <v>6217</v>
          </cell>
        </row>
        <row r="1541">
          <cell r="L1541">
            <v>10</v>
          </cell>
          <cell r="V1541">
            <v>4242</v>
          </cell>
        </row>
        <row r="1542">
          <cell r="L1542">
            <v>10</v>
          </cell>
          <cell r="V1542">
            <v>5957</v>
          </cell>
        </row>
        <row r="1543">
          <cell r="L1543">
            <v>10</v>
          </cell>
          <cell r="V1543">
            <v>5957</v>
          </cell>
        </row>
        <row r="1544">
          <cell r="L1544">
            <v>10</v>
          </cell>
          <cell r="V1544">
            <v>5957</v>
          </cell>
        </row>
        <row r="1545">
          <cell r="L1545">
            <v>10</v>
          </cell>
          <cell r="V1545">
            <v>5957</v>
          </cell>
        </row>
        <row r="1546">
          <cell r="L1546">
            <v>10</v>
          </cell>
          <cell r="V1546">
            <v>5957</v>
          </cell>
        </row>
        <row r="1547">
          <cell r="L1547">
            <v>10</v>
          </cell>
          <cell r="V1547">
            <v>5957</v>
          </cell>
        </row>
        <row r="1548">
          <cell r="L1548">
            <v>10</v>
          </cell>
          <cell r="V1548">
            <v>4242</v>
          </cell>
        </row>
        <row r="1549">
          <cell r="L1549">
            <v>10</v>
          </cell>
          <cell r="V1549">
            <v>6243</v>
          </cell>
        </row>
        <row r="1550">
          <cell r="L1550">
            <v>10</v>
          </cell>
          <cell r="V1550">
            <v>5957</v>
          </cell>
        </row>
        <row r="1551">
          <cell r="L1551">
            <v>10</v>
          </cell>
          <cell r="V1551">
            <v>5957</v>
          </cell>
        </row>
        <row r="1552">
          <cell r="L1552">
            <v>10</v>
          </cell>
          <cell r="V1552">
            <v>5957</v>
          </cell>
        </row>
        <row r="1553">
          <cell r="L1553">
            <v>10</v>
          </cell>
          <cell r="V1553">
            <v>5957</v>
          </cell>
        </row>
        <row r="1554">
          <cell r="L1554">
            <v>10</v>
          </cell>
          <cell r="V1554">
            <v>4242</v>
          </cell>
        </row>
        <row r="1555">
          <cell r="L1555">
            <v>10</v>
          </cell>
          <cell r="V1555">
            <v>5957</v>
          </cell>
        </row>
        <row r="1556">
          <cell r="L1556">
            <v>10</v>
          </cell>
          <cell r="V1556">
            <v>5957</v>
          </cell>
        </row>
        <row r="1557">
          <cell r="L1557">
            <v>10</v>
          </cell>
          <cell r="V1557">
            <v>4242</v>
          </cell>
        </row>
        <row r="1558">
          <cell r="L1558">
            <v>10</v>
          </cell>
          <cell r="V1558">
            <v>4242</v>
          </cell>
        </row>
        <row r="1559">
          <cell r="L1559">
            <v>10</v>
          </cell>
          <cell r="V1559">
            <v>4242</v>
          </cell>
        </row>
        <row r="1560">
          <cell r="L1560">
            <v>10</v>
          </cell>
          <cell r="V1560">
            <v>5957</v>
          </cell>
        </row>
        <row r="1561">
          <cell r="L1561">
            <v>10</v>
          </cell>
          <cell r="V1561">
            <v>5957</v>
          </cell>
        </row>
        <row r="1562">
          <cell r="L1562">
            <v>10</v>
          </cell>
          <cell r="V1562">
            <v>5957</v>
          </cell>
        </row>
        <row r="1563">
          <cell r="L1563">
            <v>10</v>
          </cell>
          <cell r="V1563">
            <v>5957</v>
          </cell>
        </row>
        <row r="1564">
          <cell r="L1564">
            <v>10</v>
          </cell>
          <cell r="V1564">
            <v>5957</v>
          </cell>
        </row>
        <row r="1565">
          <cell r="L1565">
            <v>10</v>
          </cell>
          <cell r="V1565">
            <v>5957</v>
          </cell>
        </row>
        <row r="1566">
          <cell r="L1566">
            <v>10</v>
          </cell>
          <cell r="V1566">
            <v>6217</v>
          </cell>
        </row>
        <row r="1567">
          <cell r="L1567">
            <v>10</v>
          </cell>
          <cell r="V1567">
            <v>6217</v>
          </cell>
        </row>
        <row r="1568">
          <cell r="L1568">
            <v>10</v>
          </cell>
          <cell r="V1568">
            <v>6191</v>
          </cell>
        </row>
        <row r="1569">
          <cell r="L1569">
            <v>10</v>
          </cell>
          <cell r="V1569">
            <v>4242</v>
          </cell>
        </row>
        <row r="1570">
          <cell r="L1570">
            <v>10</v>
          </cell>
          <cell r="V1570">
            <v>4242</v>
          </cell>
        </row>
        <row r="1571">
          <cell r="L1571">
            <v>10</v>
          </cell>
          <cell r="V1571">
            <v>5957</v>
          </cell>
        </row>
        <row r="1572">
          <cell r="L1572">
            <v>10</v>
          </cell>
          <cell r="V1572">
            <v>5957</v>
          </cell>
        </row>
        <row r="1573">
          <cell r="L1573">
            <v>10</v>
          </cell>
          <cell r="V1573">
            <v>5957</v>
          </cell>
        </row>
        <row r="1574">
          <cell r="L1574">
            <v>10</v>
          </cell>
          <cell r="V1574">
            <v>5957</v>
          </cell>
        </row>
        <row r="1575">
          <cell r="L1575">
            <v>10</v>
          </cell>
          <cell r="V1575">
            <v>5957</v>
          </cell>
        </row>
        <row r="1576">
          <cell r="L1576">
            <v>10</v>
          </cell>
          <cell r="V1576">
            <v>5957</v>
          </cell>
        </row>
        <row r="1577">
          <cell r="L1577">
            <v>10</v>
          </cell>
          <cell r="V1577">
            <v>6217</v>
          </cell>
        </row>
        <row r="1578">
          <cell r="L1578">
            <v>10</v>
          </cell>
          <cell r="V1578">
            <v>6217</v>
          </cell>
        </row>
        <row r="1579">
          <cell r="L1579">
            <v>10</v>
          </cell>
          <cell r="V1579">
            <v>6217</v>
          </cell>
        </row>
        <row r="1580">
          <cell r="L1580">
            <v>10</v>
          </cell>
          <cell r="V1580">
            <v>6820</v>
          </cell>
        </row>
        <row r="1581">
          <cell r="L1581">
            <v>10</v>
          </cell>
          <cell r="V1581">
            <v>4242</v>
          </cell>
        </row>
        <row r="1582">
          <cell r="L1582">
            <v>10</v>
          </cell>
          <cell r="V1582">
            <v>4242</v>
          </cell>
        </row>
        <row r="1583">
          <cell r="L1583">
            <v>10</v>
          </cell>
          <cell r="V1583">
            <v>4242</v>
          </cell>
        </row>
        <row r="1584">
          <cell r="L1584">
            <v>10</v>
          </cell>
          <cell r="V1584">
            <v>5957</v>
          </cell>
        </row>
        <row r="1585">
          <cell r="L1585">
            <v>10</v>
          </cell>
          <cell r="V1585">
            <v>6820</v>
          </cell>
        </row>
        <row r="1586">
          <cell r="L1586">
            <v>10</v>
          </cell>
          <cell r="V1586">
            <v>4242</v>
          </cell>
        </row>
        <row r="1587">
          <cell r="L1587">
            <v>10</v>
          </cell>
          <cell r="V1587">
            <v>5957</v>
          </cell>
        </row>
        <row r="1588">
          <cell r="L1588">
            <v>10</v>
          </cell>
          <cell r="V1588">
            <v>5957</v>
          </cell>
        </row>
        <row r="1589">
          <cell r="L1589">
            <v>10</v>
          </cell>
          <cell r="V1589">
            <v>6217</v>
          </cell>
        </row>
        <row r="1590">
          <cell r="L1590">
            <v>10</v>
          </cell>
          <cell r="V1590">
            <v>5957</v>
          </cell>
        </row>
        <row r="1591">
          <cell r="L1591">
            <v>10</v>
          </cell>
          <cell r="V1591">
            <v>6217</v>
          </cell>
        </row>
        <row r="1592">
          <cell r="L1592">
            <v>10</v>
          </cell>
          <cell r="V1592">
            <v>6217</v>
          </cell>
        </row>
        <row r="1593">
          <cell r="L1593">
            <v>10</v>
          </cell>
          <cell r="V1593">
            <v>6217</v>
          </cell>
        </row>
        <row r="1594">
          <cell r="L1594">
            <v>10</v>
          </cell>
          <cell r="V1594">
            <v>6217</v>
          </cell>
        </row>
        <row r="1595">
          <cell r="L1595">
            <v>10</v>
          </cell>
          <cell r="V1595">
            <v>6217</v>
          </cell>
        </row>
        <row r="1596">
          <cell r="L1596">
            <v>10</v>
          </cell>
          <cell r="V1596">
            <v>6820</v>
          </cell>
        </row>
        <row r="1597">
          <cell r="L1597">
            <v>10</v>
          </cell>
          <cell r="V1597">
            <v>6820</v>
          </cell>
        </row>
        <row r="1598">
          <cell r="L1598">
            <v>10</v>
          </cell>
          <cell r="V1598">
            <v>6820</v>
          </cell>
        </row>
        <row r="1599">
          <cell r="L1599">
            <v>10</v>
          </cell>
          <cell r="V1599">
            <v>5957</v>
          </cell>
        </row>
        <row r="1600">
          <cell r="L1600">
            <v>10</v>
          </cell>
          <cell r="V1600">
            <v>6820</v>
          </cell>
        </row>
        <row r="1601">
          <cell r="L1601">
            <v>10</v>
          </cell>
          <cell r="V1601">
            <v>5957</v>
          </cell>
        </row>
        <row r="1602">
          <cell r="L1602">
            <v>10</v>
          </cell>
          <cell r="V1602">
            <v>5957</v>
          </cell>
        </row>
        <row r="1603">
          <cell r="L1603">
            <v>10</v>
          </cell>
          <cell r="V1603">
            <v>4242</v>
          </cell>
        </row>
        <row r="1604">
          <cell r="L1604">
            <v>10</v>
          </cell>
          <cell r="V1604">
            <v>6217</v>
          </cell>
        </row>
        <row r="1605">
          <cell r="L1605">
            <v>10</v>
          </cell>
          <cell r="V1605">
            <v>6217</v>
          </cell>
        </row>
        <row r="1606">
          <cell r="L1606">
            <v>10</v>
          </cell>
          <cell r="V1606">
            <v>6191</v>
          </cell>
        </row>
        <row r="1607">
          <cell r="L1607">
            <v>10</v>
          </cell>
          <cell r="V1607">
            <v>6217</v>
          </cell>
        </row>
        <row r="1608">
          <cell r="L1608">
            <v>10</v>
          </cell>
          <cell r="V1608">
            <v>6217</v>
          </cell>
        </row>
        <row r="1609">
          <cell r="L1609">
            <v>11</v>
          </cell>
          <cell r="V1609">
            <v>1669</v>
          </cell>
        </row>
        <row r="1610">
          <cell r="L1610">
            <v>11</v>
          </cell>
          <cell r="V1610">
            <v>1669</v>
          </cell>
        </row>
        <row r="1611">
          <cell r="L1611">
            <v>11</v>
          </cell>
          <cell r="V1611">
            <v>1669</v>
          </cell>
        </row>
        <row r="1612">
          <cell r="L1612">
            <v>11</v>
          </cell>
          <cell r="V1612">
            <v>1669</v>
          </cell>
        </row>
        <row r="1613">
          <cell r="L1613">
            <v>11</v>
          </cell>
          <cell r="V1613">
            <v>1849</v>
          </cell>
        </row>
        <row r="1614">
          <cell r="L1614">
            <v>11</v>
          </cell>
          <cell r="V1614">
            <v>1849</v>
          </cell>
        </row>
        <row r="1615">
          <cell r="L1615">
            <v>11</v>
          </cell>
          <cell r="V1615">
            <v>1669</v>
          </cell>
        </row>
        <row r="1616">
          <cell r="L1616">
            <v>11</v>
          </cell>
          <cell r="V1616">
            <v>1849</v>
          </cell>
        </row>
        <row r="1617">
          <cell r="L1617">
            <v>11</v>
          </cell>
          <cell r="V1617">
            <v>1849</v>
          </cell>
        </row>
        <row r="1618">
          <cell r="L1618">
            <v>11</v>
          </cell>
          <cell r="V1618">
            <v>1539</v>
          </cell>
        </row>
        <row r="1619">
          <cell r="L1619">
            <v>11</v>
          </cell>
          <cell r="V1619">
            <v>6083</v>
          </cell>
        </row>
        <row r="1620">
          <cell r="L1620">
            <v>11</v>
          </cell>
          <cell r="V1620">
            <v>1669</v>
          </cell>
        </row>
        <row r="1621">
          <cell r="L1621">
            <v>11</v>
          </cell>
          <cell r="V1621">
            <v>1281</v>
          </cell>
        </row>
        <row r="1622">
          <cell r="L1622">
            <v>11</v>
          </cell>
          <cell r="V1622">
            <v>1539</v>
          </cell>
        </row>
        <row r="1623">
          <cell r="L1623">
            <v>11</v>
          </cell>
          <cell r="V1623">
            <v>2705</v>
          </cell>
        </row>
        <row r="1624">
          <cell r="L1624">
            <v>11</v>
          </cell>
          <cell r="V1624">
            <v>2705</v>
          </cell>
        </row>
        <row r="1625">
          <cell r="L1625">
            <v>11</v>
          </cell>
          <cell r="V1625">
            <v>1413</v>
          </cell>
        </row>
        <row r="1626">
          <cell r="L1626">
            <v>11</v>
          </cell>
          <cell r="V1626">
            <v>1576</v>
          </cell>
        </row>
        <row r="1627">
          <cell r="L1627">
            <v>11</v>
          </cell>
          <cell r="V1627">
            <v>1539</v>
          </cell>
        </row>
        <row r="1628">
          <cell r="L1628">
            <v>11</v>
          </cell>
          <cell r="V1628">
            <v>1576</v>
          </cell>
        </row>
        <row r="1629">
          <cell r="L1629">
            <v>11</v>
          </cell>
          <cell r="V1629">
            <v>1971</v>
          </cell>
        </row>
        <row r="1630">
          <cell r="L1630">
            <v>11</v>
          </cell>
          <cell r="V1630">
            <v>1971</v>
          </cell>
        </row>
        <row r="1631">
          <cell r="L1631">
            <v>11</v>
          </cell>
          <cell r="V1631">
            <v>1718</v>
          </cell>
        </row>
        <row r="1632">
          <cell r="L1632">
            <v>11</v>
          </cell>
          <cell r="V1632">
            <v>1718</v>
          </cell>
        </row>
        <row r="1633">
          <cell r="L1633">
            <v>11</v>
          </cell>
          <cell r="V1633">
            <v>1669</v>
          </cell>
        </row>
        <row r="1634">
          <cell r="L1634">
            <v>11</v>
          </cell>
          <cell r="V1634">
            <v>1669</v>
          </cell>
        </row>
        <row r="1635">
          <cell r="L1635">
            <v>11</v>
          </cell>
          <cell r="V1635">
            <v>1539</v>
          </cell>
        </row>
        <row r="1636">
          <cell r="L1636">
            <v>11</v>
          </cell>
          <cell r="V1636">
            <v>2427</v>
          </cell>
        </row>
        <row r="1637">
          <cell r="L1637">
            <v>11</v>
          </cell>
          <cell r="V1637">
            <v>2427</v>
          </cell>
        </row>
        <row r="1638">
          <cell r="L1638">
            <v>11</v>
          </cell>
          <cell r="V1638">
            <v>1539</v>
          </cell>
        </row>
        <row r="1639">
          <cell r="L1639">
            <v>11</v>
          </cell>
          <cell r="V1639">
            <v>1539</v>
          </cell>
        </row>
        <row r="1640">
          <cell r="L1640">
            <v>11</v>
          </cell>
          <cell r="V1640">
            <v>1539</v>
          </cell>
        </row>
        <row r="1641">
          <cell r="L1641">
            <v>11</v>
          </cell>
          <cell r="V1641">
            <v>1734</v>
          </cell>
        </row>
        <row r="1642">
          <cell r="L1642">
            <v>11</v>
          </cell>
          <cell r="V1642">
            <v>1669</v>
          </cell>
        </row>
        <row r="1643">
          <cell r="L1643">
            <v>11</v>
          </cell>
          <cell r="V1643">
            <v>1669</v>
          </cell>
        </row>
        <row r="1644">
          <cell r="L1644">
            <v>11</v>
          </cell>
          <cell r="V1644">
            <v>2642</v>
          </cell>
        </row>
        <row r="1645">
          <cell r="L1645">
            <v>11</v>
          </cell>
          <cell r="V1645">
            <v>1539</v>
          </cell>
        </row>
        <row r="1646">
          <cell r="L1646">
            <v>11</v>
          </cell>
          <cell r="V1646">
            <v>1539</v>
          </cell>
        </row>
        <row r="1647">
          <cell r="L1647">
            <v>11</v>
          </cell>
          <cell r="V1647">
            <v>1539</v>
          </cell>
        </row>
        <row r="1648">
          <cell r="L1648">
            <v>11</v>
          </cell>
          <cell r="V1648">
            <v>1539</v>
          </cell>
        </row>
        <row r="1649">
          <cell r="L1649">
            <v>11</v>
          </cell>
          <cell r="V1649">
            <v>2427</v>
          </cell>
        </row>
        <row r="1650">
          <cell r="L1650">
            <v>11</v>
          </cell>
          <cell r="V1650">
            <v>2427</v>
          </cell>
        </row>
        <row r="1651">
          <cell r="L1651">
            <v>11</v>
          </cell>
          <cell r="V1651">
            <v>2223</v>
          </cell>
        </row>
        <row r="1652">
          <cell r="L1652">
            <v>11</v>
          </cell>
          <cell r="V1652">
            <v>1413</v>
          </cell>
        </row>
        <row r="1653">
          <cell r="L1653">
            <v>11</v>
          </cell>
          <cell r="V1653">
            <v>1413</v>
          </cell>
        </row>
        <row r="1654">
          <cell r="L1654">
            <v>11</v>
          </cell>
          <cell r="V1654">
            <v>1281</v>
          </cell>
        </row>
        <row r="1655">
          <cell r="L1655">
            <v>11</v>
          </cell>
          <cell r="V1655">
            <v>1669</v>
          </cell>
        </row>
        <row r="1656">
          <cell r="L1656">
            <v>11</v>
          </cell>
          <cell r="V1656">
            <v>1539</v>
          </cell>
        </row>
        <row r="1657">
          <cell r="L1657">
            <v>11</v>
          </cell>
          <cell r="V1657">
            <v>1737</v>
          </cell>
        </row>
        <row r="1658">
          <cell r="L1658">
            <v>11</v>
          </cell>
          <cell r="V1658">
            <v>1971</v>
          </cell>
        </row>
        <row r="1659">
          <cell r="L1659">
            <v>11</v>
          </cell>
          <cell r="V1659">
            <v>1971</v>
          </cell>
        </row>
        <row r="1660">
          <cell r="L1660">
            <v>11</v>
          </cell>
          <cell r="V1660">
            <v>1737</v>
          </cell>
        </row>
        <row r="1661">
          <cell r="L1661">
            <v>11</v>
          </cell>
          <cell r="V1661">
            <v>1737</v>
          </cell>
        </row>
        <row r="1662">
          <cell r="L1662">
            <v>11</v>
          </cell>
          <cell r="V1662">
            <v>1737</v>
          </cell>
        </row>
        <row r="1663">
          <cell r="L1663">
            <v>11</v>
          </cell>
          <cell r="V1663">
            <v>1971</v>
          </cell>
        </row>
        <row r="1664">
          <cell r="L1664">
            <v>11</v>
          </cell>
          <cell r="V1664">
            <v>1737</v>
          </cell>
        </row>
        <row r="1665">
          <cell r="L1665">
            <v>11</v>
          </cell>
          <cell r="V1665">
            <v>2013</v>
          </cell>
        </row>
        <row r="1666">
          <cell r="L1666">
            <v>11</v>
          </cell>
          <cell r="V1666">
            <v>1413</v>
          </cell>
        </row>
        <row r="1667">
          <cell r="L1667">
            <v>11</v>
          </cell>
          <cell r="V1667">
            <v>2427</v>
          </cell>
        </row>
        <row r="1668">
          <cell r="L1668">
            <v>11</v>
          </cell>
          <cell r="V1668">
            <v>5968</v>
          </cell>
        </row>
        <row r="1669">
          <cell r="L1669">
            <v>11</v>
          </cell>
          <cell r="V1669">
            <v>1359</v>
          </cell>
        </row>
        <row r="1670">
          <cell r="L1670">
            <v>11</v>
          </cell>
          <cell r="V1670">
            <v>1359</v>
          </cell>
        </row>
        <row r="1671">
          <cell r="L1671">
            <v>11</v>
          </cell>
          <cell r="V1671">
            <v>1359</v>
          </cell>
        </row>
        <row r="1672">
          <cell r="L1672">
            <v>11</v>
          </cell>
          <cell r="V1672">
            <v>1539</v>
          </cell>
        </row>
        <row r="1673">
          <cell r="L1673">
            <v>11</v>
          </cell>
          <cell r="V1673">
            <v>1539</v>
          </cell>
        </row>
        <row r="1674">
          <cell r="L1674">
            <v>11</v>
          </cell>
          <cell r="V1674">
            <v>1539</v>
          </cell>
        </row>
        <row r="1675">
          <cell r="L1675">
            <v>11</v>
          </cell>
          <cell r="V1675">
            <v>2013</v>
          </cell>
        </row>
        <row r="1676">
          <cell r="L1676">
            <v>11</v>
          </cell>
          <cell r="V1676">
            <v>1539</v>
          </cell>
        </row>
        <row r="1677">
          <cell r="L1677">
            <v>11</v>
          </cell>
          <cell r="V1677">
            <v>1576</v>
          </cell>
        </row>
        <row r="1678">
          <cell r="L1678">
            <v>11</v>
          </cell>
          <cell r="V1678">
            <v>1576</v>
          </cell>
        </row>
        <row r="1679">
          <cell r="L1679">
            <v>11</v>
          </cell>
          <cell r="V1679">
            <v>1576</v>
          </cell>
        </row>
        <row r="1680">
          <cell r="L1680">
            <v>11</v>
          </cell>
          <cell r="V1680">
            <v>1576</v>
          </cell>
        </row>
        <row r="1681">
          <cell r="L1681">
            <v>11</v>
          </cell>
          <cell r="V1681">
            <v>1290</v>
          </cell>
        </row>
        <row r="1682">
          <cell r="L1682">
            <v>11</v>
          </cell>
          <cell r="V1682">
            <v>2223</v>
          </cell>
        </row>
        <row r="1683">
          <cell r="L1683">
            <v>11</v>
          </cell>
          <cell r="V1683">
            <v>2223</v>
          </cell>
        </row>
        <row r="1684">
          <cell r="L1684">
            <v>11</v>
          </cell>
          <cell r="V1684">
            <v>2427</v>
          </cell>
        </row>
        <row r="1685">
          <cell r="L1685">
            <v>11</v>
          </cell>
          <cell r="V1685">
            <v>2443</v>
          </cell>
        </row>
        <row r="1686">
          <cell r="L1686">
            <v>11</v>
          </cell>
          <cell r="V1686">
            <v>2443</v>
          </cell>
        </row>
        <row r="1687">
          <cell r="L1687">
            <v>11</v>
          </cell>
          <cell r="V1687">
            <v>2443</v>
          </cell>
        </row>
        <row r="1688">
          <cell r="L1688">
            <v>11</v>
          </cell>
          <cell r="V1688">
            <v>2427</v>
          </cell>
        </row>
        <row r="1689">
          <cell r="L1689">
            <v>11</v>
          </cell>
          <cell r="V1689">
            <v>2443</v>
          </cell>
        </row>
        <row r="1690">
          <cell r="L1690">
            <v>11</v>
          </cell>
          <cell r="V1690">
            <v>1912</v>
          </cell>
        </row>
        <row r="1691">
          <cell r="L1691">
            <v>11</v>
          </cell>
          <cell r="V1691">
            <v>1912</v>
          </cell>
        </row>
        <row r="1692">
          <cell r="L1692">
            <v>11</v>
          </cell>
          <cell r="V1692">
            <v>1912</v>
          </cell>
        </row>
        <row r="1693">
          <cell r="L1693">
            <v>11</v>
          </cell>
          <cell r="V1693">
            <v>1413</v>
          </cell>
        </row>
        <row r="1694">
          <cell r="L1694">
            <v>11</v>
          </cell>
          <cell r="V1694">
            <v>1971</v>
          </cell>
        </row>
        <row r="1695">
          <cell r="L1695">
            <v>11</v>
          </cell>
          <cell r="V1695">
            <v>1971</v>
          </cell>
        </row>
        <row r="1696">
          <cell r="L1696">
            <v>11</v>
          </cell>
          <cell r="V1696">
            <v>2642</v>
          </cell>
        </row>
        <row r="1697">
          <cell r="L1697">
            <v>11</v>
          </cell>
          <cell r="V1697">
            <v>2642</v>
          </cell>
        </row>
        <row r="1698">
          <cell r="L1698">
            <v>11</v>
          </cell>
          <cell r="V1698">
            <v>1539</v>
          </cell>
        </row>
        <row r="1699">
          <cell r="L1699">
            <v>11</v>
          </cell>
          <cell r="V1699">
            <v>1539</v>
          </cell>
        </row>
        <row r="1700">
          <cell r="L1700">
            <v>11</v>
          </cell>
          <cell r="V1700">
            <v>2642</v>
          </cell>
        </row>
        <row r="1701">
          <cell r="L1701">
            <v>11</v>
          </cell>
          <cell r="V1701">
            <v>2642</v>
          </cell>
        </row>
        <row r="1702">
          <cell r="L1702">
            <v>11</v>
          </cell>
          <cell r="V1702">
            <v>2642</v>
          </cell>
        </row>
        <row r="1703">
          <cell r="L1703">
            <v>11</v>
          </cell>
          <cell r="V1703">
            <v>2642</v>
          </cell>
        </row>
        <row r="1704">
          <cell r="L1704">
            <v>11</v>
          </cell>
          <cell r="V1704">
            <v>2013</v>
          </cell>
        </row>
        <row r="1705">
          <cell r="L1705">
            <v>11</v>
          </cell>
          <cell r="V1705">
            <v>2013</v>
          </cell>
        </row>
        <row r="1706">
          <cell r="L1706">
            <v>11</v>
          </cell>
          <cell r="V1706">
            <v>2013</v>
          </cell>
        </row>
        <row r="1707">
          <cell r="L1707">
            <v>11</v>
          </cell>
          <cell r="V1707">
            <v>2869</v>
          </cell>
        </row>
        <row r="1708">
          <cell r="L1708">
            <v>11</v>
          </cell>
          <cell r="V1708">
            <v>2869</v>
          </cell>
        </row>
        <row r="1709">
          <cell r="L1709">
            <v>11</v>
          </cell>
          <cell r="V1709">
            <v>2427</v>
          </cell>
        </row>
        <row r="1710">
          <cell r="L1710">
            <v>11</v>
          </cell>
          <cell r="V1710">
            <v>2427</v>
          </cell>
        </row>
        <row r="1711">
          <cell r="L1711">
            <v>11</v>
          </cell>
          <cell r="V1711">
            <v>6083</v>
          </cell>
        </row>
        <row r="1712">
          <cell r="L1712">
            <v>11</v>
          </cell>
          <cell r="V1712">
            <v>1849</v>
          </cell>
        </row>
        <row r="1713">
          <cell r="L1713">
            <v>11</v>
          </cell>
          <cell r="V1713">
            <v>1849</v>
          </cell>
        </row>
        <row r="1714">
          <cell r="L1714">
            <v>11</v>
          </cell>
          <cell r="V1714">
            <v>1849</v>
          </cell>
        </row>
        <row r="1715">
          <cell r="L1715">
            <v>11</v>
          </cell>
          <cell r="V1715">
            <v>6083</v>
          </cell>
        </row>
        <row r="1716">
          <cell r="L1716">
            <v>11</v>
          </cell>
          <cell r="V1716">
            <v>6083</v>
          </cell>
        </row>
        <row r="1717">
          <cell r="L1717">
            <v>11</v>
          </cell>
          <cell r="V1717">
            <v>5228</v>
          </cell>
        </row>
        <row r="1718">
          <cell r="L1718">
            <v>11</v>
          </cell>
          <cell r="V1718">
            <v>2223</v>
          </cell>
        </row>
        <row r="1719">
          <cell r="L1719">
            <v>11</v>
          </cell>
          <cell r="V1719">
            <v>1971</v>
          </cell>
        </row>
        <row r="1720">
          <cell r="L1720">
            <v>11</v>
          </cell>
          <cell r="V1720">
            <v>1971</v>
          </cell>
        </row>
        <row r="1721">
          <cell r="L1721">
            <v>11</v>
          </cell>
          <cell r="V1721">
            <v>1971</v>
          </cell>
        </row>
        <row r="1722">
          <cell r="L1722">
            <v>11</v>
          </cell>
          <cell r="V1722">
            <v>1971</v>
          </cell>
        </row>
        <row r="1723">
          <cell r="L1723">
            <v>11</v>
          </cell>
          <cell r="V1723">
            <v>2223</v>
          </cell>
        </row>
        <row r="1724">
          <cell r="L1724">
            <v>11</v>
          </cell>
          <cell r="V1724">
            <v>1971</v>
          </cell>
        </row>
        <row r="1725">
          <cell r="L1725">
            <v>11</v>
          </cell>
          <cell r="V1725">
            <v>1971</v>
          </cell>
        </row>
        <row r="1726">
          <cell r="L1726">
            <v>11</v>
          </cell>
          <cell r="V1726">
            <v>1971</v>
          </cell>
        </row>
        <row r="1727">
          <cell r="L1727">
            <v>11</v>
          </cell>
          <cell r="V1727">
            <v>1971</v>
          </cell>
        </row>
        <row r="1728">
          <cell r="L1728">
            <v>11</v>
          </cell>
          <cell r="V1728">
            <v>1971</v>
          </cell>
        </row>
        <row r="1729">
          <cell r="L1729">
            <v>11</v>
          </cell>
          <cell r="V1729">
            <v>2223</v>
          </cell>
        </row>
        <row r="1730">
          <cell r="L1730">
            <v>11</v>
          </cell>
          <cell r="V1730">
            <v>1971</v>
          </cell>
        </row>
        <row r="1731">
          <cell r="L1731">
            <v>11</v>
          </cell>
          <cell r="V1731">
            <v>2223</v>
          </cell>
        </row>
        <row r="1732">
          <cell r="L1732">
            <v>11</v>
          </cell>
          <cell r="V1732">
            <v>2223</v>
          </cell>
        </row>
        <row r="1733">
          <cell r="L1733">
            <v>11</v>
          </cell>
          <cell r="V1733">
            <v>2223</v>
          </cell>
        </row>
        <row r="1734">
          <cell r="L1734">
            <v>11</v>
          </cell>
          <cell r="V1734">
            <v>1971</v>
          </cell>
        </row>
        <row r="1735">
          <cell r="L1735">
            <v>11</v>
          </cell>
          <cell r="V1735">
            <v>2223</v>
          </cell>
        </row>
        <row r="1736">
          <cell r="L1736">
            <v>11</v>
          </cell>
          <cell r="V1736">
            <v>1971</v>
          </cell>
        </row>
        <row r="1737">
          <cell r="L1737">
            <v>11</v>
          </cell>
          <cell r="V1737">
            <v>2869</v>
          </cell>
        </row>
        <row r="1738">
          <cell r="L1738">
            <v>11</v>
          </cell>
          <cell r="V1738">
            <v>2869</v>
          </cell>
        </row>
        <row r="1739">
          <cell r="L1739">
            <v>11</v>
          </cell>
          <cell r="V1739">
            <v>2869</v>
          </cell>
        </row>
        <row r="1740">
          <cell r="L1740">
            <v>11</v>
          </cell>
          <cell r="V1740">
            <v>2869</v>
          </cell>
        </row>
        <row r="1741">
          <cell r="L1741">
            <v>11</v>
          </cell>
          <cell r="V1741">
            <v>2869</v>
          </cell>
        </row>
        <row r="1742">
          <cell r="L1742">
            <v>11</v>
          </cell>
          <cell r="V1742">
            <v>2869</v>
          </cell>
        </row>
        <row r="1743">
          <cell r="L1743">
            <v>11</v>
          </cell>
          <cell r="V1743">
            <v>1734</v>
          </cell>
        </row>
        <row r="1744">
          <cell r="L1744">
            <v>11</v>
          </cell>
          <cell r="V1744">
            <v>1281</v>
          </cell>
        </row>
        <row r="1745">
          <cell r="L1745">
            <v>11</v>
          </cell>
          <cell r="V1745">
            <v>1258</v>
          </cell>
        </row>
        <row r="1746">
          <cell r="L1746">
            <v>11</v>
          </cell>
          <cell r="V1746">
            <v>2642</v>
          </cell>
        </row>
        <row r="1747">
          <cell r="L1747">
            <v>11</v>
          </cell>
          <cell r="V1747">
            <v>2642</v>
          </cell>
        </row>
        <row r="1748">
          <cell r="L1748">
            <v>11</v>
          </cell>
          <cell r="V1748">
            <v>1281</v>
          </cell>
        </row>
        <row r="1749">
          <cell r="L1749">
            <v>11</v>
          </cell>
          <cell r="V1749">
            <v>1281</v>
          </cell>
        </row>
        <row r="1750">
          <cell r="L1750">
            <v>11</v>
          </cell>
          <cell r="V1750">
            <v>2642</v>
          </cell>
        </row>
        <row r="1751">
          <cell r="L1751">
            <v>11</v>
          </cell>
          <cell r="V1751">
            <v>2642</v>
          </cell>
        </row>
        <row r="1752">
          <cell r="L1752">
            <v>11</v>
          </cell>
          <cell r="V1752">
            <v>1258</v>
          </cell>
        </row>
        <row r="1753">
          <cell r="L1753">
            <v>11</v>
          </cell>
          <cell r="V1753">
            <v>1281</v>
          </cell>
        </row>
        <row r="1754">
          <cell r="L1754">
            <v>11</v>
          </cell>
          <cell r="V1754">
            <v>1258</v>
          </cell>
        </row>
        <row r="1755">
          <cell r="L1755">
            <v>11</v>
          </cell>
          <cell r="V1755">
            <v>1413</v>
          </cell>
        </row>
        <row r="1756">
          <cell r="L1756">
            <v>11</v>
          </cell>
          <cell r="V1756">
            <v>1413</v>
          </cell>
        </row>
        <row r="1757">
          <cell r="L1757">
            <v>11</v>
          </cell>
          <cell r="V1757">
            <v>1413</v>
          </cell>
        </row>
        <row r="1758">
          <cell r="L1758">
            <v>11</v>
          </cell>
          <cell r="V1758">
            <v>1413</v>
          </cell>
        </row>
        <row r="1759">
          <cell r="L1759">
            <v>11</v>
          </cell>
          <cell r="V1759">
            <v>1413</v>
          </cell>
        </row>
        <row r="1760">
          <cell r="L1760">
            <v>11</v>
          </cell>
          <cell r="V1760">
            <v>1413</v>
          </cell>
        </row>
        <row r="1761">
          <cell r="L1761">
            <v>11</v>
          </cell>
          <cell r="V1761">
            <v>1413</v>
          </cell>
        </row>
        <row r="1762">
          <cell r="L1762">
            <v>11</v>
          </cell>
          <cell r="V1762">
            <v>1413</v>
          </cell>
        </row>
        <row r="1763">
          <cell r="L1763">
            <v>11</v>
          </cell>
          <cell r="V1763">
            <v>1413</v>
          </cell>
        </row>
        <row r="1764">
          <cell r="L1764">
            <v>11</v>
          </cell>
          <cell r="V1764">
            <v>2443</v>
          </cell>
        </row>
        <row r="1765">
          <cell r="L1765">
            <v>11</v>
          </cell>
          <cell r="V1765">
            <v>2443</v>
          </cell>
        </row>
        <row r="1766">
          <cell r="L1766">
            <v>11</v>
          </cell>
          <cell r="V1766">
            <v>2443</v>
          </cell>
        </row>
        <row r="1767">
          <cell r="L1767">
            <v>11</v>
          </cell>
          <cell r="V1767">
            <v>2443</v>
          </cell>
        </row>
        <row r="1768">
          <cell r="L1768">
            <v>11</v>
          </cell>
          <cell r="V1768">
            <v>2443</v>
          </cell>
        </row>
        <row r="1769">
          <cell r="L1769">
            <v>11</v>
          </cell>
          <cell r="V1769">
            <v>2443</v>
          </cell>
        </row>
        <row r="1770">
          <cell r="L1770">
            <v>11</v>
          </cell>
          <cell r="V1770">
            <v>2443</v>
          </cell>
        </row>
        <row r="1771">
          <cell r="L1771">
            <v>11</v>
          </cell>
          <cell r="V1771">
            <v>2443</v>
          </cell>
        </row>
        <row r="1772">
          <cell r="L1772">
            <v>11</v>
          </cell>
          <cell r="V1772">
            <v>2642</v>
          </cell>
        </row>
        <row r="1773">
          <cell r="L1773">
            <v>11</v>
          </cell>
          <cell r="V1773">
            <v>2642</v>
          </cell>
        </row>
        <row r="1774">
          <cell r="L1774">
            <v>11</v>
          </cell>
          <cell r="V1774">
            <v>1290</v>
          </cell>
        </row>
        <row r="1775">
          <cell r="L1775">
            <v>11</v>
          </cell>
          <cell r="V1775">
            <v>2427</v>
          </cell>
        </row>
        <row r="1776">
          <cell r="L1776">
            <v>11</v>
          </cell>
          <cell r="V1776">
            <v>2443</v>
          </cell>
        </row>
        <row r="1777">
          <cell r="L1777">
            <v>11</v>
          </cell>
          <cell r="V1777">
            <v>2443</v>
          </cell>
        </row>
        <row r="1778">
          <cell r="L1778">
            <v>11</v>
          </cell>
          <cell r="V1778">
            <v>2443</v>
          </cell>
        </row>
        <row r="1779">
          <cell r="L1779">
            <v>11</v>
          </cell>
          <cell r="V1779">
            <v>2443</v>
          </cell>
        </row>
        <row r="1780">
          <cell r="L1780">
            <v>11</v>
          </cell>
          <cell r="V1780">
            <v>6083</v>
          </cell>
        </row>
        <row r="1781">
          <cell r="L1781">
            <v>11</v>
          </cell>
          <cell r="V1781">
            <v>2427</v>
          </cell>
        </row>
        <row r="1782">
          <cell r="L1782">
            <v>11</v>
          </cell>
          <cell r="V1782">
            <v>1730</v>
          </cell>
        </row>
        <row r="1783">
          <cell r="L1783">
            <v>11</v>
          </cell>
          <cell r="V1783">
            <v>1730</v>
          </cell>
        </row>
        <row r="1784">
          <cell r="L1784">
            <v>11</v>
          </cell>
          <cell r="V1784">
            <v>1730</v>
          </cell>
        </row>
        <row r="1785">
          <cell r="L1785">
            <v>11</v>
          </cell>
          <cell r="V1785">
            <v>1734</v>
          </cell>
        </row>
        <row r="1786">
          <cell r="L1786">
            <v>11</v>
          </cell>
          <cell r="V1786">
            <v>1576</v>
          </cell>
        </row>
        <row r="1787">
          <cell r="L1787">
            <v>11</v>
          </cell>
          <cell r="V1787">
            <v>2869</v>
          </cell>
        </row>
        <row r="1788">
          <cell r="L1788">
            <v>11</v>
          </cell>
          <cell r="V1788">
            <v>2869</v>
          </cell>
        </row>
        <row r="1789">
          <cell r="L1789">
            <v>11</v>
          </cell>
          <cell r="V1789">
            <v>2869</v>
          </cell>
        </row>
        <row r="1790">
          <cell r="L1790">
            <v>11</v>
          </cell>
          <cell r="V1790">
            <v>1576</v>
          </cell>
        </row>
        <row r="1791">
          <cell r="L1791">
            <v>11</v>
          </cell>
          <cell r="V1791">
            <v>2642</v>
          </cell>
        </row>
        <row r="1792">
          <cell r="L1792">
            <v>11</v>
          </cell>
          <cell r="V1792">
            <v>2642</v>
          </cell>
        </row>
        <row r="1793">
          <cell r="L1793">
            <v>11</v>
          </cell>
          <cell r="V1793">
            <v>2642</v>
          </cell>
        </row>
        <row r="1794">
          <cell r="L1794">
            <v>11</v>
          </cell>
          <cell r="V1794">
            <v>2642</v>
          </cell>
        </row>
        <row r="1795">
          <cell r="L1795">
            <v>11</v>
          </cell>
          <cell r="V1795">
            <v>2642</v>
          </cell>
        </row>
        <row r="1796">
          <cell r="L1796">
            <v>11</v>
          </cell>
          <cell r="V1796">
            <v>1539</v>
          </cell>
        </row>
        <row r="1797">
          <cell r="L1797">
            <v>11</v>
          </cell>
          <cell r="V1797">
            <v>1290</v>
          </cell>
        </row>
        <row r="1798">
          <cell r="L1798">
            <v>11</v>
          </cell>
          <cell r="V1798">
            <v>1290</v>
          </cell>
        </row>
        <row r="1799">
          <cell r="L1799">
            <v>11</v>
          </cell>
          <cell r="V1799">
            <v>1290</v>
          </cell>
        </row>
        <row r="1800">
          <cell r="L1800">
            <v>11</v>
          </cell>
          <cell r="V1800">
            <v>1290</v>
          </cell>
        </row>
        <row r="1801">
          <cell r="L1801">
            <v>11</v>
          </cell>
          <cell r="V1801">
            <v>1290</v>
          </cell>
        </row>
        <row r="1802">
          <cell r="L1802">
            <v>11</v>
          </cell>
          <cell r="V1802">
            <v>1290</v>
          </cell>
        </row>
        <row r="1803">
          <cell r="L1803">
            <v>11</v>
          </cell>
          <cell r="V1803">
            <v>2443</v>
          </cell>
        </row>
        <row r="1804">
          <cell r="L1804">
            <v>11</v>
          </cell>
          <cell r="V1804">
            <v>2427</v>
          </cell>
        </row>
        <row r="1805">
          <cell r="L1805">
            <v>11</v>
          </cell>
          <cell r="V1805">
            <v>2427</v>
          </cell>
        </row>
        <row r="1806">
          <cell r="L1806">
            <v>11</v>
          </cell>
          <cell r="V1806">
            <v>2427</v>
          </cell>
        </row>
        <row r="1807">
          <cell r="L1807">
            <v>11</v>
          </cell>
          <cell r="V1807">
            <v>2443</v>
          </cell>
        </row>
        <row r="1808">
          <cell r="L1808">
            <v>11</v>
          </cell>
          <cell r="V1808">
            <v>2427</v>
          </cell>
        </row>
        <row r="1809">
          <cell r="L1809">
            <v>11</v>
          </cell>
          <cell r="V1809">
            <v>2443</v>
          </cell>
        </row>
        <row r="1810">
          <cell r="L1810">
            <v>11</v>
          </cell>
          <cell r="V1810">
            <v>2443</v>
          </cell>
        </row>
        <row r="1811">
          <cell r="L1811">
            <v>11</v>
          </cell>
          <cell r="V1811">
            <v>2443</v>
          </cell>
        </row>
        <row r="1812">
          <cell r="L1812">
            <v>11</v>
          </cell>
          <cell r="V1812">
            <v>2427</v>
          </cell>
        </row>
        <row r="1813">
          <cell r="L1813">
            <v>11</v>
          </cell>
          <cell r="V1813">
            <v>2443</v>
          </cell>
        </row>
        <row r="1814">
          <cell r="L1814">
            <v>11</v>
          </cell>
          <cell r="V1814">
            <v>2443</v>
          </cell>
        </row>
        <row r="1815">
          <cell r="L1815">
            <v>11</v>
          </cell>
          <cell r="V1815">
            <v>2427</v>
          </cell>
        </row>
        <row r="1816">
          <cell r="L1816">
            <v>11</v>
          </cell>
          <cell r="V1816">
            <v>2427</v>
          </cell>
        </row>
        <row r="1817">
          <cell r="L1817">
            <v>11</v>
          </cell>
          <cell r="V1817">
            <v>2427</v>
          </cell>
        </row>
        <row r="1818">
          <cell r="L1818">
            <v>11</v>
          </cell>
          <cell r="V1818">
            <v>2443</v>
          </cell>
        </row>
        <row r="1819">
          <cell r="L1819">
            <v>11</v>
          </cell>
          <cell r="V1819">
            <v>2443</v>
          </cell>
        </row>
        <row r="1820">
          <cell r="L1820">
            <v>11</v>
          </cell>
          <cell r="V1820">
            <v>2443</v>
          </cell>
        </row>
        <row r="1821">
          <cell r="L1821">
            <v>11</v>
          </cell>
          <cell r="V1821">
            <v>2443</v>
          </cell>
        </row>
        <row r="1822">
          <cell r="L1822">
            <v>11</v>
          </cell>
          <cell r="V1822">
            <v>2443</v>
          </cell>
        </row>
        <row r="1823">
          <cell r="L1823">
            <v>11</v>
          </cell>
          <cell r="V1823">
            <v>2443</v>
          </cell>
        </row>
        <row r="1824">
          <cell r="L1824">
            <v>11</v>
          </cell>
          <cell r="V1824">
            <v>2427</v>
          </cell>
        </row>
        <row r="1825">
          <cell r="L1825">
            <v>11</v>
          </cell>
          <cell r="V1825">
            <v>2427</v>
          </cell>
        </row>
        <row r="1826">
          <cell r="L1826">
            <v>11</v>
          </cell>
          <cell r="V1826">
            <v>2443</v>
          </cell>
        </row>
        <row r="1827">
          <cell r="L1827">
            <v>11</v>
          </cell>
          <cell r="V1827">
            <v>2443</v>
          </cell>
        </row>
        <row r="1828">
          <cell r="L1828">
            <v>11</v>
          </cell>
          <cell r="V1828">
            <v>2443</v>
          </cell>
        </row>
        <row r="1829">
          <cell r="L1829">
            <v>11</v>
          </cell>
          <cell r="V1829">
            <v>2443</v>
          </cell>
        </row>
        <row r="1830">
          <cell r="L1830">
            <v>11</v>
          </cell>
          <cell r="V1830">
            <v>6083</v>
          </cell>
        </row>
        <row r="1831">
          <cell r="L1831">
            <v>11</v>
          </cell>
          <cell r="V1831">
            <v>6083</v>
          </cell>
        </row>
        <row r="1832">
          <cell r="L1832">
            <v>11</v>
          </cell>
          <cell r="V1832">
            <v>6083</v>
          </cell>
        </row>
        <row r="1833">
          <cell r="L1833">
            <v>11</v>
          </cell>
          <cell r="V1833">
            <v>6083</v>
          </cell>
        </row>
        <row r="1834">
          <cell r="L1834">
            <v>11</v>
          </cell>
          <cell r="V1834">
            <v>6083</v>
          </cell>
        </row>
        <row r="1835">
          <cell r="L1835">
            <v>11</v>
          </cell>
          <cell r="V1835">
            <v>6083</v>
          </cell>
        </row>
        <row r="1836">
          <cell r="L1836">
            <v>11</v>
          </cell>
          <cell r="V1836">
            <v>2013</v>
          </cell>
        </row>
        <row r="1837">
          <cell r="L1837">
            <v>11</v>
          </cell>
          <cell r="V1837">
            <v>2013</v>
          </cell>
        </row>
        <row r="1838">
          <cell r="L1838">
            <v>11</v>
          </cell>
          <cell r="V1838">
            <v>1281</v>
          </cell>
        </row>
        <row r="1839">
          <cell r="L1839">
            <v>11</v>
          </cell>
          <cell r="V1839">
            <v>1281</v>
          </cell>
        </row>
        <row r="1840">
          <cell r="L1840">
            <v>11</v>
          </cell>
          <cell r="V1840">
            <v>1281</v>
          </cell>
        </row>
        <row r="1841">
          <cell r="L1841">
            <v>11</v>
          </cell>
          <cell r="V1841">
            <v>2642</v>
          </cell>
        </row>
        <row r="1842">
          <cell r="L1842">
            <v>11</v>
          </cell>
          <cell r="V1842">
            <v>1912</v>
          </cell>
        </row>
        <row r="1843">
          <cell r="L1843">
            <v>11</v>
          </cell>
          <cell r="V1843">
            <v>2642</v>
          </cell>
        </row>
        <row r="1844">
          <cell r="L1844">
            <v>11</v>
          </cell>
          <cell r="V1844">
            <v>2094</v>
          </cell>
        </row>
        <row r="1845">
          <cell r="L1845">
            <v>11</v>
          </cell>
          <cell r="V1845">
            <v>1971</v>
          </cell>
        </row>
        <row r="1846">
          <cell r="L1846">
            <v>11</v>
          </cell>
          <cell r="V1846">
            <v>2094</v>
          </cell>
        </row>
        <row r="1847">
          <cell r="L1847">
            <v>11</v>
          </cell>
          <cell r="V1847">
            <v>2094</v>
          </cell>
        </row>
        <row r="1848">
          <cell r="L1848">
            <v>11</v>
          </cell>
          <cell r="V1848">
            <v>2642</v>
          </cell>
        </row>
        <row r="1849">
          <cell r="L1849">
            <v>11</v>
          </cell>
          <cell r="V1849">
            <v>2642</v>
          </cell>
        </row>
        <row r="1850">
          <cell r="L1850">
            <v>11</v>
          </cell>
          <cell r="V1850">
            <v>2443</v>
          </cell>
        </row>
        <row r="1851">
          <cell r="L1851">
            <v>11</v>
          </cell>
          <cell r="V1851">
            <v>1669</v>
          </cell>
        </row>
        <row r="1852">
          <cell r="L1852">
            <v>11</v>
          </cell>
          <cell r="V1852">
            <v>1734</v>
          </cell>
        </row>
        <row r="1853">
          <cell r="L1853">
            <v>11</v>
          </cell>
          <cell r="V1853">
            <v>5968</v>
          </cell>
        </row>
        <row r="1854">
          <cell r="L1854">
            <v>11</v>
          </cell>
          <cell r="V1854">
            <v>2013</v>
          </cell>
        </row>
        <row r="1855">
          <cell r="L1855">
            <v>11</v>
          </cell>
          <cell r="V1855">
            <v>1849</v>
          </cell>
        </row>
        <row r="1856">
          <cell r="L1856">
            <v>11</v>
          </cell>
          <cell r="V1856">
            <v>2869</v>
          </cell>
        </row>
        <row r="1857">
          <cell r="L1857">
            <v>11</v>
          </cell>
          <cell r="V1857">
            <v>2869</v>
          </cell>
        </row>
        <row r="1858">
          <cell r="L1858">
            <v>11</v>
          </cell>
          <cell r="V1858">
            <v>2869</v>
          </cell>
        </row>
        <row r="1859">
          <cell r="L1859">
            <v>11</v>
          </cell>
          <cell r="V1859">
            <v>2869</v>
          </cell>
        </row>
        <row r="1860">
          <cell r="L1860">
            <v>11</v>
          </cell>
          <cell r="V1860">
            <v>2869</v>
          </cell>
        </row>
        <row r="1861">
          <cell r="L1861">
            <v>11</v>
          </cell>
          <cell r="V1861">
            <v>2869</v>
          </cell>
        </row>
        <row r="1862">
          <cell r="L1862">
            <v>11</v>
          </cell>
          <cell r="V1862">
            <v>1281</v>
          </cell>
        </row>
        <row r="1863">
          <cell r="L1863">
            <v>11</v>
          </cell>
          <cell r="V1863">
            <v>1413</v>
          </cell>
        </row>
        <row r="1864">
          <cell r="L1864">
            <v>11</v>
          </cell>
          <cell r="V1864">
            <v>2094</v>
          </cell>
        </row>
        <row r="1865">
          <cell r="L1865">
            <v>12</v>
          </cell>
          <cell r="V1865">
            <v>1189</v>
          </cell>
        </row>
        <row r="1866">
          <cell r="L1866">
            <v>12</v>
          </cell>
          <cell r="V1866">
            <v>1189</v>
          </cell>
        </row>
        <row r="1867">
          <cell r="L1867">
            <v>12</v>
          </cell>
          <cell r="V1867">
            <v>1189</v>
          </cell>
        </row>
        <row r="1868">
          <cell r="L1868">
            <v>12</v>
          </cell>
          <cell r="V1868">
            <v>1189</v>
          </cell>
        </row>
        <row r="1869">
          <cell r="L1869">
            <v>12</v>
          </cell>
          <cell r="V1869">
            <v>1189</v>
          </cell>
        </row>
        <row r="1870">
          <cell r="L1870">
            <v>12</v>
          </cell>
          <cell r="V1870">
            <v>1189</v>
          </cell>
        </row>
        <row r="1871">
          <cell r="L1871">
            <v>12</v>
          </cell>
          <cell r="V1871">
            <v>1189</v>
          </cell>
        </row>
        <row r="1872">
          <cell r="L1872">
            <v>12</v>
          </cell>
          <cell r="V1872">
            <v>2340</v>
          </cell>
        </row>
        <row r="1873">
          <cell r="L1873">
            <v>12</v>
          </cell>
          <cell r="V1873">
            <v>1189</v>
          </cell>
        </row>
        <row r="1874">
          <cell r="L1874">
            <v>12</v>
          </cell>
          <cell r="V1874">
            <v>1189</v>
          </cell>
        </row>
        <row r="1875">
          <cell r="L1875">
            <v>12</v>
          </cell>
          <cell r="V1875">
            <v>1189</v>
          </cell>
        </row>
        <row r="1876">
          <cell r="L1876">
            <v>12</v>
          </cell>
          <cell r="V1876">
            <v>1189</v>
          </cell>
        </row>
        <row r="1877">
          <cell r="L1877">
            <v>12</v>
          </cell>
          <cell r="V1877">
            <v>2294</v>
          </cell>
        </row>
        <row r="1878">
          <cell r="L1878">
            <v>12</v>
          </cell>
          <cell r="V1878">
            <v>2294</v>
          </cell>
        </row>
        <row r="1879">
          <cell r="L1879">
            <v>12</v>
          </cell>
          <cell r="V1879">
            <v>1189</v>
          </cell>
        </row>
        <row r="1880">
          <cell r="L1880">
            <v>12</v>
          </cell>
          <cell r="V1880">
            <v>1189</v>
          </cell>
        </row>
        <row r="1881">
          <cell r="L1881">
            <v>12</v>
          </cell>
          <cell r="V1881">
            <v>1189</v>
          </cell>
        </row>
        <row r="1882">
          <cell r="L1882">
            <v>12</v>
          </cell>
          <cell r="V1882">
            <v>1189</v>
          </cell>
        </row>
        <row r="1883">
          <cell r="L1883">
            <v>12</v>
          </cell>
          <cell r="V1883">
            <v>2294</v>
          </cell>
        </row>
        <row r="1884">
          <cell r="L1884">
            <v>12</v>
          </cell>
          <cell r="V1884">
            <v>1542</v>
          </cell>
        </row>
        <row r="1885">
          <cell r="L1885">
            <v>12</v>
          </cell>
          <cell r="V1885">
            <v>1189</v>
          </cell>
        </row>
        <row r="1886">
          <cell r="L1886">
            <v>12</v>
          </cell>
          <cell r="V1886">
            <v>1189</v>
          </cell>
        </row>
        <row r="1887">
          <cell r="L1887">
            <v>12</v>
          </cell>
          <cell r="V1887">
            <v>2340</v>
          </cell>
        </row>
        <row r="1888">
          <cell r="L1888">
            <v>12</v>
          </cell>
          <cell r="V1888">
            <v>2022</v>
          </cell>
        </row>
        <row r="1889">
          <cell r="L1889">
            <v>12</v>
          </cell>
          <cell r="V1889">
            <v>3402</v>
          </cell>
        </row>
        <row r="1890">
          <cell r="L1890">
            <v>12</v>
          </cell>
          <cell r="V1890">
            <v>2022</v>
          </cell>
        </row>
        <row r="1891">
          <cell r="L1891">
            <v>12</v>
          </cell>
          <cell r="V1891">
            <v>2294</v>
          </cell>
        </row>
        <row r="1892">
          <cell r="L1892">
            <v>12</v>
          </cell>
          <cell r="V1892">
            <v>2294</v>
          </cell>
        </row>
        <row r="1893">
          <cell r="L1893">
            <v>12</v>
          </cell>
          <cell r="V1893">
            <v>3402</v>
          </cell>
        </row>
        <row r="1894">
          <cell r="L1894">
            <v>12</v>
          </cell>
          <cell r="V1894">
            <v>2022</v>
          </cell>
        </row>
        <row r="1895">
          <cell r="L1895">
            <v>12</v>
          </cell>
          <cell r="V1895">
            <v>2619</v>
          </cell>
        </row>
        <row r="1896">
          <cell r="L1896">
            <v>12</v>
          </cell>
          <cell r="V1896">
            <v>2294</v>
          </cell>
        </row>
        <row r="1897">
          <cell r="L1897">
            <v>12</v>
          </cell>
          <cell r="V1897">
            <v>2294</v>
          </cell>
        </row>
        <row r="1898">
          <cell r="L1898">
            <v>12</v>
          </cell>
          <cell r="V1898">
            <v>2294</v>
          </cell>
        </row>
        <row r="1899">
          <cell r="L1899">
            <v>12</v>
          </cell>
          <cell r="V1899">
            <v>3402</v>
          </cell>
        </row>
        <row r="1900">
          <cell r="L1900">
            <v>12</v>
          </cell>
          <cell r="V1900">
            <v>1376</v>
          </cell>
        </row>
        <row r="1901">
          <cell r="L1901">
            <v>12</v>
          </cell>
          <cell r="V1901">
            <v>2022</v>
          </cell>
        </row>
        <row r="1902">
          <cell r="L1902">
            <v>12</v>
          </cell>
          <cell r="V1902">
            <v>2340</v>
          </cell>
        </row>
        <row r="1903">
          <cell r="L1903">
            <v>12</v>
          </cell>
          <cell r="V1903">
            <v>2294</v>
          </cell>
        </row>
        <row r="1904">
          <cell r="L1904">
            <v>12</v>
          </cell>
          <cell r="V1904">
            <v>4180</v>
          </cell>
        </row>
        <row r="1905">
          <cell r="L1905">
            <v>12</v>
          </cell>
          <cell r="V1905">
            <v>3402</v>
          </cell>
        </row>
        <row r="1906">
          <cell r="L1906">
            <v>12</v>
          </cell>
          <cell r="V1906">
            <v>2022</v>
          </cell>
        </row>
        <row r="1907">
          <cell r="L1907">
            <v>12</v>
          </cell>
          <cell r="V1907">
            <v>2022</v>
          </cell>
        </row>
        <row r="1908">
          <cell r="L1908">
            <v>12</v>
          </cell>
          <cell r="V1908">
            <v>1545</v>
          </cell>
        </row>
        <row r="1909">
          <cell r="L1909">
            <v>12</v>
          </cell>
          <cell r="V1909">
            <v>1545</v>
          </cell>
        </row>
        <row r="1910">
          <cell r="L1910">
            <v>12</v>
          </cell>
          <cell r="V1910">
            <v>1545</v>
          </cell>
        </row>
        <row r="1911">
          <cell r="L1911">
            <v>12</v>
          </cell>
          <cell r="V1911">
            <v>3402</v>
          </cell>
        </row>
        <row r="1912">
          <cell r="L1912">
            <v>12</v>
          </cell>
          <cell r="V1912">
            <v>1542</v>
          </cell>
        </row>
        <row r="1913">
          <cell r="L1913">
            <v>12</v>
          </cell>
          <cell r="V1913">
            <v>1189</v>
          </cell>
        </row>
        <row r="1914">
          <cell r="L1914">
            <v>12</v>
          </cell>
          <cell r="V1914">
            <v>1189</v>
          </cell>
        </row>
        <row r="1915">
          <cell r="L1915">
            <v>12</v>
          </cell>
          <cell r="V1915">
            <v>1189</v>
          </cell>
        </row>
        <row r="1916">
          <cell r="L1916">
            <v>12</v>
          </cell>
          <cell r="V1916">
            <v>1189</v>
          </cell>
        </row>
        <row r="1917">
          <cell r="L1917">
            <v>12</v>
          </cell>
          <cell r="V1917">
            <v>1189</v>
          </cell>
        </row>
        <row r="1918">
          <cell r="L1918">
            <v>12</v>
          </cell>
          <cell r="V1918">
            <v>1189</v>
          </cell>
        </row>
        <row r="1919">
          <cell r="L1919">
            <v>12</v>
          </cell>
          <cell r="V1919">
            <v>1189</v>
          </cell>
        </row>
        <row r="1920">
          <cell r="L1920">
            <v>12</v>
          </cell>
          <cell r="V1920">
            <v>1542</v>
          </cell>
        </row>
        <row r="1921">
          <cell r="L1921">
            <v>12</v>
          </cell>
          <cell r="V1921">
            <v>4180</v>
          </cell>
        </row>
        <row r="1922">
          <cell r="L1922">
            <v>12</v>
          </cell>
          <cell r="V1922">
            <v>1542</v>
          </cell>
        </row>
        <row r="1923">
          <cell r="L1923">
            <v>12</v>
          </cell>
          <cell r="V1923">
            <v>1542</v>
          </cell>
        </row>
        <row r="1924">
          <cell r="L1924">
            <v>12</v>
          </cell>
          <cell r="V1924">
            <v>3402</v>
          </cell>
        </row>
        <row r="1925">
          <cell r="L1925">
            <v>12</v>
          </cell>
          <cell r="V1925">
            <v>3402</v>
          </cell>
        </row>
        <row r="1926">
          <cell r="L1926">
            <v>12</v>
          </cell>
          <cell r="V1926">
            <v>4180</v>
          </cell>
        </row>
        <row r="1927">
          <cell r="L1927">
            <v>12</v>
          </cell>
          <cell r="V1927">
            <v>3402</v>
          </cell>
        </row>
        <row r="1928">
          <cell r="L1928">
            <v>12</v>
          </cell>
          <cell r="V1928">
            <v>3402</v>
          </cell>
        </row>
        <row r="1929">
          <cell r="L1929">
            <v>12</v>
          </cell>
          <cell r="V1929">
            <v>3402</v>
          </cell>
        </row>
        <row r="1930">
          <cell r="L1930">
            <v>12</v>
          </cell>
          <cell r="V1930">
            <v>4280</v>
          </cell>
        </row>
        <row r="1931">
          <cell r="L1931">
            <v>12</v>
          </cell>
          <cell r="V1931">
            <v>3402</v>
          </cell>
        </row>
        <row r="1932">
          <cell r="L1932">
            <v>12</v>
          </cell>
          <cell r="V1932">
            <v>3402</v>
          </cell>
        </row>
        <row r="1933">
          <cell r="L1933">
            <v>12</v>
          </cell>
          <cell r="V1933">
            <v>2340</v>
          </cell>
        </row>
        <row r="1934">
          <cell r="L1934">
            <v>12</v>
          </cell>
          <cell r="V1934">
            <v>2340</v>
          </cell>
        </row>
        <row r="1935">
          <cell r="L1935">
            <v>12</v>
          </cell>
          <cell r="V1935">
            <v>2294</v>
          </cell>
        </row>
        <row r="1936">
          <cell r="L1936">
            <v>12</v>
          </cell>
          <cell r="V1936">
            <v>2294</v>
          </cell>
        </row>
        <row r="1937">
          <cell r="L1937">
            <v>12</v>
          </cell>
          <cell r="V1937">
            <v>2294</v>
          </cell>
        </row>
        <row r="1938">
          <cell r="L1938">
            <v>12</v>
          </cell>
          <cell r="V1938">
            <v>2294</v>
          </cell>
        </row>
        <row r="1939">
          <cell r="L1939">
            <v>12</v>
          </cell>
          <cell r="V1939">
            <v>3402</v>
          </cell>
        </row>
        <row r="1940">
          <cell r="L1940">
            <v>12</v>
          </cell>
          <cell r="V1940">
            <v>2022</v>
          </cell>
        </row>
        <row r="1941">
          <cell r="L1941">
            <v>12</v>
          </cell>
          <cell r="V1941">
            <v>2022</v>
          </cell>
        </row>
        <row r="1942">
          <cell r="L1942">
            <v>12</v>
          </cell>
          <cell r="V1942">
            <v>3402</v>
          </cell>
        </row>
        <row r="1943">
          <cell r="L1943">
            <v>12</v>
          </cell>
          <cell r="V1943">
            <v>3402</v>
          </cell>
        </row>
        <row r="1944">
          <cell r="L1944">
            <v>12</v>
          </cell>
          <cell r="V1944">
            <v>3402</v>
          </cell>
        </row>
        <row r="1945">
          <cell r="L1945">
            <v>12</v>
          </cell>
          <cell r="V1945">
            <v>2022</v>
          </cell>
        </row>
        <row r="1946">
          <cell r="L1946">
            <v>12</v>
          </cell>
          <cell r="V1946">
            <v>1545</v>
          </cell>
        </row>
        <row r="1947">
          <cell r="L1947">
            <v>12</v>
          </cell>
          <cell r="V1947">
            <v>1545</v>
          </cell>
        </row>
        <row r="1948">
          <cell r="L1948">
            <v>12</v>
          </cell>
          <cell r="V1948">
            <v>1545</v>
          </cell>
        </row>
        <row r="1949">
          <cell r="L1949">
            <v>12</v>
          </cell>
          <cell r="V1949">
            <v>1545</v>
          </cell>
        </row>
        <row r="1950">
          <cell r="L1950">
            <v>12</v>
          </cell>
          <cell r="V1950">
            <v>4180</v>
          </cell>
        </row>
        <row r="1951">
          <cell r="L1951">
            <v>12</v>
          </cell>
          <cell r="V1951">
            <v>1189</v>
          </cell>
        </row>
        <row r="1952">
          <cell r="L1952">
            <v>12</v>
          </cell>
          <cell r="V1952">
            <v>1189</v>
          </cell>
        </row>
        <row r="1953">
          <cell r="L1953">
            <v>12</v>
          </cell>
          <cell r="V1953">
            <v>1189</v>
          </cell>
        </row>
        <row r="1954">
          <cell r="L1954">
            <v>12</v>
          </cell>
          <cell r="V1954">
            <v>3402</v>
          </cell>
        </row>
        <row r="1955">
          <cell r="L1955">
            <v>12</v>
          </cell>
          <cell r="V1955">
            <v>3402</v>
          </cell>
        </row>
        <row r="1956">
          <cell r="L1956">
            <v>12</v>
          </cell>
          <cell r="V1956">
            <v>4280</v>
          </cell>
        </row>
        <row r="1957">
          <cell r="L1957">
            <v>12</v>
          </cell>
          <cell r="V1957">
            <v>3402</v>
          </cell>
        </row>
        <row r="1958">
          <cell r="L1958">
            <v>12</v>
          </cell>
          <cell r="V1958">
            <v>4280</v>
          </cell>
        </row>
        <row r="1959">
          <cell r="L1959">
            <v>12</v>
          </cell>
          <cell r="V1959">
            <v>2022</v>
          </cell>
        </row>
        <row r="1960">
          <cell r="L1960">
            <v>12</v>
          </cell>
          <cell r="V1960">
            <v>2022</v>
          </cell>
        </row>
        <row r="1961">
          <cell r="L1961">
            <v>12</v>
          </cell>
          <cell r="V1961">
            <v>2022</v>
          </cell>
        </row>
        <row r="1962">
          <cell r="L1962">
            <v>12</v>
          </cell>
          <cell r="V1962">
            <v>1342</v>
          </cell>
        </row>
        <row r="1963">
          <cell r="L1963">
            <v>12</v>
          </cell>
          <cell r="V1963">
            <v>1545</v>
          </cell>
        </row>
        <row r="1964">
          <cell r="L1964">
            <v>12</v>
          </cell>
          <cell r="V1964">
            <v>1342</v>
          </cell>
        </row>
        <row r="1965">
          <cell r="L1965">
            <v>12</v>
          </cell>
          <cell r="V1965">
            <v>1542</v>
          </cell>
        </row>
        <row r="1966">
          <cell r="L1966">
            <v>12</v>
          </cell>
          <cell r="V1966">
            <v>3402</v>
          </cell>
        </row>
        <row r="1967">
          <cell r="L1967">
            <v>12</v>
          </cell>
          <cell r="V1967">
            <v>1342</v>
          </cell>
        </row>
        <row r="1968">
          <cell r="L1968">
            <v>12</v>
          </cell>
          <cell r="V1968">
            <v>4180</v>
          </cell>
        </row>
        <row r="1969">
          <cell r="L1969">
            <v>12</v>
          </cell>
          <cell r="V1969">
            <v>4180</v>
          </cell>
        </row>
        <row r="1970">
          <cell r="L1970">
            <v>12</v>
          </cell>
          <cell r="V1970">
            <v>3402</v>
          </cell>
        </row>
        <row r="1971">
          <cell r="L1971">
            <v>12</v>
          </cell>
          <cell r="V1971">
            <v>4180</v>
          </cell>
        </row>
        <row r="1972">
          <cell r="L1972">
            <v>12</v>
          </cell>
          <cell r="V1972">
            <v>4280</v>
          </cell>
        </row>
        <row r="1973">
          <cell r="L1973">
            <v>12</v>
          </cell>
          <cell r="V1973">
            <v>4280</v>
          </cell>
        </row>
        <row r="1974">
          <cell r="L1974">
            <v>12</v>
          </cell>
          <cell r="V1974">
            <v>4280</v>
          </cell>
        </row>
        <row r="1975">
          <cell r="L1975">
            <v>12</v>
          </cell>
          <cell r="V1975">
            <v>3402</v>
          </cell>
        </row>
        <row r="1976">
          <cell r="L1976">
            <v>12</v>
          </cell>
          <cell r="V1976">
            <v>3402</v>
          </cell>
        </row>
        <row r="1977">
          <cell r="L1977">
            <v>12</v>
          </cell>
          <cell r="V1977">
            <v>3402</v>
          </cell>
        </row>
        <row r="1978">
          <cell r="L1978">
            <v>12</v>
          </cell>
          <cell r="V1978">
            <v>4280</v>
          </cell>
        </row>
        <row r="1979">
          <cell r="L1979">
            <v>12</v>
          </cell>
          <cell r="V1979">
            <v>4280</v>
          </cell>
        </row>
        <row r="1980">
          <cell r="L1980">
            <v>12</v>
          </cell>
          <cell r="V1980">
            <v>4280</v>
          </cell>
        </row>
        <row r="1981">
          <cell r="L1981">
            <v>12</v>
          </cell>
          <cell r="V1981">
            <v>4280</v>
          </cell>
        </row>
        <row r="1982">
          <cell r="L1982">
            <v>12</v>
          </cell>
          <cell r="V1982">
            <v>4280</v>
          </cell>
        </row>
        <row r="1983">
          <cell r="L1983">
            <v>12</v>
          </cell>
          <cell r="V1983">
            <v>4280</v>
          </cell>
        </row>
        <row r="1984">
          <cell r="L1984">
            <v>12</v>
          </cell>
          <cell r="V1984">
            <v>4280</v>
          </cell>
        </row>
        <row r="1985">
          <cell r="L1985">
            <v>12</v>
          </cell>
          <cell r="V1985">
            <v>1189</v>
          </cell>
        </row>
        <row r="1986">
          <cell r="L1986">
            <v>12</v>
          </cell>
          <cell r="V1986">
            <v>1189</v>
          </cell>
        </row>
        <row r="1987">
          <cell r="L1987">
            <v>12</v>
          </cell>
          <cell r="V1987">
            <v>2022</v>
          </cell>
        </row>
        <row r="1988">
          <cell r="L1988">
            <v>13</v>
          </cell>
          <cell r="V1988">
            <v>522</v>
          </cell>
        </row>
        <row r="1989">
          <cell r="L1989">
            <v>13</v>
          </cell>
          <cell r="V1989">
            <v>522</v>
          </cell>
        </row>
        <row r="1990">
          <cell r="L1990">
            <v>13</v>
          </cell>
          <cell r="V1990">
            <v>522</v>
          </cell>
        </row>
        <row r="1991">
          <cell r="L1991">
            <v>13</v>
          </cell>
          <cell r="V1991">
            <v>522</v>
          </cell>
        </row>
        <row r="1992">
          <cell r="L1992">
            <v>13</v>
          </cell>
          <cell r="V1992">
            <v>550</v>
          </cell>
        </row>
        <row r="1993">
          <cell r="L1993">
            <v>13</v>
          </cell>
          <cell r="V1993">
            <v>1010</v>
          </cell>
        </row>
        <row r="1994">
          <cell r="L1994">
            <v>13</v>
          </cell>
          <cell r="V1994">
            <v>1010</v>
          </cell>
        </row>
        <row r="1995">
          <cell r="L1995">
            <v>13</v>
          </cell>
          <cell r="V1995">
            <v>1010</v>
          </cell>
        </row>
        <row r="1996">
          <cell r="L1996">
            <v>13</v>
          </cell>
          <cell r="V1996">
            <v>1010</v>
          </cell>
        </row>
        <row r="1997">
          <cell r="L1997">
            <v>13</v>
          </cell>
          <cell r="V1997">
            <v>1010</v>
          </cell>
        </row>
        <row r="1998">
          <cell r="L1998">
            <v>13</v>
          </cell>
          <cell r="V1998">
            <v>1010</v>
          </cell>
        </row>
        <row r="1999">
          <cell r="L1999">
            <v>13</v>
          </cell>
          <cell r="V1999">
            <v>1010</v>
          </cell>
        </row>
        <row r="2000">
          <cell r="L2000">
            <v>13</v>
          </cell>
          <cell r="V2000">
            <v>1010</v>
          </cell>
        </row>
        <row r="2001">
          <cell r="L2001">
            <v>13</v>
          </cell>
          <cell r="V2001">
            <v>1010</v>
          </cell>
        </row>
        <row r="2002">
          <cell r="L2002">
            <v>13</v>
          </cell>
          <cell r="V2002">
            <v>522</v>
          </cell>
        </row>
        <row r="2003">
          <cell r="L2003">
            <v>13</v>
          </cell>
          <cell r="V2003">
            <v>522</v>
          </cell>
        </row>
        <row r="2004">
          <cell r="L2004">
            <v>13</v>
          </cell>
          <cell r="V2004">
            <v>522</v>
          </cell>
        </row>
        <row r="2005">
          <cell r="L2005">
            <v>13</v>
          </cell>
          <cell r="V2005">
            <v>522</v>
          </cell>
        </row>
        <row r="2006">
          <cell r="L2006">
            <v>13</v>
          </cell>
          <cell r="V2006">
            <v>522</v>
          </cell>
        </row>
        <row r="2007">
          <cell r="L2007">
            <v>13</v>
          </cell>
          <cell r="V2007">
            <v>1061</v>
          </cell>
        </row>
        <row r="2008">
          <cell r="L2008">
            <v>13</v>
          </cell>
          <cell r="V2008">
            <v>1061</v>
          </cell>
        </row>
        <row r="2009">
          <cell r="L2009">
            <v>13</v>
          </cell>
          <cell r="V2009">
            <v>1061</v>
          </cell>
        </row>
        <row r="2010">
          <cell r="L2010">
            <v>13</v>
          </cell>
          <cell r="V2010">
            <v>1061</v>
          </cell>
        </row>
        <row r="2011">
          <cell r="L2011">
            <v>13</v>
          </cell>
          <cell r="V2011">
            <v>1061</v>
          </cell>
        </row>
        <row r="2012">
          <cell r="L2012">
            <v>13</v>
          </cell>
          <cell r="V2012">
            <v>1061</v>
          </cell>
        </row>
        <row r="2013">
          <cell r="L2013">
            <v>13</v>
          </cell>
          <cell r="V2013">
            <v>224</v>
          </cell>
        </row>
        <row r="2014">
          <cell r="L2014">
            <v>13</v>
          </cell>
          <cell r="V2014">
            <v>1061</v>
          </cell>
        </row>
        <row r="2015">
          <cell r="L2015">
            <v>13</v>
          </cell>
          <cell r="V2015">
            <v>1061</v>
          </cell>
        </row>
        <row r="2016">
          <cell r="L2016">
            <v>13</v>
          </cell>
          <cell r="V2016">
            <v>1061</v>
          </cell>
        </row>
        <row r="2017">
          <cell r="L2017">
            <v>13</v>
          </cell>
          <cell r="V2017">
            <v>1061</v>
          </cell>
        </row>
        <row r="2018">
          <cell r="L2018">
            <v>13</v>
          </cell>
          <cell r="V2018">
            <v>224</v>
          </cell>
        </row>
        <row r="2019">
          <cell r="L2019">
            <v>13</v>
          </cell>
          <cell r="V2019">
            <v>1061</v>
          </cell>
        </row>
      </sheetData>
      <sheetData sheetId="14">
        <row r="5">
          <cell r="D5">
            <v>1</v>
          </cell>
          <cell r="G5">
            <v>0.78</v>
          </cell>
          <cell r="H5">
            <v>1.2880000000000001E-2</v>
          </cell>
          <cell r="X5">
            <v>1.2880000000000001E-2</v>
          </cell>
        </row>
        <row r="6">
          <cell r="G6">
            <v>0.79</v>
          </cell>
          <cell r="H6">
            <v>1.2880000000000001E-2</v>
          </cell>
          <cell r="X6">
            <v>1.2880000000000001E-2</v>
          </cell>
        </row>
        <row r="7">
          <cell r="D7">
            <v>0.76131349011298977</v>
          </cell>
          <cell r="G7">
            <v>0.8</v>
          </cell>
          <cell r="H7">
            <v>0.63756000000000002</v>
          </cell>
          <cell r="X7">
            <v>0.63756000000000002</v>
          </cell>
        </row>
        <row r="8">
          <cell r="G8">
            <v>0.81</v>
          </cell>
          <cell r="H8">
            <v>0.64400000000000002</v>
          </cell>
          <cell r="X8">
            <v>0.64400000000000002</v>
          </cell>
        </row>
        <row r="9">
          <cell r="G9">
            <v>0.82</v>
          </cell>
          <cell r="H9">
            <v>0.64400000000000002</v>
          </cell>
          <cell r="X9">
            <v>0.64400000000000002</v>
          </cell>
        </row>
        <row r="10">
          <cell r="G10">
            <v>0.83</v>
          </cell>
          <cell r="H10">
            <v>0.64400000000000002</v>
          </cell>
          <cell r="X10">
            <v>0.64400000000000002</v>
          </cell>
        </row>
        <row r="11">
          <cell r="G11">
            <v>0.84</v>
          </cell>
          <cell r="H11">
            <v>0.64400000000000002</v>
          </cell>
          <cell r="X11">
            <v>0.64400000000000002</v>
          </cell>
        </row>
        <row r="12">
          <cell r="D12">
            <v>0.92</v>
          </cell>
          <cell r="G12">
            <v>0.85</v>
          </cell>
          <cell r="H12">
            <v>0.64400000000000002</v>
          </cell>
          <cell r="X12">
            <v>0.64400000000000002</v>
          </cell>
        </row>
        <row r="13">
          <cell r="G13">
            <v>0.86</v>
          </cell>
          <cell r="H13">
            <v>0.64400000000000002</v>
          </cell>
          <cell r="X13">
            <v>0.64400000000000002</v>
          </cell>
        </row>
        <row r="14">
          <cell r="G14">
            <v>0.87</v>
          </cell>
          <cell r="H14">
            <v>0.64400000000000002</v>
          </cell>
          <cell r="X14">
            <v>0.64400000000000002</v>
          </cell>
        </row>
        <row r="15">
          <cell r="G15">
            <v>0.88</v>
          </cell>
          <cell r="H15">
            <v>0.64400000000000002</v>
          </cell>
          <cell r="X15">
            <v>0.64400000000000002</v>
          </cell>
        </row>
        <row r="16">
          <cell r="G16">
            <v>0.89</v>
          </cell>
          <cell r="H16">
            <v>0.64400000000000002</v>
          </cell>
          <cell r="X16">
            <v>0.64400000000000002</v>
          </cell>
        </row>
        <row r="17">
          <cell r="G17">
            <v>0.9</v>
          </cell>
          <cell r="H17">
            <v>0.7358709677419355</v>
          </cell>
          <cell r="X17">
            <v>0.7358709677419355</v>
          </cell>
        </row>
        <row r="18">
          <cell r="G18">
            <v>0.91</v>
          </cell>
          <cell r="H18">
            <v>0.77032258064516135</v>
          </cell>
          <cell r="X18">
            <v>0.77032258064516135</v>
          </cell>
        </row>
        <row r="19">
          <cell r="G19">
            <v>0.92</v>
          </cell>
          <cell r="H19">
            <v>0.96554838709677426</v>
          </cell>
          <cell r="X19">
            <v>0.96554838709677426</v>
          </cell>
        </row>
        <row r="20">
          <cell r="G20">
            <v>0.93</v>
          </cell>
          <cell r="H20">
            <v>0.98277419354838713</v>
          </cell>
          <cell r="X20">
            <v>0.98277419354838713</v>
          </cell>
        </row>
        <row r="21">
          <cell r="G21">
            <v>0.94</v>
          </cell>
          <cell r="H21">
            <v>0.98277419354838713</v>
          </cell>
          <cell r="X21">
            <v>0.98277419354838713</v>
          </cell>
        </row>
        <row r="22">
          <cell r="G22">
            <v>0.95</v>
          </cell>
          <cell r="H22">
            <v>0.98277419354838713</v>
          </cell>
          <cell r="X22">
            <v>0.98277419354838713</v>
          </cell>
        </row>
        <row r="23">
          <cell r="G23">
            <v>0.96</v>
          </cell>
          <cell r="H23">
            <v>1</v>
          </cell>
          <cell r="X23">
            <v>1</v>
          </cell>
        </row>
        <row r="27">
          <cell r="C27">
            <v>0.8</v>
          </cell>
        </row>
      </sheetData>
      <sheetData sheetId="15">
        <row r="4">
          <cell r="D4">
            <v>8</v>
          </cell>
          <cell r="G4">
            <v>0.78</v>
          </cell>
          <cell r="H4">
            <v>717</v>
          </cell>
          <cell r="X4">
            <v>337.56020000000001</v>
          </cell>
        </row>
        <row r="5">
          <cell r="G5">
            <v>0.8</v>
          </cell>
          <cell r="H5">
            <v>717</v>
          </cell>
        </row>
        <row r="6">
          <cell r="D6">
            <v>0.92</v>
          </cell>
          <cell r="G6">
            <v>0.81</v>
          </cell>
          <cell r="H6">
            <v>753</v>
          </cell>
        </row>
        <row r="7">
          <cell r="G7">
            <v>0.9</v>
          </cell>
          <cell r="H7">
            <v>974</v>
          </cell>
        </row>
        <row r="8">
          <cell r="G8">
            <v>0.92</v>
          </cell>
          <cell r="H8">
            <v>974</v>
          </cell>
        </row>
        <row r="9">
          <cell r="G9">
            <v>0.96</v>
          </cell>
          <cell r="H9">
            <v>974</v>
          </cell>
        </row>
        <row r="12">
          <cell r="E12">
            <v>816.18972332015812</v>
          </cell>
        </row>
        <row r="13">
          <cell r="E13">
            <v>816.18972332015812</v>
          </cell>
        </row>
        <row r="14">
          <cell r="E14">
            <v>816.18972332015812</v>
          </cell>
        </row>
        <row r="15">
          <cell r="E15">
            <v>857.16996047430837</v>
          </cell>
        </row>
        <row r="16">
          <cell r="E16">
            <v>857.16996047430837</v>
          </cell>
        </row>
        <row r="17">
          <cell r="E17">
            <v>1108.7430830039527</v>
          </cell>
        </row>
        <row r="18">
          <cell r="E18">
            <v>1108.7430830039527</v>
          </cell>
        </row>
        <row r="19">
          <cell r="E19">
            <v>1108.7430830039527</v>
          </cell>
        </row>
        <row r="20">
          <cell r="E20">
            <v>1108.7430830039527</v>
          </cell>
        </row>
        <row r="21">
          <cell r="E21">
            <v>1108.7430830039527</v>
          </cell>
        </row>
      </sheetData>
      <sheetData sheetId="16">
        <row r="5">
          <cell r="D5">
            <v>42</v>
          </cell>
          <cell r="E5">
            <v>28.690565487905797</v>
          </cell>
          <cell r="N5">
            <v>0</v>
          </cell>
        </row>
        <row r="6">
          <cell r="D6">
            <v>42</v>
          </cell>
          <cell r="E6">
            <v>28.690565487905797</v>
          </cell>
        </row>
        <row r="7">
          <cell r="D7">
            <v>52</v>
          </cell>
          <cell r="E7">
            <v>36.125849695825025</v>
          </cell>
        </row>
        <row r="8">
          <cell r="D8">
            <v>42</v>
          </cell>
          <cell r="E8">
            <v>28.690565487905797</v>
          </cell>
        </row>
        <row r="9">
          <cell r="D9">
            <v>52</v>
          </cell>
          <cell r="E9">
            <v>36.125849695825025</v>
          </cell>
        </row>
        <row r="10">
          <cell r="D10">
            <v>42</v>
          </cell>
          <cell r="E10">
            <v>38.423979083452345</v>
          </cell>
        </row>
        <row r="11">
          <cell r="D11">
            <v>42</v>
          </cell>
          <cell r="E11">
            <v>38.423979083452345</v>
          </cell>
        </row>
        <row r="12">
          <cell r="D12">
            <v>52</v>
          </cell>
          <cell r="E12">
            <v>48.899409168524336</v>
          </cell>
        </row>
        <row r="13">
          <cell r="D13">
            <v>52</v>
          </cell>
          <cell r="E13">
            <v>49.930791778310038</v>
          </cell>
        </row>
        <row r="14">
          <cell r="D14">
            <v>52</v>
          </cell>
          <cell r="E14">
            <v>49.930791778310038</v>
          </cell>
        </row>
        <row r="16">
          <cell r="D16">
            <v>5</v>
          </cell>
        </row>
        <row r="18">
          <cell r="L18">
            <v>1.0672313393329804</v>
          </cell>
        </row>
      </sheetData>
      <sheetData sheetId="17">
        <row r="4">
          <cell r="D4">
            <v>1</v>
          </cell>
        </row>
        <row r="10">
          <cell r="C10">
            <v>1</v>
          </cell>
          <cell r="D10">
            <v>1</v>
          </cell>
          <cell r="E10">
            <v>1</v>
          </cell>
          <cell r="H10">
            <v>28.592194672224558</v>
          </cell>
          <cell r="I10">
            <v>28.592194672224558</v>
          </cell>
          <cell r="J10">
            <v>28.592194672224558</v>
          </cell>
          <cell r="N10">
            <v>10.67521839661357</v>
          </cell>
          <cell r="O10">
            <v>10.67521839661357</v>
          </cell>
          <cell r="P10">
            <v>10.67521839661357</v>
          </cell>
          <cell r="T10">
            <v>16.868756602246524</v>
          </cell>
          <cell r="U10">
            <v>16.868756602246524</v>
          </cell>
          <cell r="V10">
            <v>16.868756602246524</v>
          </cell>
        </row>
        <row r="11">
          <cell r="C11">
            <v>0.96653103549567809</v>
          </cell>
          <cell r="D11">
            <v>0.80239595833268995</v>
          </cell>
          <cell r="E11">
            <v>0.84284943081385577</v>
          </cell>
          <cell r="H11">
            <v>27.635243523639211</v>
          </cell>
          <cell r="I11">
            <v>27.635243523639211</v>
          </cell>
          <cell r="J11">
            <v>27.635243523639211</v>
          </cell>
          <cell r="N11">
            <v>8.565752095761507</v>
          </cell>
          <cell r="O11">
            <v>8.565752095761507</v>
          </cell>
          <cell r="P11">
            <v>8.565752095761507</v>
          </cell>
          <cell r="T11">
            <v>14.217821900740955</v>
          </cell>
          <cell r="U11">
            <v>14.217821900740955</v>
          </cell>
          <cell r="V11">
            <v>14.217821900740955</v>
          </cell>
        </row>
        <row r="12">
          <cell r="C12">
            <v>0.97558288037582053</v>
          </cell>
          <cell r="D12">
            <v>0.94300264928035371</v>
          </cell>
          <cell r="E12">
            <v>0.94928609601974301</v>
          </cell>
          <cell r="H12">
            <v>27.894055634595023</v>
          </cell>
          <cell r="I12">
            <v>27.894055634595023</v>
          </cell>
          <cell r="J12">
            <v>27.894055634595023</v>
          </cell>
          <cell r="N12">
            <v>10.066759229652966</v>
          </cell>
          <cell r="O12">
            <v>10.066759229652966</v>
          </cell>
          <cell r="P12">
            <v>10.066759229652966</v>
          </cell>
          <cell r="T12">
            <v>16.013276099653869</v>
          </cell>
          <cell r="U12">
            <v>16.013276099653869</v>
          </cell>
          <cell r="V12">
            <v>16.013276099653869</v>
          </cell>
        </row>
        <row r="13">
          <cell r="C13">
            <v>0.97834843043426889</v>
          </cell>
          <cell r="D13">
            <v>1.0367023026094961</v>
          </cell>
          <cell r="E13">
            <v>1.1143585819770787</v>
          </cell>
          <cell r="H13">
            <v>27.973128780241961</v>
          </cell>
          <cell r="I13">
            <v>27.973128780241961</v>
          </cell>
          <cell r="J13">
            <v>27.973128780241961</v>
          </cell>
          <cell r="N13">
            <v>11.067023492628541</v>
          </cell>
          <cell r="O13">
            <v>11.067023492628541</v>
          </cell>
          <cell r="P13">
            <v>11.067023492628541</v>
          </cell>
          <cell r="T13">
            <v>18.797843686995922</v>
          </cell>
          <cell r="U13">
            <v>18.797843686995922</v>
          </cell>
          <cell r="V13">
            <v>18.797843686995922</v>
          </cell>
        </row>
        <row r="14">
          <cell r="C14">
            <v>0.99599967755121188</v>
          </cell>
          <cell r="D14">
            <v>1.2017633115179742</v>
          </cell>
          <cell r="E14">
            <v>1.1806286902515699</v>
          </cell>
          <cell r="H14">
            <v>28.477816674017138</v>
          </cell>
          <cell r="I14">
            <v>28.477816674017138</v>
          </cell>
          <cell r="J14">
            <v>28.477816674017138</v>
          </cell>
          <cell r="N14">
            <v>12.829085811491922</v>
          </cell>
          <cell r="O14">
            <v>12.829085811491922</v>
          </cell>
          <cell r="P14">
            <v>12.829085811491922</v>
          </cell>
          <cell r="T14">
            <v>19.915738013482837</v>
          </cell>
          <cell r="U14">
            <v>19.915738013482837</v>
          </cell>
          <cell r="V14">
            <v>19.915738013482837</v>
          </cell>
        </row>
        <row r="15">
          <cell r="C15">
            <v>0.99775823984663536</v>
          </cell>
          <cell r="D15">
            <v>1.2609914232514403</v>
          </cell>
          <cell r="E15">
            <v>1.2947568667954896</v>
          </cell>
          <cell r="H15">
            <v>28.528097829511122</v>
          </cell>
          <cell r="I15">
            <v>28.527897004158245</v>
          </cell>
          <cell r="J15">
            <v>28.513053647933418</v>
          </cell>
          <cell r="N15">
            <v>13.461358839465703</v>
          </cell>
          <cell r="O15">
            <v>13.461360808341782</v>
          </cell>
          <cell r="P15">
            <v>13.461358839465703</v>
          </cell>
          <cell r="T15">
            <v>21.840938445060438</v>
          </cell>
          <cell r="U15">
            <v>21.840938445060438</v>
          </cell>
          <cell r="V15">
            <v>21.840938445060438</v>
          </cell>
        </row>
        <row r="16">
          <cell r="C16">
            <v>0.99253908752237385</v>
          </cell>
          <cell r="D16">
            <v>1.1443240276747486</v>
          </cell>
          <cell r="E16">
            <v>1.5017149940688896</v>
          </cell>
          <cell r="H16">
            <v>28.378870810231842</v>
          </cell>
          <cell r="I16">
            <v>28.449478641633032</v>
          </cell>
          <cell r="J16">
            <v>28.346935641381059</v>
          </cell>
          <cell r="N16">
            <v>12.215908911920412</v>
          </cell>
          <cell r="O16">
            <v>12.257914881552411</v>
          </cell>
          <cell r="P16">
            <v>12.013148153981833</v>
          </cell>
          <cell r="T16">
            <v>25.332064720892181</v>
          </cell>
          <cell r="U16">
            <v>25.377443375125985</v>
          </cell>
          <cell r="V16">
            <v>25.120711788054397</v>
          </cell>
        </row>
        <row r="17">
          <cell r="C17">
            <v>0.9880653513171489</v>
          </cell>
          <cell r="D17">
            <v>1.1353177338778644</v>
          </cell>
          <cell r="E17">
            <v>1.4989231158514602</v>
          </cell>
          <cell r="H17">
            <v>28.25095687373987</v>
          </cell>
          <cell r="I17">
            <v>28.431620936239895</v>
          </cell>
          <cell r="J17">
            <v>28.096020114037266</v>
          </cell>
          <cell r="N17">
            <v>12.119764758694606</v>
          </cell>
          <cell r="O17">
            <v>12.246485556325574</v>
          </cell>
          <cell r="P17">
            <v>11.993558822139665</v>
          </cell>
          <cell r="T17">
            <v>25.284969206779252</v>
          </cell>
          <cell r="U17">
            <v>25.421729303175432</v>
          </cell>
          <cell r="V17">
            <v>25.154785156250014</v>
          </cell>
        </row>
        <row r="18">
          <cell r="C18">
            <v>0.98036632179244187</v>
          </cell>
          <cell r="D18">
            <v>1.0879127803981878</v>
          </cell>
          <cell r="E18">
            <v>1.4661986148759947</v>
          </cell>
          <cell r="H18">
            <v>28.030824722782242</v>
          </cell>
          <cell r="I18">
            <v>28.318556262600772</v>
          </cell>
          <cell r="J18">
            <v>27.747570407006037</v>
          </cell>
          <cell r="N18">
            <v>11.613706527217754</v>
          </cell>
          <cell r="O18">
            <v>11.88364927230338</v>
          </cell>
          <cell r="P18">
            <v>11.462107012348799</v>
          </cell>
          <cell r="T18">
            <v>24.732947564894143</v>
          </cell>
          <cell r="U18">
            <v>25.009186775453625</v>
          </cell>
          <cell r="V18">
            <v>24.581926899571613</v>
          </cell>
        </row>
        <row r="19">
          <cell r="C19">
            <v>0.97162673956798573</v>
          </cell>
          <cell r="D19">
            <v>1.0613414287400473</v>
          </cell>
          <cell r="E19">
            <v>1.4485962428974537</v>
          </cell>
          <cell r="H19">
            <v>27.780940886466681</v>
          </cell>
          <cell r="I19">
            <v>28.193711803805417</v>
          </cell>
          <cell r="J19">
            <v>27.358296055947562</v>
          </cell>
          <cell r="N19">
            <v>11.330051545173884</v>
          </cell>
          <cell r="O19">
            <v>11.538484634891663</v>
          </cell>
          <cell r="P19">
            <v>11.112480901902762</v>
          </cell>
          <cell r="T19">
            <v>24.436017436365933</v>
          </cell>
          <cell r="U19">
            <v>24.645622007308489</v>
          </cell>
          <cell r="V19">
            <v>24.219311129662348</v>
          </cell>
        </row>
        <row r="20">
          <cell r="C20">
            <v>0.95706402859617101</v>
          </cell>
          <cell r="D20">
            <v>1.0242028239233356</v>
          </cell>
          <cell r="E20">
            <v>1.4235695991157189</v>
          </cell>
          <cell r="H20">
            <v>27.364561019405212</v>
          </cell>
          <cell r="I20">
            <v>27.8324289629536</v>
          </cell>
          <cell r="J20">
            <v>26.878931845388077</v>
          </cell>
          <cell r="N20">
            <v>10.933588827809961</v>
          </cell>
          <cell r="O20">
            <v>11.221108713457651</v>
          </cell>
          <cell r="P20">
            <v>10.787214709866426</v>
          </cell>
          <cell r="T20">
            <v>24.013849073840721</v>
          </cell>
          <cell r="U20">
            <v>24.299058483492953</v>
          </cell>
          <cell r="V20">
            <v>23.863773469002012</v>
          </cell>
        </row>
        <row r="21">
          <cell r="C21">
            <v>0.94882423668968108</v>
          </cell>
          <cell r="D21">
            <v>1.0096332551000557</v>
          </cell>
          <cell r="E21">
            <v>1.4139810381074369</v>
          </cell>
          <cell r="H21">
            <v>27.128967285156232</v>
          </cell>
          <cell r="I21">
            <v>27.684341922883096</v>
          </cell>
          <cell r="J21">
            <v>26.673052387852799</v>
          </cell>
          <cell r="N21">
            <v>10.778055498676956</v>
          </cell>
          <cell r="O21">
            <v>11.031950919858891</v>
          </cell>
          <cell r="P21">
            <v>10.50724349483365</v>
          </cell>
          <cell r="T21">
            <v>23.852101972026219</v>
          </cell>
          <cell r="U21">
            <v>24.096459173387146</v>
          </cell>
          <cell r="V21">
            <v>23.576335291708695</v>
          </cell>
        </row>
        <row r="22">
          <cell r="C22">
            <v>0.94489883753349901</v>
          </cell>
          <cell r="D22">
            <v>0.99112389382628219</v>
          </cell>
          <cell r="E22">
            <v>1.4016809003956729</v>
          </cell>
          <cell r="H22">
            <v>27.016731508316489</v>
          </cell>
          <cell r="I22">
            <v>27.552756032636076</v>
          </cell>
          <cell r="J22">
            <v>26.369871077998965</v>
          </cell>
          <cell r="N22">
            <v>10.580464024697601</v>
          </cell>
          <cell r="O22">
            <v>10.851588095388077</v>
          </cell>
          <cell r="P22">
            <v>10.291021531628026</v>
          </cell>
          <cell r="T22">
            <v>23.644613942792361</v>
          </cell>
          <cell r="U22">
            <v>23.900713520665288</v>
          </cell>
          <cell r="V22">
            <v>23.360215710055432</v>
          </cell>
        </row>
        <row r="23">
          <cell r="C23">
            <v>0.93999183036098033</v>
          </cell>
          <cell r="D23">
            <v>0.99527228142511592</v>
          </cell>
          <cell r="E23">
            <v>1.4039600394404752</v>
          </cell>
          <cell r="H23">
            <v>26.876429403981831</v>
          </cell>
          <cell r="I23">
            <v>27.510007796749004</v>
          </cell>
          <cell r="J23">
            <v>26.19296953755045</v>
          </cell>
          <cell r="N23">
            <v>10.624748968308955</v>
          </cell>
          <cell r="O23">
            <v>10.844594647807483</v>
          </cell>
          <cell r="P23">
            <v>10.322372928742441</v>
          </cell>
          <cell r="T23">
            <v>23.683060184601807</v>
          </cell>
          <cell r="U23">
            <v>23.885433073966759</v>
          </cell>
          <cell r="V23">
            <v>23.390296197706629</v>
          </cell>
        </row>
        <row r="24">
          <cell r="C24">
            <v>0.93844026306360273</v>
          </cell>
          <cell r="D24">
            <v>0.99038283696856244</v>
          </cell>
          <cell r="E24">
            <v>1.4002040761864278</v>
          </cell>
          <cell r="H24">
            <v>26.832066689768155</v>
          </cell>
          <cell r="I24">
            <v>27.604226389238914</v>
          </cell>
          <cell r="J24">
            <v>26.175161054057497</v>
          </cell>
          <cell r="N24">
            <v>10.572553080897135</v>
          </cell>
          <cell r="O24">
            <v>10.781618179813471</v>
          </cell>
          <cell r="P24">
            <v>10.400406376008052</v>
          </cell>
          <cell r="T24">
            <v>23.619701754662298</v>
          </cell>
          <cell r="U24">
            <v>23.817776587701573</v>
          </cell>
          <cell r="V24">
            <v>23.467025264616979</v>
          </cell>
        </row>
        <row r="25">
          <cell r="C25">
            <v>0.94175183872924495</v>
          </cell>
          <cell r="D25">
            <v>0.99892896728611136</v>
          </cell>
          <cell r="E25">
            <v>1.4062073146577996</v>
          </cell>
          <cell r="H25">
            <v>26.926751905871999</v>
          </cell>
          <cell r="I25">
            <v>27.67585212953631</v>
          </cell>
          <cell r="J25">
            <v>26.250356366557419</v>
          </cell>
          <cell r="N25">
            <v>10.663784888482891</v>
          </cell>
          <cell r="O25">
            <v>10.809471868699562</v>
          </cell>
          <cell r="P25">
            <v>10.521873228011561</v>
          </cell>
          <cell r="T25">
            <v>23.720968923261111</v>
          </cell>
          <cell r="U25">
            <v>23.846711189516181</v>
          </cell>
          <cell r="V25">
            <v>23.592001638104879</v>
          </cell>
        </row>
        <row r="26">
          <cell r="C26">
            <v>0.94967934776277163</v>
          </cell>
          <cell r="D26">
            <v>1.0208930589058918</v>
          </cell>
          <cell r="E26">
            <v>1.4191055119007527</v>
          </cell>
          <cell r="H26">
            <v>27.153416787424412</v>
          </cell>
          <cell r="I26">
            <v>27.862334220640101</v>
          </cell>
          <cell r="J26">
            <v>26.378705424647226</v>
          </cell>
          <cell r="N26">
            <v>10.898256363407278</v>
          </cell>
          <cell r="O26">
            <v>11.035896547378993</v>
          </cell>
          <cell r="P26">
            <v>10.704244306010633</v>
          </cell>
          <cell r="T26">
            <v>23.938545473160257</v>
          </cell>
          <cell r="U26">
            <v>24.058611469884074</v>
          </cell>
          <cell r="V26">
            <v>23.758123582409286</v>
          </cell>
        </row>
        <row r="27">
          <cell r="C27">
            <v>0.95473846802600237</v>
          </cell>
          <cell r="D27">
            <v>1.0140669624995113</v>
          </cell>
          <cell r="E27">
            <v>1.4153507158198715</v>
          </cell>
          <cell r="H27">
            <v>27.298068138860902</v>
          </cell>
          <cell r="I27">
            <v>28.034118652343743</v>
          </cell>
          <cell r="J27">
            <v>26.430683751260077</v>
          </cell>
          <cell r="N27">
            <v>10.825386293472826</v>
          </cell>
          <cell r="O27">
            <v>10.99895058908769</v>
          </cell>
          <cell r="P27">
            <v>10.614950856854813</v>
          </cell>
          <cell r="T27">
            <v>23.8752067319808</v>
          </cell>
          <cell r="U27">
            <v>24.038637222782242</v>
          </cell>
          <cell r="V27">
            <v>23.683398831275252</v>
          </cell>
        </row>
        <row r="28">
          <cell r="C28">
            <v>0.9515091807910524</v>
          </cell>
          <cell r="D28">
            <v>1.0094419045550331</v>
          </cell>
          <cell r="E28">
            <v>1.4128688387958184</v>
          </cell>
          <cell r="H28">
            <v>27.205735729586682</v>
          </cell>
          <cell r="I28">
            <v>27.932302167338733</v>
          </cell>
          <cell r="J28">
            <v>26.349558184223792</v>
          </cell>
          <cell r="N28">
            <v>10.776012789818529</v>
          </cell>
          <cell r="O28">
            <v>10.952318745274736</v>
          </cell>
          <cell r="P28">
            <v>10.553706015309935</v>
          </cell>
          <cell r="T28">
            <v>23.833340552545341</v>
          </cell>
          <cell r="U28">
            <v>23.989177088583638</v>
          </cell>
          <cell r="V28">
            <v>23.630766837827611</v>
          </cell>
        </row>
        <row r="29">
          <cell r="C29">
            <v>0.95198466331317322</v>
          </cell>
          <cell r="D29">
            <v>1.0191785580225425</v>
          </cell>
          <cell r="E29">
            <v>1.4186741246979246</v>
          </cell>
          <cell r="H29">
            <v>27.219330818422399</v>
          </cell>
          <cell r="I29">
            <v>27.898311491935484</v>
          </cell>
          <cell r="J29">
            <v>26.32184231665827</v>
          </cell>
          <cell r="N29">
            <v>10.879953692036336</v>
          </cell>
          <cell r="O29">
            <v>10.957793205015122</v>
          </cell>
          <cell r="P29">
            <v>10.556627827305908</v>
          </cell>
          <cell r="T29">
            <v>23.931268507434424</v>
          </cell>
          <cell r="U29">
            <v>23.987365722656204</v>
          </cell>
          <cell r="V29">
            <v>23.621314264112929</v>
          </cell>
        </row>
        <row r="30">
          <cell r="C30">
            <v>0.9538099515410966</v>
          </cell>
          <cell r="D30">
            <v>1.0188075685080351</v>
          </cell>
          <cell r="E30">
            <v>1.4169139108435365</v>
          </cell>
          <cell r="H30">
            <v>27.271519814768105</v>
          </cell>
          <cell r="I30">
            <v>27.877100790700592</v>
          </cell>
          <cell r="J30">
            <v>26.346813571068591</v>
          </cell>
          <cell r="N30">
            <v>10.875993297946115</v>
          </cell>
          <cell r="O30">
            <v>10.947976389238917</v>
          </cell>
          <cell r="P30">
            <v>10.545961441532283</v>
          </cell>
          <cell r="T30">
            <v>23.901575888356849</v>
          </cell>
          <cell r="U30">
            <v>23.958070816532231</v>
          </cell>
          <cell r="V30">
            <v>23.652564264112929</v>
          </cell>
        </row>
        <row r="31">
          <cell r="C31">
            <v>0.95387165064896318</v>
          </cell>
          <cell r="D31">
            <v>1.0321782224225122</v>
          </cell>
          <cell r="E31">
            <v>1.4249231698384395</v>
          </cell>
          <cell r="H31">
            <v>27.273283927671329</v>
          </cell>
          <cell r="I31">
            <v>27.915594285534244</v>
          </cell>
          <cell r="J31">
            <v>26.428531769783223</v>
          </cell>
          <cell r="N31">
            <v>11.018727948588696</v>
          </cell>
          <cell r="O31">
            <v>11.165628740864413</v>
          </cell>
          <cell r="P31">
            <v>10.724259899508541</v>
          </cell>
          <cell r="T31">
            <v>24.036682128906222</v>
          </cell>
          <cell r="U31">
            <v>24.156740250126038</v>
          </cell>
          <cell r="V31">
            <v>23.78827298072072</v>
          </cell>
        </row>
        <row r="32">
          <cell r="C32">
            <v>0.95544993586358895</v>
          </cell>
          <cell r="D32">
            <v>1.0472361731669646</v>
          </cell>
          <cell r="E32">
            <v>1.4331805698488234</v>
          </cell>
          <cell r="H32">
            <v>27.318410565776205</v>
          </cell>
          <cell r="I32">
            <v>28.02419551726307</v>
          </cell>
          <cell r="J32">
            <v>26.47372534967236</v>
          </cell>
          <cell r="N32">
            <v>11.179474861391174</v>
          </cell>
          <cell r="O32">
            <v>11.283172607421832</v>
          </cell>
          <cell r="P32">
            <v>10.904430758568568</v>
          </cell>
          <cell r="T32">
            <v>24.175974199848774</v>
          </cell>
          <cell r="U32">
            <v>24.251283707157263</v>
          </cell>
          <cell r="V32">
            <v>23.925247684601807</v>
          </cell>
        </row>
        <row r="33">
          <cell r="C33">
            <v>0.95896685387259828</v>
          </cell>
          <cell r="D33">
            <v>1.0586402045643162</v>
          </cell>
          <cell r="E33">
            <v>1.4405233729649041</v>
          </cell>
          <cell r="H33">
            <v>27.418966970136051</v>
          </cell>
          <cell r="I33">
            <v>28.103497905115976</v>
          </cell>
          <cell r="J33">
            <v>26.536997149067563</v>
          </cell>
          <cell r="N33">
            <v>11.301215387159742</v>
          </cell>
          <cell r="O33">
            <v>11.410045992943587</v>
          </cell>
          <cell r="P33">
            <v>10.960551600302452</v>
          </cell>
          <cell r="T33">
            <v>24.299838158392156</v>
          </cell>
          <cell r="U33">
            <v>24.380886939264101</v>
          </cell>
          <cell r="V33">
            <v>23.986410817792308</v>
          </cell>
        </row>
        <row r="34">
          <cell r="C34">
            <v>0.96063080168787762</v>
          </cell>
          <cell r="D34">
            <v>1.0611098715262941</v>
          </cell>
          <cell r="E34">
            <v>1.4400185705698223</v>
          </cell>
          <cell r="H34">
            <v>27.46654288999494</v>
          </cell>
          <cell r="I34">
            <v>28.244567871093778</v>
          </cell>
          <cell r="J34">
            <v>26.598128780241961</v>
          </cell>
          <cell r="N34">
            <v>11.327579621345755</v>
          </cell>
          <cell r="O34">
            <v>11.5158238564768</v>
          </cell>
          <cell r="P34">
            <v>11.127099806262606</v>
          </cell>
          <cell r="T34">
            <v>24.291322769657292</v>
          </cell>
          <cell r="U34">
            <v>24.462908344884024</v>
          </cell>
          <cell r="V34">
            <v>24.129455566406296</v>
          </cell>
        </row>
        <row r="35">
          <cell r="C35">
            <v>0.95906780352899612</v>
          </cell>
          <cell r="D35">
            <v>1.0653547182432461</v>
          </cell>
          <cell r="E35">
            <v>1.4418688901927641</v>
          </cell>
          <cell r="H35">
            <v>27.421853342363871</v>
          </cell>
          <cell r="I35">
            <v>28.453715662802374</v>
          </cell>
          <cell r="J35">
            <v>26.635923324092698</v>
          </cell>
          <cell r="N35">
            <v>11.372894287109368</v>
          </cell>
          <cell r="O35">
            <v>11.768672820060491</v>
          </cell>
          <cell r="P35">
            <v>11.222701534148232</v>
          </cell>
          <cell r="T35">
            <v>24.322535361013056</v>
          </cell>
          <cell r="U35">
            <v>24.702672158518194</v>
          </cell>
          <cell r="V35">
            <v>24.209681357106891</v>
          </cell>
        </row>
        <row r="36">
          <cell r="C36">
            <v>0.95923492823300771</v>
          </cell>
          <cell r="D36">
            <v>1.0749583946091059</v>
          </cell>
          <cell r="E36">
            <v>1.4474234672984272</v>
          </cell>
          <cell r="H36">
            <v>27.426631804435509</v>
          </cell>
          <cell r="I36">
            <v>28.666657478578582</v>
          </cell>
          <cell r="J36">
            <v>26.691114856350762</v>
          </cell>
          <cell r="N36">
            <v>11.475415629725315</v>
          </cell>
          <cell r="O36">
            <v>11.884015483240878</v>
          </cell>
          <cell r="P36">
            <v>11.321459370274685</v>
          </cell>
          <cell r="T36">
            <v>24.416234170236901</v>
          </cell>
          <cell r="U36">
            <v>24.799570391255017</v>
          </cell>
          <cell r="V36">
            <v>24.301669213079638</v>
          </cell>
        </row>
        <row r="37">
          <cell r="C37">
            <v>0.96054011226258751</v>
          </cell>
          <cell r="D37">
            <v>1.0885567326178798</v>
          </cell>
          <cell r="E37">
            <v>1.4553010691600006</v>
          </cell>
          <cell r="H37">
            <v>27.463949880292333</v>
          </cell>
          <cell r="I37">
            <v>28.781805223034322</v>
          </cell>
          <cell r="J37">
            <v>26.70526123046875</v>
          </cell>
          <cell r="N37">
            <v>11.620580857799949</v>
          </cell>
          <cell r="O37">
            <v>12.073534565587199</v>
          </cell>
          <cell r="P37">
            <v>11.370471585181418</v>
          </cell>
          <cell r="T37">
            <v>24.549119518649185</v>
          </cell>
          <cell r="U37">
            <v>24.972215221774245</v>
          </cell>
          <cell r="V37">
            <v>24.341552734375018</v>
          </cell>
        </row>
        <row r="38">
          <cell r="C38">
            <v>0.96529135673198829</v>
          </cell>
          <cell r="D38">
            <v>1.0995298333661467</v>
          </cell>
          <cell r="E38">
            <v>1.4606274639113519</v>
          </cell>
          <cell r="H38">
            <v>27.599798387096772</v>
          </cell>
          <cell r="I38">
            <v>28.90771681262596</v>
          </cell>
          <cell r="J38">
            <v>26.666881930443562</v>
          </cell>
          <cell r="N38">
            <v>11.737721104775742</v>
          </cell>
          <cell r="O38">
            <v>12.243233957598246</v>
          </cell>
          <cell r="P38">
            <v>11.308612454322063</v>
          </cell>
          <cell r="T38">
            <v>24.638969175277214</v>
          </cell>
          <cell r="U38">
            <v>25.109355311239948</v>
          </cell>
          <cell r="V38">
            <v>24.259415165070553</v>
          </cell>
        </row>
        <row r="39">
          <cell r="C39">
            <v>0.96603753031775219</v>
          </cell>
          <cell r="D39">
            <v>1.1048701273718982</v>
          </cell>
          <cell r="E39">
            <v>1.4630801616062095</v>
          </cell>
          <cell r="H39">
            <v>27.621133127520203</v>
          </cell>
          <cell r="I39">
            <v>28.954412644909315</v>
          </cell>
          <cell r="J39">
            <v>26.530232091103795</v>
          </cell>
          <cell r="N39">
            <v>11.794729909589265</v>
          </cell>
          <cell r="O39">
            <v>12.209110383064568</v>
          </cell>
          <cell r="P39">
            <v>11.355481547694039</v>
          </cell>
          <cell r="T39">
            <v>24.680343135710658</v>
          </cell>
          <cell r="U39">
            <v>25.045981130292333</v>
          </cell>
          <cell r="V39">
            <v>24.296772618447587</v>
          </cell>
        </row>
        <row r="40">
          <cell r="C40">
            <v>0.96745417623787133</v>
          </cell>
          <cell r="D40">
            <v>1.113825937328309</v>
          </cell>
          <cell r="E40">
            <v>1.4675965055504734</v>
          </cell>
        </row>
        <row r="41">
          <cell r="C41">
            <v>0.96887289959866962</v>
          </cell>
          <cell r="D41">
            <v>1.1228543409135892</v>
          </cell>
          <cell r="E41">
            <v>1.47212679087892</v>
          </cell>
        </row>
        <row r="42">
          <cell r="C42">
            <v>0.97029370344661026</v>
          </cell>
          <cell r="D42">
            <v>1.1319559265541321</v>
          </cell>
          <cell r="E42">
            <v>1.4766710606268438</v>
          </cell>
        </row>
        <row r="43">
          <cell r="C43">
            <v>0.97171659083262396</v>
          </cell>
          <cell r="D43">
            <v>1.1411312874459734</v>
          </cell>
          <cell r="E43">
            <v>1.4812293579623843</v>
          </cell>
        </row>
        <row r="44">
          <cell r="C44">
            <v>0.97314156481211556</v>
          </cell>
          <cell r="D44">
            <v>1.1503810215934516</v>
          </cell>
          <cell r="E44">
            <v>1.4858017261869354</v>
          </cell>
        </row>
        <row r="45">
          <cell r="C45">
            <v>0.9745686284449705</v>
          </cell>
          <cell r="D45">
            <v>1.1597057318481843</v>
          </cell>
          <cell r="E45">
            <v>1.4903882087355569</v>
          </cell>
        </row>
        <row r="46">
          <cell r="C46">
            <v>0.97599778479556132</v>
          </cell>
          <cell r="D46">
            <v>1.1691060259483583</v>
          </cell>
          <cell r="E46">
            <v>1.4949888491773873</v>
          </cell>
        </row>
        <row r="47">
          <cell r="C47">
            <v>0.9774290369327544</v>
          </cell>
          <cell r="D47">
            <v>1.1785825165583392</v>
          </cell>
          <cell r="E47">
            <v>1.4996036912160573</v>
          </cell>
        </row>
        <row r="48">
          <cell r="C48">
            <v>0.97886238792991631</v>
          </cell>
          <cell r="D48">
            <v>1.1881358213086015</v>
          </cell>
          <cell r="E48">
            <v>1.5042327786901053</v>
          </cell>
        </row>
        <row r="49">
          <cell r="C49">
            <v>0.98029784086492078</v>
          </cell>
          <cell r="D49">
            <v>1.197766562835983</v>
          </cell>
          <cell r="E49">
            <v>1.5088761555733938</v>
          </cell>
        </row>
        <row r="50">
          <cell r="C50">
            <v>0.98173539882015481</v>
          </cell>
          <cell r="D50">
            <v>1.2074753688242652</v>
          </cell>
          <cell r="E50">
            <v>1.5135338659755271</v>
          </cell>
        </row>
        <row r="51">
          <cell r="C51">
            <v>0.98317506488252582</v>
          </cell>
          <cell r="D51">
            <v>1.2172628720450824</v>
          </cell>
          <cell r="E51">
            <v>1.5182059541422701</v>
          </cell>
        </row>
        <row r="52">
          <cell r="C52">
            <v>0.9846168421434679</v>
          </cell>
          <cell r="D52">
            <v>1.2271297103991627</v>
          </cell>
          <cell r="E52">
            <v>1.5228924644559692</v>
          </cell>
        </row>
        <row r="53">
          <cell r="C53">
            <v>0.98606073369894853</v>
          </cell>
          <cell r="D53">
            <v>1.2370765269579032</v>
          </cell>
          <cell r="E53">
            <v>1.5275934414359729</v>
          </cell>
        </row>
        <row r="54">
          <cell r="C54">
            <v>0.98750674264947536</v>
          </cell>
          <cell r="D54">
            <v>1.2471039700052817</v>
          </cell>
          <cell r="E54">
            <v>1.5323089297390557</v>
          </cell>
        </row>
        <row r="55">
          <cell r="C55">
            <v>0.9889548721001028</v>
          </cell>
          <cell r="D55">
            <v>1.25721269308011</v>
          </cell>
          <cell r="E55">
            <v>1.537038974159842</v>
          </cell>
        </row>
        <row r="56">
          <cell r="C56">
            <v>0.99040512516043866</v>
          </cell>
          <cell r="D56">
            <v>1.2674033550186266</v>
          </cell>
          <cell r="E56">
            <v>1.5417836196312313</v>
          </cell>
        </row>
        <row r="57">
          <cell r="C57">
            <v>0.99185750494465075</v>
          </cell>
          <cell r="D57">
            <v>1.2776766199974376</v>
          </cell>
          <cell r="E57">
            <v>1.5465429112248255</v>
          </cell>
        </row>
        <row r="58">
          <cell r="C58">
            <v>0.99331201457147367</v>
          </cell>
          <cell r="D58">
            <v>1.288033157576804</v>
          </cell>
          <cell r="E58">
            <v>1.5513168941513567</v>
          </cell>
        </row>
        <row r="59">
          <cell r="C59">
            <v>0.99476865716421559</v>
          </cell>
          <cell r="D59">
            <v>1.29847364274428</v>
          </cell>
          <cell r="E59">
            <v>1.5561056137611169</v>
          </cell>
        </row>
        <row r="60">
          <cell r="C60">
            <v>0.99622743585076479</v>
          </cell>
          <cell r="D60">
            <v>1.3089987559587057</v>
          </cell>
          <cell r="E60">
            <v>1.5609091155443886</v>
          </cell>
        </row>
        <row r="61">
          <cell r="C61">
            <v>0.99768835376359633</v>
          </cell>
          <cell r="D61">
            <v>1.3196091831945562</v>
          </cell>
          <cell r="E61">
            <v>1.5657274451318774</v>
          </cell>
        </row>
        <row r="62">
          <cell r="C62">
            <v>0.99915141403977914</v>
          </cell>
          <cell r="D62">
            <v>1.3303056159866493</v>
          </cell>
          <cell r="E62">
            <v>1.5705606482951451</v>
          </cell>
        </row>
        <row r="63">
          <cell r="C63">
            <v>1.0006166198209823</v>
          </cell>
          <cell r="D63">
            <v>1.3410887514752172</v>
          </cell>
          <cell r="E63">
            <v>1.5754087709470439</v>
          </cell>
        </row>
        <row r="64">
          <cell r="C64">
            <v>1.0020839742534819</v>
          </cell>
          <cell r="D64">
            <v>1.3519592924513419</v>
          </cell>
          <cell r="E64">
            <v>1.5802718591421541</v>
          </cell>
        </row>
        <row r="65">
          <cell r="C65">
            <v>1.0035534804881683</v>
          </cell>
          <cell r="D65">
            <v>1.36291794740276</v>
          </cell>
          <cell r="E65">
            <v>1.5851499590772198</v>
          </cell>
        </row>
        <row r="66">
          <cell r="C66">
            <v>1.0050251416805522</v>
          </cell>
          <cell r="D66">
            <v>1.3739654305600379</v>
          </cell>
          <cell r="E66">
            <v>1.5900431170915894</v>
          </cell>
        </row>
        <row r="67">
          <cell r="C67">
            <v>1.0064989609907717</v>
          </cell>
          <cell r="D67">
            <v>1.3851024619431229</v>
          </cell>
          <cell r="E67">
            <v>1.5949513796676544</v>
          </cell>
        </row>
        <row r="68">
          <cell r="C68">
            <v>1.007974941583599</v>
          </cell>
          <cell r="D68">
            <v>1.3963297674082691</v>
          </cell>
          <cell r="E68">
            <v>1.5998747934312922</v>
          </cell>
        </row>
        <row r="69">
          <cell r="C69">
            <v>1.0094530866284475</v>
          </cell>
          <cell r="D69">
            <v>1.4076480786953462</v>
          </cell>
          <cell r="E69">
            <v>1.6048134051523077</v>
          </cell>
        </row>
        <row r="70">
          <cell r="C70">
            <v>1.0109333992993781</v>
          </cell>
          <cell r="D70">
            <v>1.4190581334755303</v>
          </cell>
          <cell r="E70">
            <v>1.6097672617448791</v>
          </cell>
        </row>
        <row r="71">
          <cell r="C71">
            <v>1.0124158827751066</v>
          </cell>
          <cell r="D71">
            <v>1.4305606753993814</v>
          </cell>
          <cell r="E71">
            <v>1.6147364102680017</v>
          </cell>
        </row>
        <row r="72">
          <cell r="C72">
            <v>1.0139005402390102</v>
          </cell>
          <cell r="D72">
            <v>1.4421564541453109</v>
          </cell>
          <cell r="E72">
            <v>1.6197208979259372</v>
          </cell>
        </row>
        <row r="73">
          <cell r="C73">
            <v>1.0153873748791342</v>
          </cell>
          <cell r="D73">
            <v>1.4538462254684423</v>
          </cell>
          <cell r="E73">
            <v>1.6247207720686598</v>
          </cell>
        </row>
        <row r="74">
          <cell r="C74">
            <v>1.016876389888199</v>
          </cell>
          <cell r="D74">
            <v>1.4656307512498674</v>
          </cell>
          <cell r="E74">
            <v>1.629736080192308</v>
          </cell>
        </row>
        <row r="75">
          <cell r="C75">
            <v>1.0183675884636072</v>
          </cell>
          <cell r="D75">
            <v>1.4775107995463015</v>
          </cell>
          <cell r="E75">
            <v>1.6347668699396343</v>
          </cell>
        </row>
        <row r="76">
          <cell r="C76">
            <v>1.01986097380745</v>
          </cell>
          <cell r="D76">
            <v>1.4894871446401419</v>
          </cell>
          <cell r="E76">
            <v>1.6398131891004584</v>
          </cell>
        </row>
        <row r="77">
          <cell r="C77">
            <v>1.0213565491265144</v>
          </cell>
          <cell r="D77">
            <v>1.5015605670899317</v>
          </cell>
          <cell r="E77">
            <v>1.6448750856121215</v>
          </cell>
        </row>
        <row r="78">
          <cell r="C78">
            <v>1.02285431763229</v>
          </cell>
          <cell r="D78">
            <v>1.513731853781233</v>
          </cell>
          <cell r="E78">
            <v>1.6499526075599409</v>
          </cell>
        </row>
        <row r="79">
          <cell r="C79">
            <v>1.0243542825409757</v>
          </cell>
          <cell r="D79">
            <v>1.5260017979779115</v>
          </cell>
          <cell r="E79">
            <v>1.6550458031776676</v>
          </cell>
        </row>
        <row r="80">
          <cell r="C80">
            <v>1.0258564470734872</v>
          </cell>
          <cell r="D80">
            <v>1.5383711993738378</v>
          </cell>
          <cell r="E80">
            <v>1.6601547208479439</v>
          </cell>
        </row>
        <row r="81">
          <cell r="C81">
            <v>1.0273608144554631</v>
          </cell>
          <cell r="D81">
            <v>1.5508408641450082</v>
          </cell>
          <cell r="E81">
            <v>1.6652794091027634</v>
          </cell>
        </row>
        <row r="82">
          <cell r="C82">
            <v>1.0288673879172725</v>
          </cell>
          <cell r="D82">
            <v>1.5634116050020859</v>
          </cell>
          <cell r="E82">
            <v>1.6704199166239315</v>
          </cell>
        </row>
        <row r="83">
          <cell r="C83">
            <v>1.0303761706940215</v>
          </cell>
          <cell r="D83">
            <v>1.5760842412433704</v>
          </cell>
          <cell r="E83">
            <v>1.6755762922435284</v>
          </cell>
        </row>
        <row r="84">
          <cell r="C84">
            <v>1.0318871660255606</v>
          </cell>
          <cell r="D84">
            <v>1.5888595988081953</v>
          </cell>
          <cell r="E84">
            <v>1.6807485849443728</v>
          </cell>
        </row>
        <row r="85">
          <cell r="C85">
            <v>1.0334003771564912</v>
          </cell>
          <cell r="D85">
            <v>1.601738510330758</v>
          </cell>
          <cell r="E85">
            <v>1.6859368438604874</v>
          </cell>
        </row>
        <row r="86">
          <cell r="C86">
            <v>1.0349158073361726</v>
          </cell>
          <cell r="D86">
            <v>1.6147218151943878</v>
          </cell>
          <cell r="E86">
            <v>1.6911411182775649</v>
          </cell>
        </row>
        <row r="87">
          <cell r="C87">
            <v>1.0364334598187293</v>
          </cell>
          <cell r="D87">
            <v>1.6278103595862519</v>
          </cell>
          <cell r="E87">
            <v>1.6963614576334369</v>
          </cell>
        </row>
        <row r="88">
          <cell r="C88">
            <v>1.0379533378630577</v>
          </cell>
          <cell r="D88">
            <v>1.641004996552506</v>
          </cell>
          <cell r="E88">
            <v>1.7015979115185436</v>
          </cell>
        </row>
        <row r="89">
          <cell r="C89">
            <v>1.0394754447328334</v>
          </cell>
          <cell r="D89">
            <v>1.6543065860538917</v>
          </cell>
          <cell r="E89">
            <v>1.7068505296764045</v>
          </cell>
        </row>
        <row r="90">
          <cell r="C90">
            <v>1.0409997836965179</v>
          </cell>
          <cell r="D90">
            <v>1.6677159950217844</v>
          </cell>
          <cell r="E90">
            <v>1.7121193620040911</v>
          </cell>
        </row>
        <row r="91">
          <cell r="C91">
            <v>1.0425263580273656</v>
          </cell>
          <cell r="D91">
            <v>1.6812340974146951</v>
          </cell>
          <cell r="E91">
            <v>1.7174044585527006</v>
          </cell>
        </row>
        <row r="92">
          <cell r="C92">
            <v>1.0440551710034311</v>
          </cell>
          <cell r="D92">
            <v>1.6948617742752314</v>
          </cell>
          <cell r="E92">
            <v>1.7227058695278321</v>
          </cell>
        </row>
      </sheetData>
      <sheetData sheetId="18">
        <row r="4">
          <cell r="L4">
            <v>3.2325167195356407E-2</v>
          </cell>
        </row>
        <row r="8">
          <cell r="D8">
            <v>4.0142495589450385E-2</v>
          </cell>
        </row>
        <row r="23">
          <cell r="L23">
            <v>4.0142495589450385E-2</v>
          </cell>
        </row>
      </sheetData>
      <sheetData sheetId="19">
        <row r="4">
          <cell r="D4">
            <v>20</v>
          </cell>
        </row>
        <row r="11">
          <cell r="C11">
            <v>20</v>
          </cell>
          <cell r="D11">
            <v>10</v>
          </cell>
          <cell r="E11">
            <v>30</v>
          </cell>
        </row>
      </sheetData>
      <sheetData sheetId="20">
        <row r="4">
          <cell r="H4">
            <v>1</v>
          </cell>
        </row>
        <row r="5">
          <cell r="C5" t="str">
            <v>AEO 2007 - Reference Case</v>
          </cell>
        </row>
        <row r="6">
          <cell r="C6" t="str">
            <v>AEO 2007 - High Economic Case</v>
          </cell>
        </row>
        <row r="7">
          <cell r="C7" t="str">
            <v>AEO 2007 - Low Economic Case</v>
          </cell>
        </row>
        <row r="10">
          <cell r="H10">
            <v>2015</v>
          </cell>
        </row>
        <row r="11">
          <cell r="C11">
            <v>2011</v>
          </cell>
        </row>
        <row r="12">
          <cell r="C12">
            <v>2012</v>
          </cell>
        </row>
        <row r="13">
          <cell r="C13">
            <v>2013</v>
          </cell>
        </row>
        <row r="14">
          <cell r="C14">
            <v>2014</v>
          </cell>
        </row>
        <row r="15">
          <cell r="C15">
            <v>2015</v>
          </cell>
        </row>
        <row r="18">
          <cell r="H18" t="str">
            <v>10000</v>
          </cell>
        </row>
        <row r="19">
          <cell r="C19">
            <v>1000</v>
          </cell>
        </row>
        <row r="20">
          <cell r="C20">
            <v>2000</v>
          </cell>
        </row>
        <row r="21">
          <cell r="C21">
            <v>3000</v>
          </cell>
        </row>
        <row r="22">
          <cell r="C22">
            <v>5000</v>
          </cell>
        </row>
        <row r="23">
          <cell r="C23">
            <v>10000</v>
          </cell>
        </row>
        <row r="26">
          <cell r="H26">
            <v>1</v>
          </cell>
        </row>
        <row r="27">
          <cell r="C27" t="str">
            <v>Average</v>
          </cell>
        </row>
        <row r="28">
          <cell r="C28" t="str">
            <v>High</v>
          </cell>
        </row>
        <row r="29">
          <cell r="C29" t="str">
            <v>Low</v>
          </cell>
        </row>
        <row r="32">
          <cell r="C32" t="str">
            <v>none</v>
          </cell>
        </row>
        <row r="33">
          <cell r="C33" t="str">
            <v>15%</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ngineering"/>
      <sheetName val="Bldg Records with Annual Bills"/>
      <sheetName val="Installation Cost by State"/>
      <sheetName val="Energy Price"/>
      <sheetName val="Discount Rate"/>
      <sheetName val="Lifetime"/>
      <sheetName val="Labels"/>
    </sheetNames>
    <sheetDataSet>
      <sheetData sheetId="0"/>
      <sheetData sheetId="1"/>
      <sheetData sheetId="2">
        <row r="8">
          <cell r="C8" t="str">
            <v>EER=9.5</v>
          </cell>
          <cell r="R8">
            <v>4855.1202437420516</v>
          </cell>
          <cell r="T8">
            <v>1584.83678112655</v>
          </cell>
        </row>
      </sheetData>
      <sheetData sheetId="3"/>
      <sheetData sheetId="4"/>
      <sheetData sheetId="5"/>
      <sheetData sheetId="6"/>
      <sheetData sheetId="7"/>
      <sheetData sheetId="8">
        <row r="21">
          <cell r="F21">
            <v>0</v>
          </cell>
        </row>
        <row r="25">
          <cell r="C25">
            <v>0</v>
          </cell>
        </row>
        <row r="26">
          <cell r="F2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_descr"/>
      <sheetName val="contactlog"/>
      <sheetName val="measurecost"/>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_Unitary_AC"/>
      <sheetName val="PPI_AC"/>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gesmartenergy.com/sites/bge/files/BGE_IC_Application_Kitchen_Refrig_Incentives.pdf" TargetMode="External"/><Relationship Id="rId7" Type="http://schemas.openxmlformats.org/officeDocument/2006/relationships/drawing" Target="../drawings/drawing1.xml"/><Relationship Id="rId2" Type="http://schemas.openxmlformats.org/officeDocument/2006/relationships/hyperlink" Target="http://www.energysmartgrocer.org/ne/documents/NationalGrid-IncentiveWorksheet-IncentiveList.pdf" TargetMode="External"/><Relationship Id="rId1" Type="http://schemas.openxmlformats.org/officeDocument/2006/relationships/hyperlink" Target="https://www.efficiencyvermont.com/For-My-Business/Ways-To-Save-and-Rebates/Refrigeration-Controls/single-item/index/evaporator-fan-motor-controls" TargetMode="External"/><Relationship Id="rId6" Type="http://schemas.openxmlformats.org/officeDocument/2006/relationships/printerSettings" Target="../printerSettings/printerSettings1.bin"/><Relationship Id="rId5" Type="http://schemas.openxmlformats.org/officeDocument/2006/relationships/hyperlink" Target="http://www.masssave.com/business/incentives/Small-Midsize-Business-Direct-Install?p=e176052c-e471-46d3-b741-0c5a78f0cc3c" TargetMode="External"/><Relationship Id="rId4" Type="http://schemas.openxmlformats.org/officeDocument/2006/relationships/hyperlink" Target="https://www.dcseu.com/docs/business/techspec/DCSEU-TECHSPEC-Refrigeration.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zoomScaleNormal="100" workbookViewId="0">
      <selection activeCell="B4" sqref="B4"/>
    </sheetView>
  </sheetViews>
  <sheetFormatPr defaultColWidth="9.140625" defaultRowHeight="15" x14ac:dyDescent="0.25"/>
  <cols>
    <col min="1" max="15" width="9.140625" style="92"/>
    <col min="16" max="16" width="25" style="92" bestFit="1" customWidth="1"/>
    <col min="17" max="17" width="111.7109375" style="92" customWidth="1"/>
    <col min="18" max="18" width="19.85546875" style="92" customWidth="1"/>
    <col min="19" max="19" width="25.5703125" style="92" bestFit="1" customWidth="1"/>
    <col min="20" max="16384" width="9.140625" style="92"/>
  </cols>
  <sheetData>
    <row r="1" spans="1:17" ht="18.75" x14ac:dyDescent="0.3">
      <c r="A1" s="175" t="s">
        <v>107</v>
      </c>
    </row>
    <row r="3" spans="1:17" ht="15" customHeight="1" thickBot="1" x14ac:dyDescent="0.3">
      <c r="P3" s="515" t="s">
        <v>268</v>
      </c>
      <c r="Q3" s="516"/>
    </row>
    <row r="4" spans="1:17" ht="36" customHeight="1" thickBot="1" x14ac:dyDescent="0.3">
      <c r="P4" s="167" t="s">
        <v>169</v>
      </c>
      <c r="Q4" s="506" t="s">
        <v>170</v>
      </c>
    </row>
    <row r="5" spans="1:17" ht="19.5" customHeight="1" thickBot="1" x14ac:dyDescent="0.3">
      <c r="P5" s="169" t="s">
        <v>171</v>
      </c>
      <c r="Q5" s="507" t="s">
        <v>172</v>
      </c>
    </row>
    <row r="6" spans="1:17" ht="22.5" customHeight="1" thickBot="1" x14ac:dyDescent="0.3">
      <c r="P6" s="167" t="s">
        <v>173</v>
      </c>
      <c r="Q6" s="508" t="s">
        <v>174</v>
      </c>
    </row>
    <row r="7" spans="1:17" ht="44.25" customHeight="1" thickBot="1" x14ac:dyDescent="0.3">
      <c r="P7" s="167" t="s">
        <v>269</v>
      </c>
      <c r="Q7" s="508" t="s">
        <v>272</v>
      </c>
    </row>
    <row r="8" spans="1:17" ht="60" customHeight="1" thickBot="1" x14ac:dyDescent="0.3">
      <c r="P8" s="167" t="s">
        <v>175</v>
      </c>
      <c r="Q8" s="506" t="s">
        <v>270</v>
      </c>
    </row>
    <row r="9" spans="1:17" ht="57.75" customHeight="1" thickBot="1" x14ac:dyDescent="0.3">
      <c r="P9" s="167" t="s">
        <v>176</v>
      </c>
      <c r="Q9" s="509" t="s">
        <v>273</v>
      </c>
    </row>
    <row r="10" spans="1:17" ht="70.5" customHeight="1" thickBot="1" x14ac:dyDescent="0.3">
      <c r="P10" s="167" t="s">
        <v>177</v>
      </c>
      <c r="Q10" s="168" t="s">
        <v>271</v>
      </c>
    </row>
    <row r="11" spans="1:17" ht="94.5" customHeight="1" thickBot="1" x14ac:dyDescent="0.3">
      <c r="P11" s="167" t="s">
        <v>178</v>
      </c>
      <c r="Q11" s="170" t="s">
        <v>274</v>
      </c>
    </row>
    <row r="12" spans="1:17" ht="57" customHeight="1" thickBot="1" x14ac:dyDescent="0.3">
      <c r="P12" s="167" t="s">
        <v>179</v>
      </c>
      <c r="Q12" s="506" t="s">
        <v>275</v>
      </c>
    </row>
    <row r="13" spans="1:17" ht="52.5" customHeight="1" x14ac:dyDescent="0.25">
      <c r="P13" s="517" t="s">
        <v>180</v>
      </c>
      <c r="Q13" s="519" t="s">
        <v>276</v>
      </c>
    </row>
    <row r="14" spans="1:17" ht="52.5" customHeight="1" x14ac:dyDescent="0.25">
      <c r="P14" s="518"/>
      <c r="Q14" s="520"/>
    </row>
    <row r="15" spans="1:17" ht="52.5" customHeight="1" x14ac:dyDescent="0.25">
      <c r="P15" s="518"/>
      <c r="Q15" s="520"/>
    </row>
    <row r="16" spans="1:17" ht="92.25" customHeight="1" x14ac:dyDescent="0.25">
      <c r="P16" s="518"/>
      <c r="Q16" s="520"/>
    </row>
    <row r="17" spans="16:17" ht="64.5" customHeight="1" thickBot="1" x14ac:dyDescent="0.3">
      <c r="P17" s="518"/>
      <c r="Q17" s="521"/>
    </row>
    <row r="18" spans="16:17" ht="15.6" customHeight="1" x14ac:dyDescent="0.25">
      <c r="P18" s="522" t="s">
        <v>181</v>
      </c>
      <c r="Q18" s="171" t="s">
        <v>182</v>
      </c>
    </row>
    <row r="19" spans="16:17" ht="15.6" customHeight="1" x14ac:dyDescent="0.25">
      <c r="P19" s="523"/>
      <c r="Q19" s="171" t="s">
        <v>183</v>
      </c>
    </row>
    <row r="20" spans="16:17" ht="16.5" customHeight="1" x14ac:dyDescent="0.25">
      <c r="P20" s="523"/>
      <c r="Q20" s="171" t="s">
        <v>184</v>
      </c>
    </row>
    <row r="21" spans="16:17" ht="13.5" customHeight="1" x14ac:dyDescent="0.25">
      <c r="P21" s="523"/>
      <c r="Q21" s="172" t="s">
        <v>185</v>
      </c>
    </row>
    <row r="22" spans="16:17" ht="18" customHeight="1" x14ac:dyDescent="0.25">
      <c r="P22" s="523"/>
      <c r="Q22" s="172" t="s">
        <v>186</v>
      </c>
    </row>
  </sheetData>
  <mergeCells count="4">
    <mergeCell ref="P3:Q3"/>
    <mergeCell ref="P13:P17"/>
    <mergeCell ref="Q13:Q17"/>
    <mergeCell ref="P18:P22"/>
  </mergeCells>
  <hyperlinks>
    <hyperlink ref="Q18" r:id="rId1" display="https://www.efficiencyvermont.com/For-My-Business/Ways-To-Save-and-Rebates/Refrigeration-Controls/single-item/index/evaporator-fan-motor-controls_x000a_"/>
    <hyperlink ref="Q19" r:id="rId2" display="http://www.energysmartgrocer.org/ne/documents/NationalGrid-IncentiveWorksheet-IncentiveList.pdf"/>
    <hyperlink ref="Q20" r:id="rId3" display="https://www.bgesmartenergy.com/sites/bge/files/BGE_IC_Application_Kitchen_Refrig_Incentives.pdf"/>
    <hyperlink ref="Q21" r:id="rId4"/>
    <hyperlink ref="Q22" r:id="rId5"/>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90" zoomScaleNormal="90" workbookViewId="0">
      <selection activeCell="B5" sqref="B5"/>
    </sheetView>
  </sheetViews>
  <sheetFormatPr defaultColWidth="31.7109375" defaultRowHeight="15" x14ac:dyDescent="0.25"/>
  <cols>
    <col min="1" max="1" width="8.42578125" style="71" customWidth="1"/>
    <col min="2" max="2" width="42.85546875" style="71" customWidth="1"/>
    <col min="3" max="3" width="47.7109375" style="71" customWidth="1"/>
    <col min="4" max="4" width="49.28515625" style="71" customWidth="1"/>
    <col min="5" max="5" width="35" style="71" customWidth="1"/>
    <col min="6" max="16384" width="31.7109375" style="71"/>
  </cols>
  <sheetData>
    <row r="1" spans="1:10" ht="21" customHeight="1" x14ac:dyDescent="0.3">
      <c r="A1" s="157" t="str">
        <f>README!A1</f>
        <v>Evaporator Fan Controls</v>
      </c>
    </row>
    <row r="2" spans="1:10" ht="10.5" customHeight="1" x14ac:dyDescent="0.25"/>
    <row r="3" spans="1:10" ht="15.75" x14ac:dyDescent="0.25">
      <c r="B3" s="156" t="s">
        <v>78</v>
      </c>
    </row>
    <row r="4" spans="1:10" x14ac:dyDescent="0.25">
      <c r="A4" s="70"/>
    </row>
    <row r="5" spans="1:10" ht="27.75" customHeight="1" x14ac:dyDescent="0.25">
      <c r="A5" s="15"/>
    </row>
    <row r="6" spans="1:10" ht="16.5" customHeight="1" x14ac:dyDescent="0.25"/>
    <row r="7" spans="1:10" ht="12" customHeight="1" x14ac:dyDescent="0.3">
      <c r="B7" s="157"/>
    </row>
    <row r="8" spans="1:10" ht="19.5" customHeight="1" x14ac:dyDescent="0.35">
      <c r="B8" s="435" t="s">
        <v>247</v>
      </c>
    </row>
    <row r="9" spans="1:10" s="72" customFormat="1" ht="18" customHeight="1" x14ac:dyDescent="0.25">
      <c r="B9" s="532" t="s">
        <v>166</v>
      </c>
      <c r="C9" s="530" t="s">
        <v>258</v>
      </c>
      <c r="D9" s="149"/>
      <c r="G9" s="106" t="s">
        <v>17</v>
      </c>
      <c r="H9" s="106"/>
    </row>
    <row r="10" spans="1:10" s="72" customFormat="1" ht="10.5" customHeight="1" thickBot="1" x14ac:dyDescent="0.3">
      <c r="B10" s="533"/>
      <c r="C10" s="531"/>
      <c r="D10" s="150"/>
      <c r="G10" s="106" t="s">
        <v>19</v>
      </c>
      <c r="H10" s="106" t="s">
        <v>109</v>
      </c>
      <c r="I10" s="106" t="s">
        <v>112</v>
      </c>
      <c r="J10" s="106" t="s">
        <v>145</v>
      </c>
    </row>
    <row r="11" spans="1:10" ht="20.25" customHeight="1" thickBot="1" x14ac:dyDescent="0.3">
      <c r="A11" s="73"/>
      <c r="B11" s="158" t="s">
        <v>167</v>
      </c>
      <c r="C11" s="176">
        <f>'Data Analysis'!$AH$16</f>
        <v>562.69281111883163</v>
      </c>
      <c r="D11" s="151"/>
      <c r="G11" s="107" t="s">
        <v>21</v>
      </c>
      <c r="H11" s="107" t="s">
        <v>110</v>
      </c>
      <c r="I11" s="107" t="s">
        <v>113</v>
      </c>
      <c r="J11" s="107" t="s">
        <v>146</v>
      </c>
    </row>
    <row r="12" spans="1:10" ht="15" customHeight="1" x14ac:dyDescent="0.25">
      <c r="A12" s="73"/>
      <c r="D12" s="152"/>
      <c r="G12" s="107" t="s">
        <v>23</v>
      </c>
      <c r="H12" s="107" t="s">
        <v>111</v>
      </c>
      <c r="I12" s="107" t="s">
        <v>114</v>
      </c>
      <c r="J12" s="107"/>
    </row>
    <row r="13" spans="1:10" ht="21.75" customHeight="1" x14ac:dyDescent="0.35">
      <c r="A13" s="73"/>
      <c r="B13" s="435" t="s">
        <v>90</v>
      </c>
      <c r="G13" s="107" t="s">
        <v>25</v>
      </c>
      <c r="H13" s="107"/>
      <c r="I13" s="107" t="s">
        <v>189</v>
      </c>
      <c r="J13" s="107"/>
    </row>
    <row r="14" spans="1:10" ht="18" customHeight="1" x14ac:dyDescent="0.25">
      <c r="B14" s="532" t="s">
        <v>166</v>
      </c>
      <c r="C14" s="530" t="s">
        <v>259</v>
      </c>
      <c r="D14" s="149"/>
      <c r="G14" s="107" t="s">
        <v>27</v>
      </c>
      <c r="I14" s="107" t="s">
        <v>127</v>
      </c>
    </row>
    <row r="15" spans="1:10" ht="24" customHeight="1" thickBot="1" x14ac:dyDescent="0.3">
      <c r="B15" s="533"/>
      <c r="C15" s="531"/>
      <c r="D15" s="150"/>
      <c r="G15" s="107" t="s">
        <v>106</v>
      </c>
    </row>
    <row r="16" spans="1:10" s="72" customFormat="1" ht="20.25" customHeight="1" thickBot="1" x14ac:dyDescent="0.3">
      <c r="B16" s="158" t="s">
        <v>167</v>
      </c>
      <c r="C16" s="176">
        <f>C11*$E$45</f>
        <v>520.02193960898694</v>
      </c>
      <c r="D16" s="151"/>
      <c r="G16" s="106" t="s">
        <v>139</v>
      </c>
    </row>
    <row r="17" spans="1:7" s="72" customFormat="1" ht="15.75" customHeight="1" x14ac:dyDescent="0.25">
      <c r="B17" s="159"/>
      <c r="C17" s="71"/>
      <c r="D17" s="436"/>
      <c r="G17" s="106"/>
    </row>
    <row r="18" spans="1:7" ht="18" customHeight="1" x14ac:dyDescent="0.25">
      <c r="A18" s="73"/>
      <c r="B18" s="532" t="s">
        <v>166</v>
      </c>
      <c r="C18" s="530" t="s">
        <v>260</v>
      </c>
      <c r="D18" s="149"/>
    </row>
    <row r="19" spans="1:7" ht="18" customHeight="1" thickBot="1" x14ac:dyDescent="0.3">
      <c r="A19" s="73"/>
      <c r="B19" s="533"/>
      <c r="C19" s="531"/>
      <c r="D19" s="150"/>
    </row>
    <row r="20" spans="1:7" ht="20.25" customHeight="1" thickBot="1" x14ac:dyDescent="0.3">
      <c r="A20" s="73"/>
      <c r="B20" s="158" t="s">
        <v>167</v>
      </c>
      <c r="C20" s="176">
        <f>C11*$E$46</f>
        <v>599.71799809045081</v>
      </c>
      <c r="D20" s="151"/>
    </row>
    <row r="21" spans="1:7" ht="15.75" x14ac:dyDescent="0.25">
      <c r="B21" s="159"/>
      <c r="D21" s="152"/>
    </row>
    <row r="22" spans="1:7" s="72" customFormat="1" ht="18" customHeight="1" x14ac:dyDescent="0.25">
      <c r="B22" s="532" t="s">
        <v>166</v>
      </c>
      <c r="C22" s="530" t="s">
        <v>261</v>
      </c>
      <c r="D22" s="149"/>
    </row>
    <row r="23" spans="1:7" s="72" customFormat="1" ht="19.5" customHeight="1" thickBot="1" x14ac:dyDescent="0.3">
      <c r="B23" s="533"/>
      <c r="C23" s="531"/>
      <c r="D23" s="150"/>
    </row>
    <row r="24" spans="1:7" ht="20.25" customHeight="1" thickBot="1" x14ac:dyDescent="0.3">
      <c r="A24" s="73"/>
      <c r="B24" s="158" t="s">
        <v>167</v>
      </c>
      <c r="C24" s="176">
        <f>C11*$E$47</f>
        <v>634.99883734760135</v>
      </c>
      <c r="D24" s="151"/>
    </row>
    <row r="25" spans="1:7" ht="15.75" x14ac:dyDescent="0.25">
      <c r="A25" s="73"/>
      <c r="B25" s="159"/>
      <c r="D25" s="152"/>
    </row>
    <row r="26" spans="1:7" ht="17.25" x14ac:dyDescent="0.25">
      <c r="A26" s="73"/>
      <c r="B26" s="532" t="s">
        <v>166</v>
      </c>
      <c r="C26" s="530" t="s">
        <v>262</v>
      </c>
      <c r="D26" s="149"/>
    </row>
    <row r="27" spans="1:7" ht="10.5" customHeight="1" thickBot="1" x14ac:dyDescent="0.3">
      <c r="B27" s="533"/>
      <c r="C27" s="531"/>
      <c r="D27" s="150"/>
    </row>
    <row r="28" spans="1:7" s="72" customFormat="1" ht="20.25" customHeight="1" thickBot="1" x14ac:dyDescent="0.3">
      <c r="B28" s="158" t="s">
        <v>167</v>
      </c>
      <c r="C28" s="176">
        <f>C11*$E$48</f>
        <v>705.61678514301491</v>
      </c>
      <c r="D28" s="151"/>
    </row>
    <row r="29" spans="1:7" s="72" customFormat="1" ht="15.75" x14ac:dyDescent="0.25">
      <c r="B29" s="159"/>
      <c r="C29" s="71"/>
      <c r="D29" s="152"/>
    </row>
    <row r="30" spans="1:7" ht="17.25" x14ac:dyDescent="0.25">
      <c r="A30" s="73"/>
      <c r="B30" s="532" t="s">
        <v>166</v>
      </c>
      <c r="C30" s="530" t="s">
        <v>263</v>
      </c>
      <c r="D30" s="149"/>
    </row>
    <row r="31" spans="1:7" ht="9.75" customHeight="1" thickBot="1" x14ac:dyDescent="0.3">
      <c r="A31" s="73"/>
      <c r="B31" s="533"/>
      <c r="C31" s="531"/>
      <c r="D31" s="150"/>
    </row>
    <row r="32" spans="1:7" ht="20.25" customHeight="1" thickBot="1" x14ac:dyDescent="0.3">
      <c r="A32" s="73"/>
      <c r="B32" s="158" t="s">
        <v>167</v>
      </c>
      <c r="C32" s="176">
        <f>C11*$E$49</f>
        <v>562.69281111883163</v>
      </c>
      <c r="D32" s="151"/>
    </row>
    <row r="33" spans="1:5" ht="15.75" x14ac:dyDescent="0.25">
      <c r="B33" s="159"/>
      <c r="D33" s="152"/>
    </row>
    <row r="34" spans="1:5" s="72" customFormat="1" ht="18" customHeight="1" x14ac:dyDescent="0.25">
      <c r="B34" s="532" t="s">
        <v>166</v>
      </c>
      <c r="C34" s="530" t="s">
        <v>264</v>
      </c>
      <c r="D34" s="149"/>
    </row>
    <row r="35" spans="1:5" s="72" customFormat="1" ht="10.5" customHeight="1" thickBot="1" x14ac:dyDescent="0.3">
      <c r="B35" s="533"/>
      <c r="C35" s="531"/>
      <c r="D35" s="150"/>
    </row>
    <row r="36" spans="1:5" ht="21" customHeight="1" thickBot="1" x14ac:dyDescent="0.3">
      <c r="A36" s="73"/>
      <c r="B36" s="158" t="s">
        <v>167</v>
      </c>
      <c r="C36" s="176">
        <f>C11*$E$50</f>
        <v>532.3073993184147</v>
      </c>
      <c r="D36" s="151"/>
    </row>
    <row r="37" spans="1:5" ht="21" customHeight="1" thickBot="1" x14ac:dyDescent="0.3">
      <c r="A37" s="73"/>
      <c r="B37" s="225"/>
      <c r="C37" s="226"/>
      <c r="D37" s="151"/>
    </row>
    <row r="38" spans="1:5" ht="19.5" customHeight="1" x14ac:dyDescent="0.25">
      <c r="A38" s="73"/>
      <c r="B38" s="537" t="s">
        <v>255</v>
      </c>
      <c r="C38" s="538"/>
      <c r="D38" s="539"/>
    </row>
    <row r="39" spans="1:5" ht="99" customHeight="1" thickBot="1" x14ac:dyDescent="0.3">
      <c r="A39" s="73"/>
      <c r="B39" s="534" t="s">
        <v>256</v>
      </c>
      <c r="C39" s="535"/>
      <c r="D39" s="536"/>
    </row>
    <row r="40" spans="1:5" ht="21" customHeight="1" x14ac:dyDescent="0.25">
      <c r="A40" s="73"/>
      <c r="B40" s="524" t="s">
        <v>166</v>
      </c>
      <c r="C40" s="526" t="s">
        <v>248</v>
      </c>
      <c r="D40" s="527"/>
    </row>
    <row r="41" spans="1:5" ht="11.25" customHeight="1" thickBot="1" x14ac:dyDescent="0.3">
      <c r="A41" s="73"/>
      <c r="B41" s="525"/>
      <c r="C41" s="528"/>
      <c r="D41" s="529"/>
    </row>
    <row r="42" spans="1:5" ht="39.75" customHeight="1" thickBot="1" x14ac:dyDescent="0.3">
      <c r="A42" s="73"/>
      <c r="B42" s="228" t="s">
        <v>251</v>
      </c>
      <c r="C42" s="344" t="s">
        <v>239</v>
      </c>
      <c r="D42" s="345" t="s">
        <v>240</v>
      </c>
    </row>
    <row r="43" spans="1:5" ht="23.25" customHeight="1" thickBot="1" x14ac:dyDescent="0.3">
      <c r="A43" s="73"/>
      <c r="B43" s="74"/>
    </row>
    <row r="44" spans="1:5" ht="15.75" thickBot="1" x14ac:dyDescent="0.3">
      <c r="B44" s="25" t="s">
        <v>13</v>
      </c>
      <c r="C44" s="26" t="s">
        <v>14</v>
      </c>
      <c r="D44" s="26" t="s">
        <v>15</v>
      </c>
      <c r="E44" s="27" t="s">
        <v>16</v>
      </c>
    </row>
    <row r="45" spans="1:5" s="72" customFormat="1" ht="15" customHeight="1" x14ac:dyDescent="0.25">
      <c r="B45" s="75" t="s">
        <v>17</v>
      </c>
      <c r="C45" s="76">
        <v>1</v>
      </c>
      <c r="D45" s="76" t="s">
        <v>18</v>
      </c>
      <c r="E45" s="77">
        <v>0.92416666666666669</v>
      </c>
    </row>
    <row r="46" spans="1:5" s="72" customFormat="1" x14ac:dyDescent="0.25">
      <c r="B46" s="21" t="s">
        <v>19</v>
      </c>
      <c r="C46" s="20">
        <v>2</v>
      </c>
      <c r="D46" s="31" t="s">
        <v>20</v>
      </c>
      <c r="E46" s="28">
        <v>1.0658000000000001</v>
      </c>
    </row>
    <row r="47" spans="1:5" x14ac:dyDescent="0.25">
      <c r="A47" s="73"/>
      <c r="B47" s="21" t="s">
        <v>21</v>
      </c>
      <c r="C47" s="20">
        <v>3</v>
      </c>
      <c r="D47" s="20" t="s">
        <v>22</v>
      </c>
      <c r="E47" s="28">
        <v>1.1284999999999998</v>
      </c>
    </row>
    <row r="48" spans="1:5" x14ac:dyDescent="0.25">
      <c r="A48" s="73"/>
      <c r="B48" s="21" t="s">
        <v>23</v>
      </c>
      <c r="C48" s="20">
        <v>4</v>
      </c>
      <c r="D48" s="31" t="s">
        <v>24</v>
      </c>
      <c r="E48" s="28">
        <v>1.254</v>
      </c>
    </row>
    <row r="49" spans="1:5" x14ac:dyDescent="0.25">
      <c r="A49" s="73"/>
      <c r="B49" s="21" t="s">
        <v>25</v>
      </c>
      <c r="C49" s="20">
        <v>5</v>
      </c>
      <c r="D49" s="20" t="s">
        <v>26</v>
      </c>
      <c r="E49" s="28">
        <v>1</v>
      </c>
    </row>
    <row r="50" spans="1:5" x14ac:dyDescent="0.25">
      <c r="B50" s="30" t="s">
        <v>27</v>
      </c>
      <c r="C50" s="20">
        <v>6</v>
      </c>
      <c r="D50" s="31" t="s">
        <v>28</v>
      </c>
      <c r="E50" s="28">
        <v>0.94599999999999995</v>
      </c>
    </row>
    <row r="51" spans="1:5" s="72" customFormat="1" ht="15" customHeight="1" thickBot="1" x14ac:dyDescent="0.3">
      <c r="B51" s="22" t="s">
        <v>29</v>
      </c>
      <c r="C51" s="23" t="s">
        <v>30</v>
      </c>
      <c r="D51" s="24" t="s">
        <v>30</v>
      </c>
      <c r="E51" s="29">
        <v>1</v>
      </c>
    </row>
    <row r="52" spans="1:5" s="72" customFormat="1" x14ac:dyDescent="0.25">
      <c r="B52" s="71"/>
      <c r="C52" s="71"/>
      <c r="D52" s="71"/>
      <c r="E52" s="71"/>
    </row>
    <row r="53" spans="1:5" x14ac:dyDescent="0.25">
      <c r="A53" s="73"/>
      <c r="B53" s="224" t="s">
        <v>233</v>
      </c>
    </row>
    <row r="54" spans="1:5" x14ac:dyDescent="0.25">
      <c r="A54" s="73"/>
      <c r="B54" s="227" t="s">
        <v>257</v>
      </c>
    </row>
    <row r="55" spans="1:5" x14ac:dyDescent="0.25">
      <c r="A55" s="73"/>
    </row>
  </sheetData>
  <mergeCells count="18">
    <mergeCell ref="C9:C10"/>
    <mergeCell ref="C18:C19"/>
    <mergeCell ref="C22:C23"/>
    <mergeCell ref="C26:C27"/>
    <mergeCell ref="C30:C31"/>
    <mergeCell ref="C14:C15"/>
    <mergeCell ref="B9:B10"/>
    <mergeCell ref="B14:B15"/>
    <mergeCell ref="B18:B19"/>
    <mergeCell ref="B22:B23"/>
    <mergeCell ref="B26:B27"/>
    <mergeCell ref="B40:B41"/>
    <mergeCell ref="C40:D41"/>
    <mergeCell ref="C34:C35"/>
    <mergeCell ref="B30:B31"/>
    <mergeCell ref="B34:B35"/>
    <mergeCell ref="B39:D39"/>
    <mergeCell ref="B38:D3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902"/>
  <sheetViews>
    <sheetView zoomScale="90" zoomScaleNormal="90" workbookViewId="0"/>
  </sheetViews>
  <sheetFormatPr defaultColWidth="19.7109375" defaultRowHeight="15" x14ac:dyDescent="0.25"/>
  <cols>
    <col min="1" max="1" width="5.85546875" style="92" customWidth="1"/>
    <col min="2" max="2" width="12" customWidth="1"/>
    <col min="3" max="3" width="15.85546875" style="70" bestFit="1" customWidth="1"/>
    <col min="4" max="4" width="12.42578125" customWidth="1"/>
    <col min="5" max="5" width="7.140625" style="70" customWidth="1"/>
    <col min="6" max="6" width="5.5703125" style="70" customWidth="1"/>
    <col min="7" max="7" width="14.5703125" customWidth="1"/>
    <col min="8" max="8" width="18" style="48" customWidth="1"/>
    <col min="9" max="9" width="11.140625" style="9" customWidth="1"/>
    <col min="10" max="10" width="16.7109375" style="51" bestFit="1" customWidth="1"/>
    <col min="11" max="11" width="16.7109375" style="51" customWidth="1"/>
    <col min="12" max="12" width="16.28515625" style="51" customWidth="1"/>
    <col min="13" max="13" width="15.7109375" customWidth="1"/>
    <col min="14" max="14" width="10.28515625" style="51" customWidth="1"/>
    <col min="15" max="15" width="22.7109375" customWidth="1"/>
    <col min="16" max="16" width="6.140625" style="10" customWidth="1"/>
    <col min="17" max="17" width="11.7109375" customWidth="1"/>
    <col min="18" max="18" width="11.7109375" style="92" customWidth="1"/>
    <col min="19" max="19" width="7" customWidth="1"/>
    <col min="20" max="20" width="7.42578125" style="19" customWidth="1"/>
    <col min="21" max="21" width="11.28515625" style="70" bestFit="1" customWidth="1"/>
    <col min="22" max="22" width="20.5703125" style="9" customWidth="1"/>
    <col min="23" max="23" width="17.28515625" style="51" customWidth="1"/>
    <col min="24" max="24" width="18.28515625" style="51" customWidth="1"/>
    <col min="25" max="25" width="16.7109375" style="51" customWidth="1"/>
    <col min="26" max="26" width="13.28515625" style="51" customWidth="1"/>
    <col min="27" max="27" width="23.85546875" style="51" customWidth="1"/>
    <col min="28" max="28" width="15.28515625" bestFit="1" customWidth="1"/>
    <col min="29" max="29" width="15.28515625" style="92" customWidth="1"/>
    <col min="30" max="30" width="8.5703125" style="49" customWidth="1"/>
    <col min="31" max="31" width="38.140625" style="49" customWidth="1"/>
    <col min="32" max="32" width="24.85546875" style="10" customWidth="1"/>
    <col min="33" max="33" width="22.7109375" customWidth="1"/>
    <col min="34" max="34" width="21.42578125" customWidth="1"/>
    <col min="35" max="35" width="21.42578125" style="92" customWidth="1"/>
    <col min="36" max="36" width="20.42578125" customWidth="1"/>
    <col min="37" max="37" width="14" customWidth="1"/>
    <col min="38" max="38" width="28" customWidth="1"/>
    <col min="39" max="39" width="9" style="10" customWidth="1"/>
    <col min="40" max="40" width="28.85546875" customWidth="1"/>
    <col min="41" max="41" width="12.42578125" customWidth="1"/>
    <col min="42" max="42" width="25.140625" customWidth="1"/>
    <col min="43" max="43" width="18.7109375" customWidth="1"/>
    <col min="44" max="44" width="20.140625" customWidth="1"/>
    <col min="45" max="45" width="24.7109375" customWidth="1"/>
    <col min="46" max="46" width="9" style="10" customWidth="1"/>
    <col min="47" max="47" width="26.5703125" customWidth="1"/>
    <col min="48" max="48" width="21.140625" customWidth="1"/>
    <col min="50" max="50" width="24" customWidth="1"/>
  </cols>
  <sheetData>
    <row r="1" spans="1:48" s="92" customFormat="1" ht="24" thickBot="1" x14ac:dyDescent="0.4">
      <c r="A1" s="347" t="s">
        <v>107</v>
      </c>
      <c r="I1" s="96"/>
      <c r="J1" s="51"/>
      <c r="K1" s="51"/>
      <c r="L1" s="51"/>
      <c r="N1" s="10"/>
      <c r="T1" s="96"/>
      <c r="U1" s="51"/>
      <c r="V1" s="51"/>
      <c r="W1" s="51"/>
      <c r="X1" s="51"/>
      <c r="Y1" s="51"/>
      <c r="AA1" s="49"/>
      <c r="AC1" s="49"/>
      <c r="AD1" s="10"/>
      <c r="AK1" s="10"/>
      <c r="AR1" s="10"/>
    </row>
    <row r="2" spans="1:48" ht="46.5" x14ac:dyDescent="0.35">
      <c r="C2" s="18"/>
      <c r="D2" s="2"/>
      <c r="E2" s="564" t="s">
        <v>13</v>
      </c>
      <c r="F2" s="565"/>
      <c r="G2" s="566"/>
      <c r="H2" s="97" t="s">
        <v>14</v>
      </c>
      <c r="I2" s="70"/>
      <c r="M2" s="1"/>
      <c r="N2" s="78"/>
      <c r="O2" s="16" t="s">
        <v>11</v>
      </c>
      <c r="P2" s="13"/>
      <c r="Q2" s="14"/>
      <c r="R2" s="57"/>
      <c r="S2" s="19"/>
      <c r="T2" s="9"/>
      <c r="U2" s="51"/>
      <c r="V2" s="51"/>
      <c r="Z2" s="13"/>
      <c r="AA2" s="49"/>
      <c r="AB2" s="505" t="s">
        <v>267</v>
      </c>
      <c r="AC2" s="49"/>
      <c r="AD2" s="10"/>
      <c r="AE2" s="18" t="s">
        <v>202</v>
      </c>
      <c r="AF2" s="18"/>
      <c r="AG2" s="17"/>
      <c r="AH2" s="17"/>
      <c r="AI2" s="17"/>
      <c r="AJ2" s="17"/>
      <c r="AK2" s="10"/>
      <c r="AL2" s="18" t="s">
        <v>31</v>
      </c>
      <c r="AM2" s="17"/>
      <c r="AN2" s="19"/>
      <c r="AO2" s="32"/>
      <c r="AP2" s="32"/>
      <c r="AQ2" s="32"/>
      <c r="AR2" s="10"/>
      <c r="AS2" s="18" t="s">
        <v>77</v>
      </c>
      <c r="AT2"/>
    </row>
    <row r="3" spans="1:48" ht="15.75" thickBot="1" x14ac:dyDescent="0.3">
      <c r="C3" s="53"/>
      <c r="D3" s="5"/>
      <c r="E3" s="567" t="s">
        <v>17</v>
      </c>
      <c r="F3" s="568"/>
      <c r="G3" s="569"/>
      <c r="H3" s="20">
        <v>1</v>
      </c>
      <c r="I3" s="70"/>
      <c r="M3" s="1"/>
      <c r="N3" s="10"/>
      <c r="O3" s="15" t="s">
        <v>12</v>
      </c>
      <c r="P3" s="13"/>
      <c r="Q3" s="13"/>
      <c r="S3" s="19"/>
      <c r="T3" s="9"/>
      <c r="U3" s="51"/>
      <c r="V3" s="51"/>
      <c r="Z3" s="13"/>
      <c r="AA3" s="49"/>
      <c r="AB3" s="154">
        <f>SUM($AA$19,$AA$35,$AA$41,$AA$46)/SUM($T$19,$T$35,$T$41,$T$46)</f>
        <v>137.8023210903261</v>
      </c>
      <c r="AC3" s="49"/>
      <c r="AD3" s="10"/>
      <c r="AE3" s="53" t="str">
        <f>A1</f>
        <v>Evaporator Fan Controls</v>
      </c>
      <c r="AF3" s="70"/>
      <c r="AG3" s="70"/>
      <c r="AH3" s="70"/>
      <c r="AJ3" s="70"/>
      <c r="AK3" s="10"/>
      <c r="AL3" s="32"/>
      <c r="AM3" s="32"/>
      <c r="AN3" s="32"/>
      <c r="AO3" s="32"/>
      <c r="AP3" s="32"/>
      <c r="AQ3" s="32"/>
      <c r="AR3" s="10"/>
      <c r="AT3"/>
    </row>
    <row r="4" spans="1:48" s="92" customFormat="1" x14ac:dyDescent="0.25">
      <c r="B4" s="53"/>
      <c r="C4" s="53"/>
      <c r="D4" s="53"/>
      <c r="E4" s="567" t="s">
        <v>19</v>
      </c>
      <c r="F4" s="568"/>
      <c r="G4" s="569"/>
      <c r="H4" s="20">
        <v>2</v>
      </c>
      <c r="J4" s="51"/>
      <c r="K4" s="51"/>
      <c r="L4" s="51"/>
      <c r="N4" s="10"/>
      <c r="O4" s="449"/>
      <c r="P4" s="450"/>
      <c r="T4" s="96"/>
      <c r="U4" s="51"/>
      <c r="V4" s="51"/>
      <c r="W4" s="51"/>
      <c r="X4" s="51"/>
      <c r="Y4" s="51"/>
      <c r="AA4" s="49"/>
      <c r="AB4" s="574" t="s">
        <v>250</v>
      </c>
      <c r="AC4" s="49"/>
      <c r="AD4" s="10"/>
      <c r="AE4" s="53"/>
      <c r="AK4" s="10"/>
      <c r="AL4" s="32"/>
      <c r="AM4" s="32"/>
      <c r="AN4" s="32"/>
      <c r="AO4" s="32"/>
      <c r="AP4" s="32"/>
      <c r="AQ4" s="32"/>
      <c r="AR4" s="10"/>
    </row>
    <row r="5" spans="1:48" s="92" customFormat="1" x14ac:dyDescent="0.25">
      <c r="B5" s="53"/>
      <c r="C5" s="53"/>
      <c r="D5" s="53"/>
      <c r="E5" s="567" t="s">
        <v>21</v>
      </c>
      <c r="F5" s="568"/>
      <c r="G5" s="569"/>
      <c r="H5" s="20">
        <v>3</v>
      </c>
      <c r="J5" s="51"/>
      <c r="K5" s="51"/>
      <c r="L5" s="51"/>
      <c r="N5" s="10"/>
      <c r="O5" s="213" t="s">
        <v>204</v>
      </c>
      <c r="P5" s="214"/>
      <c r="T5" s="96"/>
      <c r="U5" s="51"/>
      <c r="V5" s="51"/>
      <c r="W5" s="51"/>
      <c r="X5" s="51"/>
      <c r="Y5" s="51"/>
      <c r="AA5" s="49"/>
      <c r="AB5" s="575"/>
      <c r="AC5" s="109"/>
      <c r="AD5" s="10"/>
      <c r="AE5" s="179"/>
      <c r="AF5" s="179"/>
      <c r="AK5" s="10"/>
      <c r="AL5" s="32"/>
      <c r="AM5" s="32"/>
      <c r="AN5" s="32"/>
      <c r="AO5" s="32"/>
      <c r="AP5" s="32"/>
      <c r="AQ5" s="32"/>
      <c r="AR5" s="10"/>
    </row>
    <row r="6" spans="1:48" s="92" customFormat="1" ht="15.75" thickBot="1" x14ac:dyDescent="0.3">
      <c r="B6" s="53"/>
      <c r="C6" s="53"/>
      <c r="D6" s="53"/>
      <c r="E6" s="567" t="s">
        <v>23</v>
      </c>
      <c r="F6" s="568"/>
      <c r="G6" s="569"/>
      <c r="H6" s="20">
        <v>4</v>
      </c>
      <c r="J6" s="51"/>
      <c r="K6" s="51"/>
      <c r="L6" s="51"/>
      <c r="N6" s="10"/>
      <c r="O6" s="437" t="s">
        <v>203</v>
      </c>
      <c r="P6" s="437"/>
      <c r="T6" s="96"/>
      <c r="U6" s="51"/>
      <c r="V6" s="51"/>
      <c r="W6" s="51"/>
      <c r="X6" s="51"/>
      <c r="Y6" s="51"/>
      <c r="AA6" s="49"/>
      <c r="AB6" s="154">
        <f>'CPUC Itron data'!X17</f>
        <v>173.80666666666667</v>
      </c>
      <c r="AC6" s="109"/>
      <c r="AD6" s="10"/>
      <c r="AE6" s="179"/>
      <c r="AF6" s="179"/>
      <c r="AK6" s="10"/>
      <c r="AL6" s="32"/>
      <c r="AM6" s="32"/>
      <c r="AN6" s="32"/>
      <c r="AO6" s="32"/>
      <c r="AP6" s="32"/>
      <c r="AQ6" s="32"/>
      <c r="AR6" s="10"/>
    </row>
    <row r="7" spans="1:48" ht="18" customHeight="1" x14ac:dyDescent="0.35">
      <c r="B7" s="6" t="s">
        <v>0</v>
      </c>
      <c r="D7" s="3"/>
      <c r="E7" s="567" t="s">
        <v>25</v>
      </c>
      <c r="F7" s="568"/>
      <c r="G7" s="569"/>
      <c r="H7" s="20">
        <v>5</v>
      </c>
      <c r="I7" s="70"/>
      <c r="M7" s="1"/>
      <c r="N7" s="10"/>
      <c r="O7" s="414" t="s">
        <v>252</v>
      </c>
      <c r="P7" s="415"/>
      <c r="Q7" s="13"/>
      <c r="S7" s="19"/>
      <c r="T7" s="9"/>
      <c r="U7" s="51"/>
      <c r="V7" s="51"/>
      <c r="Z7" s="13"/>
      <c r="AA7" s="153" t="s">
        <v>165</v>
      </c>
      <c r="AB7" s="153" t="s">
        <v>249</v>
      </c>
      <c r="AC7" s="297"/>
      <c r="AD7" s="10"/>
      <c r="AE7" s="179"/>
      <c r="AF7" s="179"/>
      <c r="AG7" s="70"/>
      <c r="AH7" s="70"/>
      <c r="AJ7" s="70"/>
      <c r="AK7" s="10"/>
      <c r="AL7" s="514"/>
      <c r="AM7" s="514"/>
      <c r="AN7" s="514"/>
      <c r="AO7" s="32"/>
      <c r="AP7" s="32"/>
      <c r="AQ7" s="32"/>
      <c r="AR7" s="10"/>
      <c r="AT7"/>
    </row>
    <row r="8" spans="1:48" ht="16.5" thickBot="1" x14ac:dyDescent="0.3">
      <c r="B8" s="3"/>
      <c r="D8" s="3"/>
      <c r="E8" s="567" t="s">
        <v>75</v>
      </c>
      <c r="F8" s="568"/>
      <c r="G8" s="569"/>
      <c r="H8" s="20">
        <v>6</v>
      </c>
      <c r="I8" s="70"/>
      <c r="M8" s="1"/>
      <c r="N8" s="10"/>
      <c r="O8" s="13"/>
      <c r="P8" s="13"/>
      <c r="Q8" s="13"/>
      <c r="S8" s="19"/>
      <c r="T8" s="9"/>
      <c r="U8" s="139" t="s">
        <v>168</v>
      </c>
      <c r="V8" s="370">
        <f>AVERAGE(V16,V32,V38,V43)</f>
        <v>355.00178973724979</v>
      </c>
      <c r="Y8" s="139" t="s">
        <v>162</v>
      </c>
      <c r="Z8" s="380">
        <f>AVERAGE(AC16,AC32,AC38,AC43)</f>
        <v>187.03948986137925</v>
      </c>
      <c r="AA8" s="155">
        <f>AVERAGE(AA16,AA32,AA38,AA43)</f>
        <v>542.04127959862899</v>
      </c>
      <c r="AB8" s="346">
        <f>SUM(AA16,AA32,AA38,AA43)/SUM(T16,T32,T38,T43)</f>
        <v>133.42554574735482</v>
      </c>
      <c r="AC8" s="109"/>
      <c r="AD8" s="10"/>
      <c r="AE8" s="53"/>
      <c r="AF8" s="53"/>
      <c r="AG8" s="70"/>
      <c r="AH8" s="70"/>
      <c r="AJ8" s="70"/>
      <c r="AK8" s="10"/>
      <c r="AL8" s="32" t="s">
        <v>32</v>
      </c>
      <c r="AM8" s="32"/>
      <c r="AN8" s="32"/>
      <c r="AO8" s="32"/>
      <c r="AP8" s="32"/>
      <c r="AQ8" s="32"/>
      <c r="AR8" s="10"/>
      <c r="AT8"/>
    </row>
    <row r="9" spans="1:48" ht="15.75" thickBot="1" x14ac:dyDescent="0.3">
      <c r="B9" s="4" t="s">
        <v>1</v>
      </c>
      <c r="C9" s="4"/>
      <c r="D9" s="4"/>
      <c r="E9" s="571" t="s">
        <v>29</v>
      </c>
      <c r="F9" s="572"/>
      <c r="G9" s="573"/>
      <c r="H9" s="20" t="s">
        <v>30</v>
      </c>
      <c r="I9" s="70"/>
      <c r="M9" s="1"/>
      <c r="N9" s="10"/>
      <c r="O9" s="53" t="s">
        <v>107</v>
      </c>
      <c r="P9" s="52"/>
      <c r="Q9" s="52"/>
      <c r="S9" s="57"/>
      <c r="T9" s="52"/>
      <c r="U9" s="51"/>
      <c r="V9" s="371"/>
      <c r="Z9" s="52"/>
      <c r="AA9" s="399"/>
      <c r="AB9" s="399"/>
      <c r="AC9" s="49"/>
      <c r="AD9" s="10"/>
      <c r="AE9" s="134"/>
      <c r="AF9" s="45"/>
      <c r="AG9" s="45"/>
      <c r="AH9" s="45"/>
      <c r="AI9" s="45"/>
      <c r="AJ9" s="45"/>
      <c r="AK9" s="10"/>
      <c r="AL9" s="19" t="s">
        <v>33</v>
      </c>
      <c r="AM9" s="32"/>
      <c r="AN9" s="32"/>
      <c r="AO9" s="32"/>
      <c r="AP9" s="32"/>
      <c r="AQ9" s="32"/>
      <c r="AR9" s="10"/>
      <c r="AT9"/>
    </row>
    <row r="10" spans="1:48" ht="15.75" customHeight="1" x14ac:dyDescent="0.25">
      <c r="A10" s="120" t="s">
        <v>3</v>
      </c>
      <c r="B10" s="7" t="s">
        <v>80</v>
      </c>
      <c r="C10" s="7" t="s">
        <v>81</v>
      </c>
      <c r="D10" s="7" t="s">
        <v>135</v>
      </c>
      <c r="E10" s="7" t="s">
        <v>2</v>
      </c>
      <c r="F10" s="7" t="s">
        <v>3</v>
      </c>
      <c r="G10" s="7" t="s">
        <v>138</v>
      </c>
      <c r="H10" s="8" t="s">
        <v>136</v>
      </c>
      <c r="I10" s="50" t="s">
        <v>10</v>
      </c>
      <c r="J10" s="50" t="s">
        <v>140</v>
      </c>
      <c r="K10" s="50" t="s">
        <v>4</v>
      </c>
      <c r="L10" s="62" t="s">
        <v>5</v>
      </c>
      <c r="M10" s="50" t="s">
        <v>6</v>
      </c>
      <c r="N10" s="10"/>
      <c r="O10" s="63" t="s">
        <v>2</v>
      </c>
      <c r="P10" s="64" t="s">
        <v>3</v>
      </c>
      <c r="Q10" s="64" t="s">
        <v>83</v>
      </c>
      <c r="R10" s="220" t="s">
        <v>230</v>
      </c>
      <c r="S10" s="64" t="s">
        <v>108</v>
      </c>
      <c r="T10" s="64" t="s">
        <v>136</v>
      </c>
      <c r="U10" s="354" t="s">
        <v>122</v>
      </c>
      <c r="V10" s="372" t="s">
        <v>123</v>
      </c>
      <c r="W10" s="362" t="s">
        <v>82</v>
      </c>
      <c r="X10" s="69" t="s">
        <v>4</v>
      </c>
      <c r="Y10" s="68" t="s">
        <v>79</v>
      </c>
      <c r="Z10" s="381" t="s">
        <v>5</v>
      </c>
      <c r="AA10" s="400" t="s">
        <v>6</v>
      </c>
      <c r="AB10" s="401" t="s">
        <v>144</v>
      </c>
      <c r="AC10" s="392" t="s">
        <v>241</v>
      </c>
      <c r="AD10" s="295"/>
      <c r="AE10" s="70"/>
      <c r="AF10" s="70"/>
      <c r="AG10" s="70"/>
      <c r="AH10" s="70"/>
      <c r="AJ10" s="132"/>
      <c r="AK10" s="10"/>
      <c r="AL10" s="33" t="s">
        <v>2</v>
      </c>
      <c r="AM10" s="34" t="s">
        <v>14</v>
      </c>
      <c r="AN10" s="34" t="s">
        <v>34</v>
      </c>
      <c r="AO10" s="34" t="s">
        <v>35</v>
      </c>
      <c r="AP10" s="34" t="s">
        <v>36</v>
      </c>
      <c r="AQ10" s="35" t="s">
        <v>37</v>
      </c>
      <c r="AR10" s="66"/>
      <c r="AS10" s="540" t="s">
        <v>159</v>
      </c>
      <c r="AT10" s="541"/>
      <c r="AU10" s="541"/>
      <c r="AV10" s="542"/>
    </row>
    <row r="11" spans="1:48" ht="45" x14ac:dyDescent="0.25">
      <c r="A11" s="93">
        <v>7</v>
      </c>
      <c r="B11" s="93" t="s">
        <v>125</v>
      </c>
      <c r="C11" s="94" t="s">
        <v>114</v>
      </c>
      <c r="D11" s="121">
        <v>2014</v>
      </c>
      <c r="E11" s="93">
        <v>6</v>
      </c>
      <c r="F11" s="93">
        <f>A11</f>
        <v>7</v>
      </c>
      <c r="G11" s="110" t="s">
        <v>117</v>
      </c>
      <c r="H11" s="54">
        <v>4</v>
      </c>
      <c r="I11" s="81">
        <v>114.29</v>
      </c>
      <c r="J11" s="123" t="s">
        <v>137</v>
      </c>
      <c r="K11" s="61">
        <v>50</v>
      </c>
      <c r="L11" s="58">
        <v>3</v>
      </c>
      <c r="M11" s="61">
        <f>I11+(K11*L11)</f>
        <v>264.29000000000002</v>
      </c>
      <c r="N11" s="10"/>
      <c r="O11" s="209" t="str">
        <f>IF(E11=1,$E$3,IF(E11=2,$E$4,IF(E11=3,$E$5,IF(E11=4,$E$6,IF(E11=5,$E$7,IF(E11=6,$E$8,"other"))))))</f>
        <v>Mid-Atlantic -</v>
      </c>
      <c r="P11" s="210">
        <f t="shared" ref="P11:P42" si="0">A11</f>
        <v>7</v>
      </c>
      <c r="Q11" s="210" t="s">
        <v>114</v>
      </c>
      <c r="R11" s="215" t="s">
        <v>231</v>
      </c>
      <c r="S11" s="210">
        <v>1</v>
      </c>
      <c r="T11" s="211">
        <f t="shared" ref="T11:T37" si="1">H11</f>
        <v>4</v>
      </c>
      <c r="U11" s="355">
        <f t="shared" ref="U11:U37" si="2">I11</f>
        <v>114.29</v>
      </c>
      <c r="V11" s="373">
        <f>U11/INDEX($AO$49:$AO$56,MATCH($O11,$AL$49:$AL$56,0))</f>
        <v>114.60516420155429</v>
      </c>
      <c r="W11" s="363"/>
      <c r="X11" s="86">
        <f>IF(K11,K11,AVERAGE($L$11:$L$1104))</f>
        <v>50</v>
      </c>
      <c r="Y11" s="112">
        <f>$X11/$AO$54</f>
        <v>50.137879167711205</v>
      </c>
      <c r="Z11" s="382">
        <f t="shared" ref="Z11:Z37" si="3">L11</f>
        <v>3</v>
      </c>
      <c r="AA11" s="402">
        <f t="shared" ref="AA11:AA42" si="4">((Z11*Y11)+V11)/S11</f>
        <v>265.01880170468792</v>
      </c>
      <c r="AB11" s="403">
        <f t="shared" ref="AB11:AB42" si="5">IF(T11,AA11/T11,"-")</f>
        <v>66.254700426171979</v>
      </c>
      <c r="AC11" s="393">
        <f>Y11*Z11</f>
        <v>150.4136375031336</v>
      </c>
      <c r="AD11" s="160"/>
      <c r="AE11" s="552" t="s">
        <v>159</v>
      </c>
      <c r="AF11" s="553"/>
      <c r="AG11" s="553"/>
      <c r="AH11" s="553"/>
      <c r="AI11" s="554"/>
      <c r="AJ11" s="133"/>
      <c r="AK11" s="10"/>
      <c r="AL11" s="512" t="s">
        <v>38</v>
      </c>
      <c r="AM11" s="513">
        <v>1</v>
      </c>
      <c r="AN11" s="196" t="s">
        <v>39</v>
      </c>
      <c r="AO11" s="197">
        <v>100.8</v>
      </c>
      <c r="AP11" s="197">
        <v>91.2</v>
      </c>
      <c r="AQ11" s="198">
        <v>96.6</v>
      </c>
      <c r="AR11" s="10"/>
      <c r="AS11" s="162" t="s">
        <v>166</v>
      </c>
      <c r="AT11" s="125" t="s">
        <v>160</v>
      </c>
      <c r="AU11" s="125" t="s">
        <v>161</v>
      </c>
      <c r="AV11" s="163" t="s">
        <v>163</v>
      </c>
    </row>
    <row r="12" spans="1:48" ht="30.75" thickBot="1" x14ac:dyDescent="0.3">
      <c r="A12" s="93">
        <v>8</v>
      </c>
      <c r="B12" s="93" t="s">
        <v>125</v>
      </c>
      <c r="C12" s="94" t="s">
        <v>114</v>
      </c>
      <c r="D12" s="121">
        <v>2014</v>
      </c>
      <c r="E12" s="93">
        <v>6</v>
      </c>
      <c r="F12" s="93">
        <f t="shared" ref="F12:F15" si="6">A12</f>
        <v>8</v>
      </c>
      <c r="G12" s="110" t="s">
        <v>118</v>
      </c>
      <c r="H12" s="54">
        <v>4</v>
      </c>
      <c r="I12" s="81">
        <v>114.29</v>
      </c>
      <c r="J12" s="123" t="s">
        <v>137</v>
      </c>
      <c r="K12" s="61">
        <v>50</v>
      </c>
      <c r="L12" s="58">
        <v>3</v>
      </c>
      <c r="M12" s="61">
        <f>I12+(K12*L12)</f>
        <v>264.29000000000002</v>
      </c>
      <c r="N12" s="10"/>
      <c r="O12" s="209" t="str">
        <f>IF(E12=1,$E$3,IF(E12=2,$E$4,IF(E12=3,$E$5,IF(E12=4,$E$6,IF(E12=5,$E$7,IF(E12=6,$E$8,"other"))))))</f>
        <v>Mid-Atlantic -</v>
      </c>
      <c r="P12" s="210">
        <f t="shared" si="0"/>
        <v>8</v>
      </c>
      <c r="Q12" s="210" t="s">
        <v>114</v>
      </c>
      <c r="R12" s="215" t="s">
        <v>231</v>
      </c>
      <c r="S12" s="210">
        <v>1</v>
      </c>
      <c r="T12" s="211">
        <f t="shared" si="1"/>
        <v>4</v>
      </c>
      <c r="U12" s="355">
        <f t="shared" si="2"/>
        <v>114.29</v>
      </c>
      <c r="V12" s="373">
        <f>U12/INDEX($AO$49:$AO$56,MATCH($O12,$AL$49:$AL$56,0))</f>
        <v>114.60516420155429</v>
      </c>
      <c r="W12" s="364"/>
      <c r="X12" s="86">
        <f>IF(K12,K12,AVERAGE($L$11:$L$1104))</f>
        <v>50</v>
      </c>
      <c r="Y12" s="112">
        <f>$X12/$AO$54</f>
        <v>50.137879167711205</v>
      </c>
      <c r="Z12" s="382">
        <f t="shared" si="3"/>
        <v>3</v>
      </c>
      <c r="AA12" s="402">
        <f t="shared" si="4"/>
        <v>265.01880170468792</v>
      </c>
      <c r="AB12" s="403">
        <f t="shared" si="5"/>
        <v>66.254700426171979</v>
      </c>
      <c r="AC12" s="393">
        <f t="shared" ref="AC12:AC15" si="7">Y12*Z12</f>
        <v>150.4136375031336</v>
      </c>
      <c r="AD12" s="161"/>
      <c r="AE12" s="125" t="s">
        <v>166</v>
      </c>
      <c r="AF12" s="125" t="s">
        <v>160</v>
      </c>
      <c r="AG12" s="125" t="s">
        <v>161</v>
      </c>
      <c r="AH12" s="223" t="s">
        <v>229</v>
      </c>
      <c r="AI12" s="125" t="s">
        <v>199</v>
      </c>
      <c r="AJ12" s="216" t="s">
        <v>206</v>
      </c>
      <c r="AK12" s="10"/>
      <c r="AL12" s="194" t="s">
        <v>38</v>
      </c>
      <c r="AM12" s="195">
        <v>1</v>
      </c>
      <c r="AN12" s="196" t="s">
        <v>40</v>
      </c>
      <c r="AO12" s="197">
        <v>95</v>
      </c>
      <c r="AP12" s="197">
        <v>86.5</v>
      </c>
      <c r="AQ12" s="198">
        <v>91.3</v>
      </c>
      <c r="AR12" s="10"/>
      <c r="AS12" s="164" t="s">
        <v>187</v>
      </c>
      <c r="AT12" s="165">
        <f>$V$8</f>
        <v>355.00178973724979</v>
      </c>
      <c r="AU12" s="165">
        <f>$Z$8</f>
        <v>187.03948986137925</v>
      </c>
      <c r="AV12" s="166">
        <f>$AA$8</f>
        <v>542.04127959862899</v>
      </c>
    </row>
    <row r="13" spans="1:48" x14ac:dyDescent="0.25">
      <c r="A13" s="93">
        <v>9</v>
      </c>
      <c r="B13" s="93" t="s">
        <v>125</v>
      </c>
      <c r="C13" s="94" t="s">
        <v>114</v>
      </c>
      <c r="D13" s="121">
        <v>2014</v>
      </c>
      <c r="E13" s="93">
        <v>6</v>
      </c>
      <c r="F13" s="93">
        <f t="shared" si="6"/>
        <v>9</v>
      </c>
      <c r="G13" s="110" t="s">
        <v>119</v>
      </c>
      <c r="H13" s="54">
        <v>4</v>
      </c>
      <c r="I13" s="81">
        <v>114.29</v>
      </c>
      <c r="J13" s="123" t="s">
        <v>137</v>
      </c>
      <c r="K13" s="61">
        <v>50</v>
      </c>
      <c r="L13" s="58">
        <v>3</v>
      </c>
      <c r="M13" s="61">
        <f>I13+(K13*L13)</f>
        <v>264.29000000000002</v>
      </c>
      <c r="N13" s="10"/>
      <c r="O13" s="209" t="str">
        <f>IF(E13=1,$E$3,IF(E13=2,$E$4,IF(E13=3,$E$5,IF(E13=4,$E$6,IF(E13=5,$E$7,IF(E13=6,$E$8,"other"))))))</f>
        <v>Mid-Atlantic -</v>
      </c>
      <c r="P13" s="210">
        <f t="shared" si="0"/>
        <v>9</v>
      </c>
      <c r="Q13" s="210" t="s">
        <v>114</v>
      </c>
      <c r="R13" s="215" t="s">
        <v>231</v>
      </c>
      <c r="S13" s="210">
        <v>1</v>
      </c>
      <c r="T13" s="211">
        <f t="shared" si="1"/>
        <v>4</v>
      </c>
      <c r="U13" s="355">
        <f t="shared" si="2"/>
        <v>114.29</v>
      </c>
      <c r="V13" s="373">
        <f>U13/INDEX($AO$49:$AO$56,MATCH($O13,$AL$49:$AL$56,0))</f>
        <v>114.60516420155429</v>
      </c>
      <c r="W13" s="364"/>
      <c r="X13" s="86">
        <f>IF(K13,K13,AVERAGE($L$11:$L$1104))</f>
        <v>50</v>
      </c>
      <c r="Y13" s="112">
        <f>$X13/$AO$54</f>
        <v>50.137879167711205</v>
      </c>
      <c r="Z13" s="382">
        <f t="shared" si="3"/>
        <v>3</v>
      </c>
      <c r="AA13" s="402">
        <f t="shared" si="4"/>
        <v>265.01880170468792</v>
      </c>
      <c r="AB13" s="403">
        <f t="shared" si="5"/>
        <v>66.254700426171979</v>
      </c>
      <c r="AC13" s="393">
        <f t="shared" si="7"/>
        <v>150.4136375031336</v>
      </c>
      <c r="AD13" s="161"/>
      <c r="AE13" s="501" t="s">
        <v>188</v>
      </c>
      <c r="AF13" s="341">
        <f>$V$8</f>
        <v>355.00178973724979</v>
      </c>
      <c r="AG13" s="342">
        <f>$Z$8</f>
        <v>187.03948986137925</v>
      </c>
      <c r="AH13" s="502">
        <f>$AA$8</f>
        <v>542.04127959862899</v>
      </c>
      <c r="AI13" s="343">
        <f>AB8</f>
        <v>133.42554574735482</v>
      </c>
      <c r="AJ13" s="216" t="s">
        <v>30</v>
      </c>
      <c r="AK13" s="10"/>
      <c r="AL13" s="194" t="s">
        <v>46</v>
      </c>
      <c r="AM13" s="195">
        <v>1</v>
      </c>
      <c r="AN13" s="196" t="s">
        <v>47</v>
      </c>
      <c r="AO13" s="197">
        <v>102.1</v>
      </c>
      <c r="AP13" s="197">
        <v>93.6</v>
      </c>
      <c r="AQ13" s="198">
        <v>98.4</v>
      </c>
      <c r="AR13" s="10"/>
      <c r="AT13"/>
    </row>
    <row r="14" spans="1:48" x14ac:dyDescent="0.25">
      <c r="A14" s="93">
        <v>10</v>
      </c>
      <c r="B14" s="93" t="s">
        <v>125</v>
      </c>
      <c r="C14" s="94" t="s">
        <v>114</v>
      </c>
      <c r="D14" s="121">
        <v>2014</v>
      </c>
      <c r="E14" s="93">
        <v>6</v>
      </c>
      <c r="F14" s="93">
        <f t="shared" si="6"/>
        <v>10</v>
      </c>
      <c r="G14" s="110" t="s">
        <v>120</v>
      </c>
      <c r="H14" s="54">
        <v>4</v>
      </c>
      <c r="I14" s="81">
        <v>114.29</v>
      </c>
      <c r="J14" s="123" t="s">
        <v>137</v>
      </c>
      <c r="K14" s="61">
        <v>50</v>
      </c>
      <c r="L14" s="58">
        <v>3</v>
      </c>
      <c r="M14" s="61">
        <f>I14+(K14*L14)</f>
        <v>264.29000000000002</v>
      </c>
      <c r="N14" s="10"/>
      <c r="O14" s="209" t="str">
        <f>IF(E14=1,$E$3,IF(E14=2,$E$4,IF(E14=3,$E$5,IF(E14=4,$E$6,IF(E14=5,$E$7,IF(E14=6,$E$8,"other"))))))</f>
        <v>Mid-Atlantic -</v>
      </c>
      <c r="P14" s="210">
        <f t="shared" si="0"/>
        <v>10</v>
      </c>
      <c r="Q14" s="210" t="s">
        <v>114</v>
      </c>
      <c r="R14" s="215" t="s">
        <v>231</v>
      </c>
      <c r="S14" s="210">
        <v>1</v>
      </c>
      <c r="T14" s="211">
        <f t="shared" si="1"/>
        <v>4</v>
      </c>
      <c r="U14" s="355">
        <f t="shared" si="2"/>
        <v>114.29</v>
      </c>
      <c r="V14" s="373">
        <f>U14/INDEX($AO$49:$AO$56,MATCH($O14,$AL$49:$AL$56,0))</f>
        <v>114.60516420155429</v>
      </c>
      <c r="W14" s="364"/>
      <c r="X14" s="86">
        <f>IF(K14,K14,AVERAGE($L$11:$L$1104))</f>
        <v>50</v>
      </c>
      <c r="Y14" s="112">
        <f>$X14/$AO$54</f>
        <v>50.137879167711205</v>
      </c>
      <c r="Z14" s="382">
        <f t="shared" si="3"/>
        <v>3</v>
      </c>
      <c r="AA14" s="402">
        <f t="shared" si="4"/>
        <v>265.01880170468792</v>
      </c>
      <c r="AB14" s="403">
        <f t="shared" si="5"/>
        <v>66.254700426171979</v>
      </c>
      <c r="AC14" s="393">
        <f t="shared" si="7"/>
        <v>150.4136375031336</v>
      </c>
      <c r="AD14" s="160"/>
      <c r="AE14" s="206" t="s">
        <v>197</v>
      </c>
      <c r="AF14" s="207">
        <f>AVERAGE(V44,V17,V33,V39)</f>
        <v>435.13399824914831</v>
      </c>
      <c r="AG14" s="208">
        <f>AVERAGE(AC44,AC17,AC33,AC39)</f>
        <v>198.99810731412776</v>
      </c>
      <c r="AH14" s="207">
        <f>AF14+AG14</f>
        <v>634.13210556327613</v>
      </c>
      <c r="AI14" s="221">
        <f>AVERAGE(AB17,AB33,AB39,AB44)</f>
        <v>147.04334613959006</v>
      </c>
      <c r="AJ14" s="217">
        <f>(AH14-$AH$13)/$AH$13</f>
        <v>0.16989633341733421</v>
      </c>
      <c r="AK14" s="10"/>
      <c r="AL14" s="194" t="s">
        <v>46</v>
      </c>
      <c r="AM14" s="195">
        <v>1</v>
      </c>
      <c r="AN14" s="196" t="s">
        <v>48</v>
      </c>
      <c r="AO14" s="197">
        <v>96</v>
      </c>
      <c r="AP14" s="197">
        <v>70.099999999999994</v>
      </c>
      <c r="AQ14" s="198">
        <v>84.7</v>
      </c>
      <c r="AR14" s="10"/>
      <c r="AT14"/>
    </row>
    <row r="15" spans="1:48" s="11" customFormat="1" ht="15.75" thickBot="1" x14ac:dyDescent="0.3">
      <c r="A15" s="250">
        <v>11</v>
      </c>
      <c r="B15" s="250" t="s">
        <v>125</v>
      </c>
      <c r="C15" s="147" t="s">
        <v>114</v>
      </c>
      <c r="D15" s="253">
        <v>2014</v>
      </c>
      <c r="E15" s="250">
        <v>6</v>
      </c>
      <c r="F15" s="93">
        <f t="shared" si="6"/>
        <v>11</v>
      </c>
      <c r="G15" s="254" t="s">
        <v>121</v>
      </c>
      <c r="H15" s="251">
        <v>4</v>
      </c>
      <c r="I15" s="255">
        <v>114.29</v>
      </c>
      <c r="J15" s="252" t="s">
        <v>137</v>
      </c>
      <c r="K15" s="138">
        <v>50</v>
      </c>
      <c r="L15" s="256">
        <v>3</v>
      </c>
      <c r="M15" s="138">
        <f>I15+(K15*L15)</f>
        <v>264.29000000000002</v>
      </c>
      <c r="N15" s="10"/>
      <c r="O15" s="271" t="str">
        <f>IF(E15=1,$E$3,IF(E15=2,$E$4,IF(E15=3,$E$5,IF(E15=4,$E$6,IF(E15=5,$E$7,IF(E15=6,$E$8,"other"))))))</f>
        <v>Mid-Atlantic -</v>
      </c>
      <c r="P15" s="272">
        <f t="shared" si="0"/>
        <v>11</v>
      </c>
      <c r="Q15" s="272" t="s">
        <v>114</v>
      </c>
      <c r="R15" s="272" t="s">
        <v>231</v>
      </c>
      <c r="S15" s="272">
        <v>1</v>
      </c>
      <c r="T15" s="273">
        <f t="shared" si="1"/>
        <v>4</v>
      </c>
      <c r="U15" s="356">
        <f t="shared" si="2"/>
        <v>114.29</v>
      </c>
      <c r="V15" s="374">
        <f>U15/INDEX($AO$49:$AO$56,MATCH($O15,$AL$49:$AL$56,0))</f>
        <v>114.60516420155429</v>
      </c>
      <c r="W15" s="365"/>
      <c r="X15" s="274">
        <f>IF(K15,K15,AVERAGE($L$11:$L$1104))</f>
        <v>50</v>
      </c>
      <c r="Y15" s="275">
        <f>$X15/$AO$54</f>
        <v>50.137879167711205</v>
      </c>
      <c r="Z15" s="383">
        <f t="shared" si="3"/>
        <v>3</v>
      </c>
      <c r="AA15" s="404">
        <f t="shared" si="4"/>
        <v>265.01880170468792</v>
      </c>
      <c r="AB15" s="405">
        <f t="shared" si="5"/>
        <v>66.254700426171979</v>
      </c>
      <c r="AC15" s="394">
        <f t="shared" si="7"/>
        <v>150.4136375031336</v>
      </c>
      <c r="AD15" s="160"/>
      <c r="AE15" s="496" t="s">
        <v>209</v>
      </c>
      <c r="AF15" s="497">
        <f>AVERAGE(V18,V34,V40,V45)</f>
        <v>301.70356890391645</v>
      </c>
      <c r="AG15" s="498">
        <f>AVERAGE(AC45,AC18,AC34,AC40)</f>
        <v>186.57073986137925</v>
      </c>
      <c r="AH15" s="497">
        <f>AVERAGE(AA18,AA34,AA40,AA45)</f>
        <v>488.27430876529564</v>
      </c>
      <c r="AI15" s="222">
        <f>AVERAGE(AB18,AB34,AB40,AB45)</f>
        <v>120.13370158623555</v>
      </c>
      <c r="AJ15" s="217">
        <f>(AH15-$AH$13)/$AH$13</f>
        <v>-9.9193498460387997E-2</v>
      </c>
      <c r="AK15" s="10"/>
      <c r="AL15" s="194" t="s">
        <v>58</v>
      </c>
      <c r="AM15" s="195">
        <v>1</v>
      </c>
      <c r="AN15" s="196" t="s">
        <v>59</v>
      </c>
      <c r="AO15" s="197">
        <v>101.5</v>
      </c>
      <c r="AP15" s="197">
        <v>85.1</v>
      </c>
      <c r="AQ15" s="198">
        <v>94.4</v>
      </c>
      <c r="AR15" s="10"/>
    </row>
    <row r="16" spans="1:48" ht="16.5" thickBot="1" x14ac:dyDescent="0.3">
      <c r="A16" s="352" t="s">
        <v>235</v>
      </c>
      <c r="B16" s="310"/>
      <c r="C16" s="310"/>
      <c r="D16" s="311"/>
      <c r="E16" s="310"/>
      <c r="F16" s="310"/>
      <c r="G16" s="310"/>
      <c r="H16" s="312"/>
      <c r="I16" s="298">
        <f>AVERAGE(I11:I15)</f>
        <v>114.29</v>
      </c>
      <c r="J16" s="313"/>
      <c r="K16" s="298">
        <f>AVERAGE(K11:K15)</f>
        <v>50</v>
      </c>
      <c r="L16" s="314">
        <f>AVERAGE(L11:L15)</f>
        <v>3</v>
      </c>
      <c r="M16" s="298">
        <f>AVERAGE(M11:M15)</f>
        <v>264.29000000000002</v>
      </c>
      <c r="N16" s="10"/>
      <c r="O16" s="352" t="s">
        <v>235</v>
      </c>
      <c r="P16" s="310"/>
      <c r="Q16" s="310"/>
      <c r="R16" s="311"/>
      <c r="S16" s="310"/>
      <c r="T16" s="331">
        <f>AVERAGE(T11:T15)</f>
        <v>4</v>
      </c>
      <c r="U16" s="360">
        <f>AVERAGE(U11:U15)</f>
        <v>114.29</v>
      </c>
      <c r="V16" s="379">
        <f>AVERAGE(V11:V15)</f>
        <v>114.60516420155429</v>
      </c>
      <c r="W16" s="369"/>
      <c r="X16" s="298">
        <f t="shared" ref="X16:AC16" si="8">AVERAGE(X11:X15)</f>
        <v>50</v>
      </c>
      <c r="Y16" s="298">
        <f t="shared" si="8"/>
        <v>50.137879167711205</v>
      </c>
      <c r="Z16" s="388">
        <f t="shared" si="8"/>
        <v>3</v>
      </c>
      <c r="AA16" s="379">
        <f t="shared" si="8"/>
        <v>265.01880170468792</v>
      </c>
      <c r="AB16" s="379">
        <f t="shared" si="8"/>
        <v>66.254700426171979</v>
      </c>
      <c r="AC16" s="369">
        <f t="shared" si="8"/>
        <v>150.4136375031336</v>
      </c>
      <c r="AD16" s="296"/>
      <c r="AE16" s="499" t="s">
        <v>265</v>
      </c>
      <c r="AF16" s="500">
        <f>AVERAGE(V19,V35,V41,V46)</f>
        <v>364.06970380470375</v>
      </c>
      <c r="AG16" s="503">
        <f>AVERAGE(AC46,AC19,AC35,AC41)</f>
        <v>198.62310731412776</v>
      </c>
      <c r="AH16" s="510">
        <f>AVERAGE(AA19,AA35,AA41,AA46)</f>
        <v>562.69281111883163</v>
      </c>
      <c r="AI16" s="504">
        <f>AVERAGE(AB19,AB35,AB41,AB46)</f>
        <v>138.09336863959007</v>
      </c>
      <c r="AJ16" s="217">
        <f>(AH16-$AH$13)/$AH$13</f>
        <v>3.809955495547257E-2</v>
      </c>
      <c r="AK16" s="10"/>
      <c r="AL16" s="194" t="s">
        <v>58</v>
      </c>
      <c r="AM16" s="195">
        <v>1</v>
      </c>
      <c r="AN16" s="196" t="s">
        <v>60</v>
      </c>
      <c r="AO16" s="197">
        <v>96.8</v>
      </c>
      <c r="AP16" s="197">
        <v>79.2</v>
      </c>
      <c r="AQ16" s="198">
        <v>89.1</v>
      </c>
      <c r="AR16" s="10"/>
      <c r="AT16"/>
    </row>
    <row r="17" spans="1:46" x14ac:dyDescent="0.25">
      <c r="A17" s="353" t="s">
        <v>237</v>
      </c>
      <c r="B17" s="215"/>
      <c r="C17" s="215"/>
      <c r="D17" s="320"/>
      <c r="E17" s="215"/>
      <c r="F17" s="215"/>
      <c r="G17" s="215"/>
      <c r="H17" s="323"/>
      <c r="I17" s="322"/>
      <c r="J17" s="324"/>
      <c r="K17" s="322"/>
      <c r="L17" s="325"/>
      <c r="M17" s="322"/>
      <c r="N17" s="10"/>
      <c r="O17" s="349" t="s">
        <v>237</v>
      </c>
      <c r="P17" s="329"/>
      <c r="Q17" s="329"/>
      <c r="R17" s="330"/>
      <c r="S17" s="329"/>
      <c r="T17" s="321"/>
      <c r="U17" s="355"/>
      <c r="V17" s="373"/>
      <c r="W17" s="364"/>
      <c r="X17" s="322"/>
      <c r="Y17" s="322"/>
      <c r="Z17" s="389"/>
      <c r="AA17" s="373"/>
      <c r="AB17" s="373"/>
      <c r="AC17" s="364"/>
      <c r="AD17" s="65"/>
      <c r="AE17" s="92"/>
      <c r="AF17" s="92"/>
      <c r="AG17" s="92"/>
      <c r="AH17" s="92"/>
      <c r="AJ17" s="70"/>
      <c r="AK17" s="10"/>
      <c r="AL17" s="194" t="s">
        <v>41</v>
      </c>
      <c r="AM17" s="195">
        <v>2</v>
      </c>
      <c r="AN17" s="196" t="s">
        <v>43</v>
      </c>
      <c r="AO17" s="197">
        <v>100.2</v>
      </c>
      <c r="AP17" s="197">
        <v>126.8</v>
      </c>
      <c r="AQ17" s="198">
        <v>111.8</v>
      </c>
      <c r="AR17" s="10"/>
      <c r="AT17"/>
    </row>
    <row r="18" spans="1:46" x14ac:dyDescent="0.25">
      <c r="A18" s="451" t="s">
        <v>238</v>
      </c>
      <c r="B18" s="452"/>
      <c r="C18" s="452"/>
      <c r="D18" s="453"/>
      <c r="E18" s="452"/>
      <c r="F18" s="452"/>
      <c r="G18" s="452"/>
      <c r="H18" s="454"/>
      <c r="I18" s="455">
        <f>AVERAGE(I11:I15)</f>
        <v>114.29</v>
      </c>
      <c r="J18" s="456"/>
      <c r="K18" s="455">
        <f>AVERAGE(K11:K15)</f>
        <v>50</v>
      </c>
      <c r="L18" s="457">
        <f>AVERAGE(L11:L15)</f>
        <v>3</v>
      </c>
      <c r="M18" s="455">
        <f>AVERAGE(M11:M15)</f>
        <v>264.29000000000002</v>
      </c>
      <c r="N18" s="10"/>
      <c r="O18" s="451" t="s">
        <v>238</v>
      </c>
      <c r="P18" s="452"/>
      <c r="Q18" s="452"/>
      <c r="R18" s="453"/>
      <c r="S18" s="452"/>
      <c r="T18" s="458">
        <f>AVERAGE(T11:T15)</f>
        <v>4</v>
      </c>
      <c r="U18" s="459">
        <f>AVERAGE(U11:U15)</f>
        <v>114.29</v>
      </c>
      <c r="V18" s="460">
        <f>AVERAGE(V11:V15)</f>
        <v>114.60516420155429</v>
      </c>
      <c r="W18" s="461"/>
      <c r="X18" s="455">
        <f t="shared" ref="X18:AC18" si="9">AVERAGE(X11:X15)</f>
        <v>50</v>
      </c>
      <c r="Y18" s="455">
        <f t="shared" si="9"/>
        <v>50.137879167711205</v>
      </c>
      <c r="Z18" s="462">
        <f t="shared" si="9"/>
        <v>3</v>
      </c>
      <c r="AA18" s="460">
        <f t="shared" si="9"/>
        <v>265.01880170468792</v>
      </c>
      <c r="AB18" s="460">
        <f t="shared" si="9"/>
        <v>66.254700426171979</v>
      </c>
      <c r="AC18" s="461">
        <f t="shared" si="9"/>
        <v>150.4136375031336</v>
      </c>
      <c r="AD18" s="65"/>
      <c r="AE18" s="17" t="s">
        <v>149</v>
      </c>
      <c r="AF18" s="47"/>
      <c r="AG18" s="47"/>
      <c r="AH18" s="92"/>
      <c r="AJ18" s="92"/>
      <c r="AK18" s="10"/>
      <c r="AL18" s="194" t="s">
        <v>41</v>
      </c>
      <c r="AM18" s="195">
        <v>2</v>
      </c>
      <c r="AN18" s="196" t="s">
        <v>44</v>
      </c>
      <c r="AO18" s="197">
        <v>97.8</v>
      </c>
      <c r="AP18" s="197">
        <v>110.2</v>
      </c>
      <c r="AQ18" s="198">
        <v>103</v>
      </c>
      <c r="AR18" s="10"/>
      <c r="AT18"/>
    </row>
    <row r="19" spans="1:46" ht="15.75" thickBot="1" x14ac:dyDescent="0.3">
      <c r="A19" s="466" t="s">
        <v>266</v>
      </c>
      <c r="B19" s="467"/>
      <c r="C19" s="467"/>
      <c r="D19" s="468"/>
      <c r="E19" s="467"/>
      <c r="F19" s="467"/>
      <c r="G19" s="467"/>
      <c r="H19" s="469"/>
      <c r="I19" s="470"/>
      <c r="J19" s="471"/>
      <c r="K19" s="470"/>
      <c r="L19" s="472"/>
      <c r="M19" s="470"/>
      <c r="N19" s="10"/>
      <c r="O19" s="466" t="s">
        <v>266</v>
      </c>
      <c r="P19" s="467"/>
      <c r="Q19" s="467"/>
      <c r="R19" s="468"/>
      <c r="S19" s="467"/>
      <c r="T19" s="482"/>
      <c r="U19" s="470"/>
      <c r="V19" s="470"/>
      <c r="W19" s="470"/>
      <c r="X19" s="470"/>
      <c r="Y19" s="470"/>
      <c r="Z19" s="472"/>
      <c r="AA19" s="470"/>
      <c r="AB19" s="470"/>
      <c r="AC19" s="470"/>
      <c r="AD19" s="65"/>
      <c r="AE19" s="544" t="s">
        <v>150</v>
      </c>
      <c r="AF19" s="545"/>
      <c r="AG19" s="545"/>
      <c r="AH19" s="546"/>
      <c r="AI19" s="143"/>
      <c r="AJ19" s="189"/>
      <c r="AK19" s="10"/>
      <c r="AL19" s="194" t="s">
        <v>41</v>
      </c>
      <c r="AM19" s="195">
        <v>2</v>
      </c>
      <c r="AN19" s="196" t="s">
        <v>45</v>
      </c>
      <c r="AO19" s="197">
        <v>99.6</v>
      </c>
      <c r="AP19" s="197">
        <v>109.6</v>
      </c>
      <c r="AQ19" s="198">
        <v>103.9</v>
      </c>
      <c r="AR19" s="10"/>
      <c r="AT19"/>
    </row>
    <row r="20" spans="1:46" x14ac:dyDescent="0.25">
      <c r="A20" s="114">
        <v>20</v>
      </c>
      <c r="B20" s="114" t="s">
        <v>137</v>
      </c>
      <c r="C20" s="257" t="s">
        <v>127</v>
      </c>
      <c r="D20" s="258">
        <v>2014</v>
      </c>
      <c r="E20" s="114" t="s">
        <v>30</v>
      </c>
      <c r="F20" s="114">
        <f>A20</f>
        <v>20</v>
      </c>
      <c r="G20" s="114"/>
      <c r="H20" s="259"/>
      <c r="I20" s="260">
        <f>149*1.34</f>
        <v>199.66000000000003</v>
      </c>
      <c r="J20" s="261" t="s">
        <v>137</v>
      </c>
      <c r="K20" s="262">
        <v>85</v>
      </c>
      <c r="L20" s="263">
        <f>L64</f>
        <v>3</v>
      </c>
      <c r="M20" s="262">
        <f>I20+(L20*K20)</f>
        <v>454.66</v>
      </c>
      <c r="N20" s="10"/>
      <c r="O20" s="276" t="str">
        <f t="shared" ref="O20:O31" si="10">IF(E20=1,$E$3,IF(E20=2,$E$4,IF(E20=3,$E$5,IF(E20=4,$E$6,IF(E20=5,$E$7,IF(E20=6,$E$8,"other"))))))</f>
        <v>other</v>
      </c>
      <c r="P20" s="257">
        <f>A20</f>
        <v>20</v>
      </c>
      <c r="Q20" s="257" t="s">
        <v>127</v>
      </c>
      <c r="R20" s="257" t="s">
        <v>231</v>
      </c>
      <c r="S20" s="257">
        <v>1</v>
      </c>
      <c r="T20" s="277">
        <v>4</v>
      </c>
      <c r="U20" s="357">
        <f>I20</f>
        <v>199.66000000000003</v>
      </c>
      <c r="V20" s="375">
        <f t="shared" ref="V20:V31" si="11">U20/INDEX($AO$49:$AO$56,MATCH($O20,$AL$49:$AL$56,0))</f>
        <v>199.66000000000003</v>
      </c>
      <c r="W20" s="366"/>
      <c r="X20" s="262">
        <f t="shared" ref="X20:X31" si="12">IF(K20,K20,AVERAGE($L$11:$L$1104))</f>
        <v>85</v>
      </c>
      <c r="Y20" s="307">
        <f t="shared" ref="Y20:Y31" si="13">$X20/$AO$55</f>
        <v>85</v>
      </c>
      <c r="Z20" s="384">
        <f>L20</f>
        <v>3</v>
      </c>
      <c r="AA20" s="406">
        <f t="shared" si="4"/>
        <v>454.66</v>
      </c>
      <c r="AB20" s="407">
        <f t="shared" si="5"/>
        <v>113.66500000000001</v>
      </c>
      <c r="AC20" s="395">
        <f>Y20*Z20</f>
        <v>255</v>
      </c>
      <c r="AD20" s="160"/>
      <c r="AE20" s="558" t="s">
        <v>151</v>
      </c>
      <c r="AF20" s="560"/>
      <c r="AG20" s="561"/>
      <c r="AH20" s="186"/>
      <c r="AI20" s="144"/>
      <c r="AJ20" s="189"/>
      <c r="AK20" s="10"/>
      <c r="AL20" s="194" t="s">
        <v>49</v>
      </c>
      <c r="AM20" s="195">
        <v>2</v>
      </c>
      <c r="AN20" s="196" t="s">
        <v>50</v>
      </c>
      <c r="AO20" s="197">
        <v>99</v>
      </c>
      <c r="AP20" s="197">
        <v>116.6</v>
      </c>
      <c r="AQ20" s="198">
        <v>106.6</v>
      </c>
      <c r="AR20" s="10"/>
      <c r="AT20"/>
    </row>
    <row r="21" spans="1:46" s="92" customFormat="1" ht="30" x14ac:dyDescent="0.25">
      <c r="A21" s="93">
        <v>21</v>
      </c>
      <c r="B21" s="93" t="s">
        <v>137</v>
      </c>
      <c r="C21" s="94" t="s">
        <v>127</v>
      </c>
      <c r="D21" s="121">
        <v>2014</v>
      </c>
      <c r="E21" s="93" t="s">
        <v>30</v>
      </c>
      <c r="F21" s="93">
        <f t="shared" ref="F21:F31" si="14">A21</f>
        <v>21</v>
      </c>
      <c r="G21" s="93"/>
      <c r="H21" s="54">
        <v>4</v>
      </c>
      <c r="I21" s="61">
        <f>(560-(K21*L21))*1.34</f>
        <v>408.70000000000005</v>
      </c>
      <c r="J21" s="123">
        <v>1.5</v>
      </c>
      <c r="K21" s="60">
        <v>85</v>
      </c>
      <c r="L21" s="122">
        <v>3</v>
      </c>
      <c r="M21" s="60">
        <f t="shared" ref="M21:M36" si="15">I21+(L21*K21)</f>
        <v>663.7</v>
      </c>
      <c r="N21" s="10"/>
      <c r="O21" s="79" t="str">
        <f t="shared" si="10"/>
        <v>other</v>
      </c>
      <c r="P21" s="94">
        <f t="shared" si="0"/>
        <v>21</v>
      </c>
      <c r="Q21" s="94" t="s">
        <v>127</v>
      </c>
      <c r="R21" s="193" t="s">
        <v>231</v>
      </c>
      <c r="S21" s="94">
        <v>1</v>
      </c>
      <c r="T21" s="58">
        <f t="shared" si="1"/>
        <v>4</v>
      </c>
      <c r="U21" s="290">
        <f t="shared" si="2"/>
        <v>408.70000000000005</v>
      </c>
      <c r="V21" s="376">
        <f t="shared" si="11"/>
        <v>408.70000000000005</v>
      </c>
      <c r="W21" s="289"/>
      <c r="X21" s="60">
        <f t="shared" si="12"/>
        <v>85</v>
      </c>
      <c r="Y21" s="81">
        <f t="shared" si="13"/>
        <v>85</v>
      </c>
      <c r="Z21" s="385">
        <f t="shared" si="3"/>
        <v>3</v>
      </c>
      <c r="AA21" s="408">
        <f t="shared" si="4"/>
        <v>663.7</v>
      </c>
      <c r="AB21" s="409">
        <f t="shared" si="5"/>
        <v>165.92500000000001</v>
      </c>
      <c r="AC21" s="396">
        <f t="shared" ref="AC21:AC31" si="16">Y21*Z21</f>
        <v>255</v>
      </c>
      <c r="AD21" s="161"/>
      <c r="AE21" s="559"/>
      <c r="AF21" s="125" t="s">
        <v>148</v>
      </c>
      <c r="AG21" s="140" t="s">
        <v>164</v>
      </c>
      <c r="AH21" s="125" t="s">
        <v>163</v>
      </c>
      <c r="AI21" s="141"/>
      <c r="AJ21" s="189"/>
      <c r="AK21" s="10"/>
      <c r="AL21" s="194" t="s">
        <v>61</v>
      </c>
      <c r="AM21" s="195">
        <v>2</v>
      </c>
      <c r="AN21" s="196" t="s">
        <v>63</v>
      </c>
      <c r="AO21" s="511">
        <v>97.7</v>
      </c>
      <c r="AP21" s="197">
        <v>120.5</v>
      </c>
      <c r="AQ21" s="198">
        <v>107.6</v>
      </c>
      <c r="AR21" s="10"/>
    </row>
    <row r="22" spans="1:46" x14ac:dyDescent="0.25">
      <c r="A22" s="93">
        <v>22</v>
      </c>
      <c r="B22" s="93" t="s">
        <v>137</v>
      </c>
      <c r="C22" s="94" t="s">
        <v>127</v>
      </c>
      <c r="D22" s="121">
        <v>2014</v>
      </c>
      <c r="E22" s="93" t="s">
        <v>30</v>
      </c>
      <c r="F22" s="93">
        <f t="shared" si="14"/>
        <v>22</v>
      </c>
      <c r="G22" s="93"/>
      <c r="H22" s="54">
        <v>4</v>
      </c>
      <c r="I22" s="61">
        <f>(570-(K22*L22))*1.34</f>
        <v>422.1</v>
      </c>
      <c r="J22" s="123">
        <v>3</v>
      </c>
      <c r="K22" s="60">
        <v>85</v>
      </c>
      <c r="L22" s="122">
        <v>3</v>
      </c>
      <c r="M22" s="60">
        <f>I22+(L22*K22)</f>
        <v>677.1</v>
      </c>
      <c r="N22" s="10"/>
      <c r="O22" s="79" t="str">
        <f t="shared" si="10"/>
        <v>other</v>
      </c>
      <c r="P22" s="94">
        <f t="shared" si="0"/>
        <v>22</v>
      </c>
      <c r="Q22" s="94" t="s">
        <v>127</v>
      </c>
      <c r="R22" s="193" t="s">
        <v>231</v>
      </c>
      <c r="S22" s="94">
        <v>1</v>
      </c>
      <c r="T22" s="58">
        <f t="shared" si="1"/>
        <v>4</v>
      </c>
      <c r="U22" s="290">
        <f t="shared" si="2"/>
        <v>422.1</v>
      </c>
      <c r="V22" s="376">
        <f t="shared" si="11"/>
        <v>422.1</v>
      </c>
      <c r="W22" s="289"/>
      <c r="X22" s="60">
        <f t="shared" si="12"/>
        <v>85</v>
      </c>
      <c r="Y22" s="81">
        <f t="shared" si="13"/>
        <v>85</v>
      </c>
      <c r="Z22" s="385">
        <f t="shared" si="3"/>
        <v>3</v>
      </c>
      <c r="AA22" s="408">
        <f t="shared" si="4"/>
        <v>677.1</v>
      </c>
      <c r="AB22" s="409">
        <f t="shared" si="5"/>
        <v>169.27500000000001</v>
      </c>
      <c r="AC22" s="396">
        <f t="shared" si="16"/>
        <v>255</v>
      </c>
      <c r="AD22" s="161"/>
      <c r="AE22" s="177"/>
      <c r="AF22" s="125"/>
      <c r="AG22" s="174"/>
      <c r="AH22" s="125"/>
      <c r="AI22" s="141"/>
      <c r="AJ22" s="190"/>
      <c r="AK22" s="10"/>
      <c r="AL22" s="194" t="s">
        <v>41</v>
      </c>
      <c r="AM22" s="195">
        <v>3</v>
      </c>
      <c r="AN22" s="196" t="s">
        <v>42</v>
      </c>
      <c r="AO22" s="197">
        <v>101.8</v>
      </c>
      <c r="AP22" s="197">
        <v>138.1</v>
      </c>
      <c r="AQ22" s="198">
        <v>117.6</v>
      </c>
      <c r="AR22" s="10"/>
      <c r="AT22"/>
    </row>
    <row r="23" spans="1:46" x14ac:dyDescent="0.25">
      <c r="A23" s="93">
        <v>23</v>
      </c>
      <c r="B23" s="93" t="s">
        <v>137</v>
      </c>
      <c r="C23" s="94" t="s">
        <v>127</v>
      </c>
      <c r="D23" s="121">
        <v>2014</v>
      </c>
      <c r="E23" s="93" t="s">
        <v>30</v>
      </c>
      <c r="F23" s="93">
        <f t="shared" si="14"/>
        <v>23</v>
      </c>
      <c r="G23" s="93"/>
      <c r="H23" s="54">
        <v>4</v>
      </c>
      <c r="I23" s="61">
        <f>330*1.34</f>
        <v>442.20000000000005</v>
      </c>
      <c r="J23" s="123">
        <v>1.5</v>
      </c>
      <c r="K23" s="60">
        <v>80</v>
      </c>
      <c r="L23" s="122">
        <v>3</v>
      </c>
      <c r="M23" s="60">
        <f t="shared" si="15"/>
        <v>682.2</v>
      </c>
      <c r="N23" s="10"/>
      <c r="O23" s="79" t="str">
        <f t="shared" si="10"/>
        <v>other</v>
      </c>
      <c r="P23" s="94">
        <f t="shared" si="0"/>
        <v>23</v>
      </c>
      <c r="Q23" s="94" t="s">
        <v>127</v>
      </c>
      <c r="R23" s="193" t="s">
        <v>231</v>
      </c>
      <c r="S23" s="94">
        <v>1</v>
      </c>
      <c r="T23" s="58">
        <f t="shared" si="1"/>
        <v>4</v>
      </c>
      <c r="U23" s="290">
        <f t="shared" si="2"/>
        <v>442.20000000000005</v>
      </c>
      <c r="V23" s="376">
        <f t="shared" si="11"/>
        <v>442.20000000000005</v>
      </c>
      <c r="W23" s="289"/>
      <c r="X23" s="60">
        <f t="shared" si="12"/>
        <v>80</v>
      </c>
      <c r="Y23" s="81">
        <f t="shared" si="13"/>
        <v>80</v>
      </c>
      <c r="Z23" s="385">
        <f t="shared" si="3"/>
        <v>3</v>
      </c>
      <c r="AA23" s="408">
        <f t="shared" si="4"/>
        <v>682.2</v>
      </c>
      <c r="AB23" s="409">
        <f t="shared" si="5"/>
        <v>170.55</v>
      </c>
      <c r="AC23" s="396">
        <f t="shared" si="16"/>
        <v>240</v>
      </c>
      <c r="AD23" s="161"/>
      <c r="AE23" s="126" t="s">
        <v>130</v>
      </c>
      <c r="AF23" s="127">
        <f>AF13</f>
        <v>355.00178973724979</v>
      </c>
      <c r="AG23" s="145">
        <f>AG13</f>
        <v>187.03948986137925</v>
      </c>
      <c r="AH23" s="127">
        <f>AH13</f>
        <v>542.04127959862899</v>
      </c>
      <c r="AI23" s="188"/>
      <c r="AJ23" s="192" t="s">
        <v>200</v>
      </c>
      <c r="AK23" s="10"/>
      <c r="AL23" s="194" t="s">
        <v>49</v>
      </c>
      <c r="AM23" s="195">
        <v>3</v>
      </c>
      <c r="AN23" s="196" t="s">
        <v>51</v>
      </c>
      <c r="AO23" s="197">
        <v>101.5</v>
      </c>
      <c r="AP23" s="197">
        <v>116.6</v>
      </c>
      <c r="AQ23" s="198">
        <v>108.1</v>
      </c>
      <c r="AR23" s="10"/>
      <c r="AT23"/>
    </row>
    <row r="24" spans="1:46" ht="15" customHeight="1" x14ac:dyDescent="0.25">
      <c r="A24" s="93">
        <v>24</v>
      </c>
      <c r="B24" s="93" t="s">
        <v>137</v>
      </c>
      <c r="C24" s="94" t="s">
        <v>127</v>
      </c>
      <c r="D24" s="121">
        <v>2014</v>
      </c>
      <c r="E24" s="93" t="s">
        <v>30</v>
      </c>
      <c r="F24" s="93">
        <f t="shared" si="14"/>
        <v>24</v>
      </c>
      <c r="G24" s="93"/>
      <c r="H24" s="54">
        <v>4</v>
      </c>
      <c r="I24" s="61">
        <f>320*1.34</f>
        <v>428.8</v>
      </c>
      <c r="J24" s="123">
        <v>3</v>
      </c>
      <c r="K24" s="60">
        <v>80</v>
      </c>
      <c r="L24" s="122">
        <v>3</v>
      </c>
      <c r="M24" s="60">
        <f t="shared" si="15"/>
        <v>668.8</v>
      </c>
      <c r="N24" s="10"/>
      <c r="O24" s="79" t="str">
        <f t="shared" si="10"/>
        <v>other</v>
      </c>
      <c r="P24" s="94">
        <f t="shared" si="0"/>
        <v>24</v>
      </c>
      <c r="Q24" s="94" t="s">
        <v>127</v>
      </c>
      <c r="R24" s="193" t="s">
        <v>231</v>
      </c>
      <c r="S24" s="94">
        <v>1</v>
      </c>
      <c r="T24" s="58">
        <f t="shared" si="1"/>
        <v>4</v>
      </c>
      <c r="U24" s="290">
        <f t="shared" si="2"/>
        <v>428.8</v>
      </c>
      <c r="V24" s="376">
        <f t="shared" si="11"/>
        <v>428.8</v>
      </c>
      <c r="W24" s="289"/>
      <c r="X24" s="60">
        <f t="shared" si="12"/>
        <v>80</v>
      </c>
      <c r="Y24" s="81">
        <f t="shared" si="13"/>
        <v>80</v>
      </c>
      <c r="Z24" s="385">
        <f t="shared" si="3"/>
        <v>3</v>
      </c>
      <c r="AA24" s="408">
        <f t="shared" si="4"/>
        <v>668.8</v>
      </c>
      <c r="AB24" s="409">
        <f t="shared" si="5"/>
        <v>167.2</v>
      </c>
      <c r="AC24" s="396">
        <f t="shared" si="16"/>
        <v>240</v>
      </c>
      <c r="AD24" s="160"/>
      <c r="AE24" s="126" t="s">
        <v>152</v>
      </c>
      <c r="AF24" s="127">
        <f>_xlfn.STDEV.P(V11:V15,V20:V31,V36:V37,V42)</f>
        <v>353.28971621213162</v>
      </c>
      <c r="AG24" s="127">
        <f>_xlfn.STDEV.P(AC11:AC15,AC20:AC31,AC36:AC37,AC42)</f>
        <v>50.284164384878686</v>
      </c>
      <c r="AH24" s="127">
        <f>_xlfn.STDEV.P(AA11:AA15,AA20:AA31,AA36:AA37,AA42)</f>
        <v>388.33211511728626</v>
      </c>
      <c r="AI24" s="218" t="s">
        <v>207</v>
      </c>
      <c r="AJ24" s="416">
        <f>$AH$23-(1.5*$AH$24)</f>
        <v>-40.456893077300379</v>
      </c>
      <c r="AK24" s="10"/>
      <c r="AL24" s="194" t="s">
        <v>52</v>
      </c>
      <c r="AM24" s="195">
        <v>4</v>
      </c>
      <c r="AN24" s="196" t="s">
        <v>54</v>
      </c>
      <c r="AO24" s="197">
        <v>102.6</v>
      </c>
      <c r="AP24" s="197">
        <v>162.9</v>
      </c>
      <c r="AQ24" s="198">
        <v>128.9</v>
      </c>
      <c r="AR24" s="10"/>
      <c r="AT24"/>
    </row>
    <row r="25" spans="1:46" ht="15" customHeight="1" x14ac:dyDescent="0.25">
      <c r="A25" s="93">
        <v>27</v>
      </c>
      <c r="B25" s="93" t="s">
        <v>137</v>
      </c>
      <c r="C25" s="94" t="s">
        <v>127</v>
      </c>
      <c r="D25" s="121">
        <v>2010</v>
      </c>
      <c r="E25" s="93" t="s">
        <v>30</v>
      </c>
      <c r="F25" s="93">
        <f t="shared" si="14"/>
        <v>27</v>
      </c>
      <c r="G25" s="93"/>
      <c r="H25" s="54">
        <v>4</v>
      </c>
      <c r="I25" s="61">
        <f>325*1.34</f>
        <v>435.5</v>
      </c>
      <c r="J25" s="123" t="s">
        <v>137</v>
      </c>
      <c r="K25" s="60">
        <v>80</v>
      </c>
      <c r="L25" s="122">
        <v>3</v>
      </c>
      <c r="M25" s="60">
        <f t="shared" si="15"/>
        <v>675.5</v>
      </c>
      <c r="N25" s="10"/>
      <c r="O25" s="79" t="str">
        <f t="shared" si="10"/>
        <v>other</v>
      </c>
      <c r="P25" s="94">
        <f t="shared" si="0"/>
        <v>27</v>
      </c>
      <c r="Q25" s="94" t="s">
        <v>127</v>
      </c>
      <c r="R25" s="193" t="s">
        <v>231</v>
      </c>
      <c r="S25" s="94">
        <v>1</v>
      </c>
      <c r="T25" s="58">
        <f t="shared" si="1"/>
        <v>4</v>
      </c>
      <c r="U25" s="290">
        <f t="shared" si="2"/>
        <v>435.5</v>
      </c>
      <c r="V25" s="376">
        <f t="shared" si="11"/>
        <v>435.5</v>
      </c>
      <c r="W25" s="289"/>
      <c r="X25" s="60">
        <f t="shared" si="12"/>
        <v>80</v>
      </c>
      <c r="Y25" s="81">
        <f t="shared" si="13"/>
        <v>80</v>
      </c>
      <c r="Z25" s="385">
        <f t="shared" si="3"/>
        <v>3</v>
      </c>
      <c r="AA25" s="408">
        <f t="shared" si="4"/>
        <v>675.5</v>
      </c>
      <c r="AB25" s="409">
        <f t="shared" si="5"/>
        <v>168.875</v>
      </c>
      <c r="AC25" s="396">
        <f t="shared" si="16"/>
        <v>240</v>
      </c>
      <c r="AD25" s="160"/>
      <c r="AE25" s="126" t="s">
        <v>153</v>
      </c>
      <c r="AF25" s="127">
        <f>AF24/SQRT(20)</f>
        <v>78.997982120193583</v>
      </c>
      <c r="AG25" s="145">
        <f>AG24/SQRT(20)</f>
        <v>11.243880975636264</v>
      </c>
      <c r="AH25" s="127">
        <f>AH24/SQRT(20)</f>
        <v>86.833700724852577</v>
      </c>
      <c r="AI25" s="218" t="s">
        <v>208</v>
      </c>
      <c r="AJ25" s="187">
        <f>$AH$23+(1.5*$AH$24)</f>
        <v>1124.5394522745582</v>
      </c>
      <c r="AK25" s="10"/>
      <c r="AL25" s="194" t="s">
        <v>52</v>
      </c>
      <c r="AM25" s="195">
        <v>4</v>
      </c>
      <c r="AN25" s="196" t="s">
        <v>52</v>
      </c>
      <c r="AO25" s="197">
        <v>103.8</v>
      </c>
      <c r="AP25" s="197">
        <v>166.4</v>
      </c>
      <c r="AQ25" s="198">
        <v>131.1</v>
      </c>
      <c r="AR25" s="66"/>
      <c r="AT25"/>
    </row>
    <row r="26" spans="1:46" ht="14.45" customHeight="1" x14ac:dyDescent="0.25">
      <c r="A26" s="93">
        <v>28</v>
      </c>
      <c r="B26" s="93" t="s">
        <v>137</v>
      </c>
      <c r="C26" s="94" t="s">
        <v>127</v>
      </c>
      <c r="D26" s="121">
        <v>2014</v>
      </c>
      <c r="E26" s="93" t="s">
        <v>30</v>
      </c>
      <c r="F26" s="93">
        <f t="shared" si="14"/>
        <v>28</v>
      </c>
      <c r="G26" s="93"/>
      <c r="H26" s="54">
        <v>4</v>
      </c>
      <c r="I26" s="61">
        <f>605*1.34</f>
        <v>810.7</v>
      </c>
      <c r="J26" s="123">
        <v>0.75</v>
      </c>
      <c r="K26" s="60">
        <v>85</v>
      </c>
      <c r="L26" s="122">
        <v>3</v>
      </c>
      <c r="M26" s="60">
        <f t="shared" si="15"/>
        <v>1065.7</v>
      </c>
      <c r="N26" s="10"/>
      <c r="O26" s="79" t="str">
        <f t="shared" si="10"/>
        <v>other</v>
      </c>
      <c r="P26" s="94">
        <f t="shared" si="0"/>
        <v>28</v>
      </c>
      <c r="Q26" s="94" t="s">
        <v>127</v>
      </c>
      <c r="R26" s="193" t="s">
        <v>231</v>
      </c>
      <c r="S26" s="94">
        <v>1</v>
      </c>
      <c r="T26" s="58">
        <f t="shared" si="1"/>
        <v>4</v>
      </c>
      <c r="U26" s="290">
        <f t="shared" si="2"/>
        <v>810.7</v>
      </c>
      <c r="V26" s="376">
        <f t="shared" si="11"/>
        <v>810.7</v>
      </c>
      <c r="W26" s="289"/>
      <c r="X26" s="60">
        <f t="shared" si="12"/>
        <v>85</v>
      </c>
      <c r="Y26" s="81">
        <f t="shared" si="13"/>
        <v>85</v>
      </c>
      <c r="Z26" s="385">
        <f t="shared" si="3"/>
        <v>3</v>
      </c>
      <c r="AA26" s="408">
        <f t="shared" si="4"/>
        <v>1065.7</v>
      </c>
      <c r="AB26" s="409">
        <f t="shared" si="5"/>
        <v>266.42500000000001</v>
      </c>
      <c r="AC26" s="396">
        <f t="shared" si="16"/>
        <v>255</v>
      </c>
      <c r="AD26" s="160"/>
      <c r="AE26" s="126" t="s">
        <v>154</v>
      </c>
      <c r="AF26" s="128">
        <v>0.9</v>
      </c>
      <c r="AG26" s="128">
        <v>0.9</v>
      </c>
      <c r="AH26" s="128">
        <v>0.9</v>
      </c>
      <c r="AI26" s="183"/>
      <c r="AJ26" s="143"/>
      <c r="AK26" s="10"/>
      <c r="AL26" s="194" t="s">
        <v>52</v>
      </c>
      <c r="AM26" s="195">
        <v>4</v>
      </c>
      <c r="AN26" s="196" t="s">
        <v>57</v>
      </c>
      <c r="AO26" s="197">
        <v>102.2</v>
      </c>
      <c r="AP26" s="197">
        <v>162.9</v>
      </c>
      <c r="AQ26" s="198">
        <v>128.6</v>
      </c>
      <c r="AR26" s="10"/>
      <c r="AT26"/>
    </row>
    <row r="27" spans="1:46" x14ac:dyDescent="0.25">
      <c r="A27" s="93">
        <v>29</v>
      </c>
      <c r="B27" s="93" t="s">
        <v>137</v>
      </c>
      <c r="C27" s="94" t="s">
        <v>127</v>
      </c>
      <c r="D27" s="121">
        <v>2014</v>
      </c>
      <c r="E27" s="93" t="s">
        <v>30</v>
      </c>
      <c r="F27" s="93">
        <f t="shared" si="14"/>
        <v>29</v>
      </c>
      <c r="G27" s="93"/>
      <c r="H27" s="54">
        <v>4</v>
      </c>
      <c r="I27" s="61">
        <f>730*1.34</f>
        <v>978.2</v>
      </c>
      <c r="J27" s="123">
        <v>1.5</v>
      </c>
      <c r="K27" s="60">
        <v>85</v>
      </c>
      <c r="L27" s="122">
        <v>3</v>
      </c>
      <c r="M27" s="60">
        <f t="shared" si="15"/>
        <v>1233.2</v>
      </c>
      <c r="N27" s="10"/>
      <c r="O27" s="205" t="str">
        <f t="shared" si="10"/>
        <v>other</v>
      </c>
      <c r="P27" s="202">
        <f t="shared" si="0"/>
        <v>29</v>
      </c>
      <c r="Q27" s="202" t="s">
        <v>127</v>
      </c>
      <c r="R27" s="219" t="s">
        <v>231</v>
      </c>
      <c r="S27" s="202">
        <v>1</v>
      </c>
      <c r="T27" s="203">
        <f t="shared" si="1"/>
        <v>4</v>
      </c>
      <c r="U27" s="358">
        <f t="shared" si="2"/>
        <v>978.2</v>
      </c>
      <c r="V27" s="377">
        <f t="shared" si="11"/>
        <v>978.2</v>
      </c>
      <c r="W27" s="367"/>
      <c r="X27" s="204">
        <f t="shared" si="12"/>
        <v>85</v>
      </c>
      <c r="Y27" s="201">
        <f t="shared" si="13"/>
        <v>85</v>
      </c>
      <c r="Z27" s="386">
        <f t="shared" si="3"/>
        <v>3</v>
      </c>
      <c r="AA27" s="410">
        <f t="shared" si="4"/>
        <v>1233.2</v>
      </c>
      <c r="AB27" s="411">
        <f t="shared" si="5"/>
        <v>308.3</v>
      </c>
      <c r="AC27" s="397">
        <f t="shared" si="16"/>
        <v>255</v>
      </c>
      <c r="AD27" s="160"/>
      <c r="AE27" s="129" t="s">
        <v>155</v>
      </c>
      <c r="AF27" s="130">
        <v>1.645</v>
      </c>
      <c r="AG27" s="130">
        <v>1.645</v>
      </c>
      <c r="AH27" s="130">
        <v>1.645</v>
      </c>
      <c r="AI27" s="184"/>
      <c r="AJ27" s="144"/>
      <c r="AK27" s="10"/>
      <c r="AL27" s="194" t="s">
        <v>61</v>
      </c>
      <c r="AM27" s="195">
        <v>4</v>
      </c>
      <c r="AN27" s="196" t="s">
        <v>62</v>
      </c>
      <c r="AO27" s="197">
        <v>101.5</v>
      </c>
      <c r="AP27" s="197">
        <v>127.9</v>
      </c>
      <c r="AQ27" s="198">
        <v>113</v>
      </c>
      <c r="AR27" s="10"/>
      <c r="AS27" s="70"/>
      <c r="AT27"/>
    </row>
    <row r="28" spans="1:46" x14ac:dyDescent="0.25">
      <c r="A28" s="93">
        <v>30</v>
      </c>
      <c r="B28" s="93" t="s">
        <v>137</v>
      </c>
      <c r="C28" s="94" t="s">
        <v>127</v>
      </c>
      <c r="D28" s="121">
        <v>2014</v>
      </c>
      <c r="E28" s="93" t="s">
        <v>30</v>
      </c>
      <c r="F28" s="93">
        <f t="shared" si="14"/>
        <v>30</v>
      </c>
      <c r="G28" s="93"/>
      <c r="H28" s="54">
        <v>4</v>
      </c>
      <c r="I28" s="61">
        <f>740*1.34</f>
        <v>991.6</v>
      </c>
      <c r="J28" s="123">
        <v>1.5</v>
      </c>
      <c r="K28" s="60">
        <v>85</v>
      </c>
      <c r="L28" s="122">
        <v>3</v>
      </c>
      <c r="M28" s="60">
        <f t="shared" si="15"/>
        <v>1246.5999999999999</v>
      </c>
      <c r="N28" s="10"/>
      <c r="O28" s="205" t="str">
        <f t="shared" si="10"/>
        <v>other</v>
      </c>
      <c r="P28" s="202">
        <f t="shared" si="0"/>
        <v>30</v>
      </c>
      <c r="Q28" s="202" t="s">
        <v>127</v>
      </c>
      <c r="R28" s="219" t="s">
        <v>231</v>
      </c>
      <c r="S28" s="202">
        <v>1</v>
      </c>
      <c r="T28" s="203">
        <f t="shared" si="1"/>
        <v>4</v>
      </c>
      <c r="U28" s="358">
        <f t="shared" si="2"/>
        <v>991.6</v>
      </c>
      <c r="V28" s="377">
        <f t="shared" si="11"/>
        <v>991.6</v>
      </c>
      <c r="W28" s="367"/>
      <c r="X28" s="204">
        <f t="shared" si="12"/>
        <v>85</v>
      </c>
      <c r="Y28" s="201">
        <f t="shared" si="13"/>
        <v>85</v>
      </c>
      <c r="Z28" s="386">
        <f t="shared" si="3"/>
        <v>3</v>
      </c>
      <c r="AA28" s="410">
        <f t="shared" si="4"/>
        <v>1246.5999999999999</v>
      </c>
      <c r="AB28" s="411">
        <f t="shared" si="5"/>
        <v>311.64999999999998</v>
      </c>
      <c r="AC28" s="397">
        <f t="shared" si="16"/>
        <v>255</v>
      </c>
      <c r="AD28" s="160"/>
      <c r="AE28" s="126" t="s">
        <v>156</v>
      </c>
      <c r="AF28" s="127">
        <f>AF27*AF25</f>
        <v>129.95168058771844</v>
      </c>
      <c r="AG28" s="127">
        <f>AG27*AG25</f>
        <v>18.496184204921654</v>
      </c>
      <c r="AH28" s="127">
        <f>AH27*AH25</f>
        <v>142.8414376923825</v>
      </c>
      <c r="AI28" s="182"/>
      <c r="AJ28" s="141"/>
      <c r="AK28" s="10"/>
      <c r="AL28" s="194" t="s">
        <v>52</v>
      </c>
      <c r="AM28" s="195">
        <v>5</v>
      </c>
      <c r="AN28" s="196" t="s">
        <v>53</v>
      </c>
      <c r="AO28" s="197">
        <v>98.6</v>
      </c>
      <c r="AP28" s="197">
        <v>100.2</v>
      </c>
      <c r="AQ28" s="198">
        <v>99.3</v>
      </c>
      <c r="AR28" s="10"/>
      <c r="AT28"/>
    </row>
    <row r="29" spans="1:46" ht="15" customHeight="1" x14ac:dyDescent="0.25">
      <c r="A29" s="93">
        <v>31</v>
      </c>
      <c r="B29" s="93" t="s">
        <v>137</v>
      </c>
      <c r="C29" s="94" t="s">
        <v>127</v>
      </c>
      <c r="D29" s="121">
        <v>2014</v>
      </c>
      <c r="E29" s="93" t="s">
        <v>30</v>
      </c>
      <c r="F29" s="93">
        <f t="shared" si="14"/>
        <v>31</v>
      </c>
      <c r="G29" s="93"/>
      <c r="H29" s="54">
        <v>4</v>
      </c>
      <c r="I29" s="61">
        <f>890*1.34</f>
        <v>1192.6000000000001</v>
      </c>
      <c r="J29" s="123">
        <v>3</v>
      </c>
      <c r="K29" s="60">
        <v>85</v>
      </c>
      <c r="L29" s="122">
        <v>3</v>
      </c>
      <c r="M29" s="60">
        <f t="shared" si="15"/>
        <v>1447.6000000000001</v>
      </c>
      <c r="N29" s="10"/>
      <c r="O29" s="335" t="str">
        <f t="shared" si="10"/>
        <v>other</v>
      </c>
      <c r="P29" s="336">
        <f t="shared" si="0"/>
        <v>31</v>
      </c>
      <c r="Q29" s="336" t="s">
        <v>127</v>
      </c>
      <c r="R29" s="337" t="s">
        <v>231</v>
      </c>
      <c r="S29" s="336">
        <v>1</v>
      </c>
      <c r="T29" s="338">
        <f t="shared" si="1"/>
        <v>4</v>
      </c>
      <c r="U29" s="359">
        <f t="shared" si="2"/>
        <v>1192.6000000000001</v>
      </c>
      <c r="V29" s="378">
        <f t="shared" si="11"/>
        <v>1192.6000000000001</v>
      </c>
      <c r="W29" s="368"/>
      <c r="X29" s="339">
        <f t="shared" si="12"/>
        <v>85</v>
      </c>
      <c r="Y29" s="340">
        <f t="shared" si="13"/>
        <v>85</v>
      </c>
      <c r="Z29" s="387">
        <f t="shared" si="3"/>
        <v>3</v>
      </c>
      <c r="AA29" s="412">
        <f t="shared" si="4"/>
        <v>1447.6000000000001</v>
      </c>
      <c r="AB29" s="413">
        <f t="shared" si="5"/>
        <v>361.90000000000003</v>
      </c>
      <c r="AC29" s="398">
        <f t="shared" si="16"/>
        <v>255</v>
      </c>
      <c r="AD29" s="160"/>
      <c r="AE29" s="126" t="s">
        <v>157</v>
      </c>
      <c r="AF29" s="131">
        <f>AF28/AF23</f>
        <v>0.36605922658559154</v>
      </c>
      <c r="AG29" s="131">
        <f>AG28/AG23</f>
        <v>9.8889192964703596E-2</v>
      </c>
      <c r="AH29" s="131">
        <f>AH28/AH23</f>
        <v>0.26352501750079588</v>
      </c>
      <c r="AI29" s="185"/>
      <c r="AJ29" s="142"/>
      <c r="AK29" s="10"/>
      <c r="AL29" s="194" t="s">
        <v>52</v>
      </c>
      <c r="AM29" s="195">
        <v>5</v>
      </c>
      <c r="AN29" s="196" t="s">
        <v>55</v>
      </c>
      <c r="AO29" s="197">
        <v>99.7</v>
      </c>
      <c r="AP29" s="197">
        <v>105.8</v>
      </c>
      <c r="AQ29" s="198">
        <v>102.4</v>
      </c>
      <c r="AR29" s="10"/>
      <c r="AT29"/>
    </row>
    <row r="30" spans="1:46" x14ac:dyDescent="0.25">
      <c r="A30" s="93">
        <v>32</v>
      </c>
      <c r="B30" s="93" t="s">
        <v>137</v>
      </c>
      <c r="C30" s="94" t="s">
        <v>127</v>
      </c>
      <c r="D30" s="121">
        <v>2014</v>
      </c>
      <c r="E30" s="93" t="s">
        <v>30</v>
      </c>
      <c r="F30" s="93">
        <f t="shared" si="14"/>
        <v>32</v>
      </c>
      <c r="G30" s="93"/>
      <c r="H30" s="54">
        <v>4</v>
      </c>
      <c r="I30" s="61">
        <f>903*1.34</f>
        <v>1210.02</v>
      </c>
      <c r="J30" s="123">
        <v>2.25</v>
      </c>
      <c r="K30" s="60">
        <v>85</v>
      </c>
      <c r="L30" s="122">
        <v>3</v>
      </c>
      <c r="M30" s="60">
        <f t="shared" si="15"/>
        <v>1465.02</v>
      </c>
      <c r="N30" s="10"/>
      <c r="O30" s="335" t="str">
        <f t="shared" si="10"/>
        <v>other</v>
      </c>
      <c r="P30" s="336">
        <f t="shared" si="0"/>
        <v>32</v>
      </c>
      <c r="Q30" s="336" t="s">
        <v>127</v>
      </c>
      <c r="R30" s="337" t="s">
        <v>231</v>
      </c>
      <c r="S30" s="336">
        <v>1</v>
      </c>
      <c r="T30" s="338">
        <f t="shared" si="1"/>
        <v>4</v>
      </c>
      <c r="U30" s="359">
        <f t="shared" si="2"/>
        <v>1210.02</v>
      </c>
      <c r="V30" s="378">
        <f t="shared" si="11"/>
        <v>1210.02</v>
      </c>
      <c r="W30" s="368"/>
      <c r="X30" s="339">
        <f t="shared" si="12"/>
        <v>85</v>
      </c>
      <c r="Y30" s="340">
        <f t="shared" si="13"/>
        <v>85</v>
      </c>
      <c r="Z30" s="387">
        <f t="shared" si="3"/>
        <v>3</v>
      </c>
      <c r="AA30" s="412">
        <f t="shared" si="4"/>
        <v>1465.02</v>
      </c>
      <c r="AB30" s="413">
        <f t="shared" si="5"/>
        <v>366.255</v>
      </c>
      <c r="AC30" s="398">
        <f t="shared" si="16"/>
        <v>255</v>
      </c>
      <c r="AD30" s="160"/>
      <c r="AE30" s="547" t="s">
        <v>158</v>
      </c>
      <c r="AF30" s="548"/>
      <c r="AG30" s="548"/>
      <c r="AH30" s="548"/>
      <c r="AI30" s="173"/>
      <c r="AJ30" s="142"/>
      <c r="AK30" s="10"/>
      <c r="AL30" s="194" t="s">
        <v>52</v>
      </c>
      <c r="AM30" s="195">
        <v>5</v>
      </c>
      <c r="AN30" s="196" t="s">
        <v>56</v>
      </c>
      <c r="AO30" s="197">
        <v>100.3</v>
      </c>
      <c r="AP30" s="197">
        <v>95.6</v>
      </c>
      <c r="AQ30" s="198">
        <v>98.3</v>
      </c>
      <c r="AR30" s="10"/>
      <c r="AT30"/>
    </row>
    <row r="31" spans="1:46" s="46" customFormat="1" ht="15.75" thickBot="1" x14ac:dyDescent="0.3">
      <c r="A31" s="199">
        <v>1815</v>
      </c>
      <c r="B31" s="199" t="s">
        <v>137</v>
      </c>
      <c r="C31" s="94" t="s">
        <v>127</v>
      </c>
      <c r="D31" s="200">
        <v>2014</v>
      </c>
      <c r="E31" s="93" t="s">
        <v>30</v>
      </c>
      <c r="F31" s="250">
        <f t="shared" si="14"/>
        <v>1815</v>
      </c>
      <c r="G31" s="250"/>
      <c r="H31" s="54">
        <v>4</v>
      </c>
      <c r="I31" s="181">
        <f>358.62*1.34</f>
        <v>480.55080000000004</v>
      </c>
      <c r="J31" s="123" t="s">
        <v>137</v>
      </c>
      <c r="K31" s="60">
        <v>85</v>
      </c>
      <c r="L31" s="122">
        <v>3</v>
      </c>
      <c r="M31" s="60">
        <f>I31+(L31*K31)</f>
        <v>735.55079999999998</v>
      </c>
      <c r="N31" s="10"/>
      <c r="O31" s="79" t="str">
        <f t="shared" si="10"/>
        <v>other</v>
      </c>
      <c r="P31" s="193">
        <f>A31</f>
        <v>1815</v>
      </c>
      <c r="Q31" s="94" t="s">
        <v>127</v>
      </c>
      <c r="R31" s="193" t="s">
        <v>231</v>
      </c>
      <c r="S31" s="94">
        <v>1</v>
      </c>
      <c r="T31" s="58">
        <f>H31</f>
        <v>4</v>
      </c>
      <c r="U31" s="51">
        <f>I31</f>
        <v>480.55080000000004</v>
      </c>
      <c r="V31" s="376">
        <f t="shared" si="11"/>
        <v>480.55080000000004</v>
      </c>
      <c r="W31" s="289"/>
      <c r="X31" s="60">
        <f t="shared" si="12"/>
        <v>85</v>
      </c>
      <c r="Y31" s="81">
        <f t="shared" si="13"/>
        <v>85</v>
      </c>
      <c r="Z31" s="385">
        <f>L31</f>
        <v>3</v>
      </c>
      <c r="AA31" s="408">
        <f>((Z31*Y31)+V31)/S31</f>
        <v>735.55079999999998</v>
      </c>
      <c r="AB31" s="409">
        <f>IF(T31,AA31/T31,"-")</f>
        <v>183.8877</v>
      </c>
      <c r="AC31" s="396">
        <f t="shared" si="16"/>
        <v>255</v>
      </c>
      <c r="AD31" s="160"/>
      <c r="AE31" s="549"/>
      <c r="AF31" s="550"/>
      <c r="AG31" s="550"/>
      <c r="AH31" s="550"/>
      <c r="AI31" s="294"/>
      <c r="AJ31" s="142"/>
      <c r="AK31" s="10"/>
      <c r="AL31" s="194" t="s">
        <v>52</v>
      </c>
      <c r="AM31" s="195">
        <v>5</v>
      </c>
      <c r="AN31" s="196" t="s">
        <v>84</v>
      </c>
      <c r="AO31" s="197">
        <v>96.9</v>
      </c>
      <c r="AP31" s="197">
        <v>103.9</v>
      </c>
      <c r="AQ31" s="198">
        <v>100</v>
      </c>
      <c r="AR31" s="10"/>
      <c r="AS31"/>
    </row>
    <row r="32" spans="1:46" s="46" customFormat="1" ht="15" customHeight="1" thickBot="1" x14ac:dyDescent="0.3">
      <c r="A32" s="350" t="s">
        <v>235</v>
      </c>
      <c r="B32" s="265"/>
      <c r="C32" s="265"/>
      <c r="D32" s="266"/>
      <c r="E32" s="265"/>
      <c r="F32" s="265"/>
      <c r="G32" s="265"/>
      <c r="H32" s="267"/>
      <c r="I32" s="268">
        <f>AVERAGE(I20:I31)</f>
        <v>666.71923333333336</v>
      </c>
      <c r="J32" s="269"/>
      <c r="K32" s="268">
        <f>AVERAGE(K20:K31)</f>
        <v>83.75</v>
      </c>
      <c r="L32" s="270">
        <f>AVERAGE(L20:L30)</f>
        <v>3</v>
      </c>
      <c r="M32" s="268">
        <f>AVERAGE(M20:M31)</f>
        <v>917.96923333333325</v>
      </c>
      <c r="N32" s="10"/>
      <c r="O32" s="352" t="s">
        <v>235</v>
      </c>
      <c r="P32" s="310"/>
      <c r="Q32" s="310"/>
      <c r="R32" s="311"/>
      <c r="S32" s="310"/>
      <c r="T32" s="331">
        <f>AVERAGE(T20:T31)</f>
        <v>4</v>
      </c>
      <c r="U32" s="360">
        <f>AVERAGE(U20:U31)</f>
        <v>666.71923333333336</v>
      </c>
      <c r="V32" s="379">
        <f>AVERAGE(V20:V31)</f>
        <v>666.71923333333336</v>
      </c>
      <c r="W32" s="369"/>
      <c r="X32" s="298">
        <f t="shared" ref="X32:AC32" si="17">AVERAGE(X20:X31)</f>
        <v>83.75</v>
      </c>
      <c r="Y32" s="298">
        <f t="shared" si="17"/>
        <v>83.75</v>
      </c>
      <c r="Z32" s="388">
        <f t="shared" si="17"/>
        <v>3</v>
      </c>
      <c r="AA32" s="379">
        <f t="shared" si="17"/>
        <v>917.96923333333325</v>
      </c>
      <c r="AB32" s="379">
        <f t="shared" si="17"/>
        <v>229.49230833333331</v>
      </c>
      <c r="AC32" s="369">
        <f t="shared" si="17"/>
        <v>251.25</v>
      </c>
      <c r="AD32" s="65"/>
      <c r="AE32" s="549"/>
      <c r="AF32" s="550"/>
      <c r="AG32" s="550"/>
      <c r="AH32" s="550"/>
      <c r="AI32" s="294"/>
      <c r="AJ32" s="142"/>
      <c r="AK32" s="10"/>
      <c r="AL32" s="194" t="s">
        <v>64</v>
      </c>
      <c r="AM32" s="195">
        <v>6</v>
      </c>
      <c r="AN32" s="196" t="s">
        <v>65</v>
      </c>
      <c r="AO32" s="197">
        <v>99.4</v>
      </c>
      <c r="AP32" s="197">
        <v>108.1</v>
      </c>
      <c r="AQ32" s="198">
        <v>103.2</v>
      </c>
      <c r="AR32" s="10"/>
    </row>
    <row r="33" spans="1:46" s="46" customFormat="1" ht="15.75" thickBot="1" x14ac:dyDescent="0.3">
      <c r="A33" s="351" t="s">
        <v>237</v>
      </c>
      <c r="B33" s="299"/>
      <c r="C33" s="299"/>
      <c r="D33" s="300"/>
      <c r="E33" s="299"/>
      <c r="F33" s="299"/>
      <c r="G33" s="299"/>
      <c r="H33" s="301"/>
      <c r="I33" s="303"/>
      <c r="J33" s="302"/>
      <c r="K33" s="303"/>
      <c r="L33" s="304"/>
      <c r="M33" s="303"/>
      <c r="N33" s="10"/>
      <c r="O33" s="353" t="s">
        <v>237</v>
      </c>
      <c r="P33" s="215"/>
      <c r="Q33" s="215"/>
      <c r="R33" s="320"/>
      <c r="S33" s="215"/>
      <c r="T33" s="321"/>
      <c r="U33" s="355"/>
      <c r="V33" s="373">
        <f t="shared" ref="V33" si="18">AVERAGE(V20:V31)</f>
        <v>666.71923333333336</v>
      </c>
      <c r="W33" s="364"/>
      <c r="X33" s="322">
        <f t="shared" ref="X33:Z33" si="19">AVERAGE(X20:X28,X31)</f>
        <v>83.5</v>
      </c>
      <c r="Y33" s="322">
        <f t="shared" si="19"/>
        <v>83.5</v>
      </c>
      <c r="Z33" s="389">
        <f t="shared" si="19"/>
        <v>3</v>
      </c>
      <c r="AA33" s="373">
        <f>AVERAGE(AA20:AA28,AA31)</f>
        <v>810.30107999999996</v>
      </c>
      <c r="AB33" s="373">
        <f>AVERAGE(AB20:AB28,AB31)</f>
        <v>202.57526999999999</v>
      </c>
      <c r="AC33" s="364">
        <f t="shared" ref="AC33" si="20">AVERAGE(AC20:AC28,AC31)</f>
        <v>250.5</v>
      </c>
      <c r="AD33" s="65"/>
      <c r="AE33" s="549"/>
      <c r="AF33" s="550"/>
      <c r="AG33" s="550"/>
      <c r="AH33" s="550"/>
      <c r="AI33" s="294"/>
      <c r="AJ33" s="142"/>
      <c r="AK33" s="10"/>
      <c r="AL33" s="194" t="s">
        <v>66</v>
      </c>
      <c r="AM33" s="195">
        <v>6</v>
      </c>
      <c r="AN33" s="196" t="s">
        <v>67</v>
      </c>
      <c r="AO33" s="197">
        <v>97.4</v>
      </c>
      <c r="AP33" s="197">
        <v>69.3</v>
      </c>
      <c r="AQ33" s="198">
        <v>85.2</v>
      </c>
      <c r="AR33" s="10"/>
    </row>
    <row r="34" spans="1:46" s="46" customFormat="1" ht="15.75" thickBot="1" x14ac:dyDescent="0.3">
      <c r="A34" s="483" t="s">
        <v>238</v>
      </c>
      <c r="B34" s="484"/>
      <c r="C34" s="484"/>
      <c r="D34" s="485"/>
      <c r="E34" s="484"/>
      <c r="F34" s="484"/>
      <c r="G34" s="484"/>
      <c r="H34" s="486"/>
      <c r="I34" s="487">
        <f>AVERAGE(I20:I27,I31)</f>
        <v>511.82342222222218</v>
      </c>
      <c r="J34" s="488"/>
      <c r="K34" s="487">
        <f>AVERAGE(K20:K27,K31)</f>
        <v>83.333333333333329</v>
      </c>
      <c r="L34" s="489">
        <f>AVERAGE(L27:L31)</f>
        <v>3</v>
      </c>
      <c r="M34" s="487">
        <f>AVERAGE(M20:M27,M31)</f>
        <v>761.82342222222223</v>
      </c>
      <c r="N34" s="10"/>
      <c r="O34" s="451" t="s">
        <v>238</v>
      </c>
      <c r="P34" s="452"/>
      <c r="Q34" s="452"/>
      <c r="R34" s="453"/>
      <c r="S34" s="452"/>
      <c r="T34" s="460">
        <f>AVERAGE($T$20:$T$26,$T$31)</f>
        <v>4</v>
      </c>
      <c r="U34" s="459">
        <f>AVERAGE($U$20:$U$26,$U$31)</f>
        <v>453.52634999999998</v>
      </c>
      <c r="V34" s="460">
        <f>AVERAGE($V$20:$V$26,$V$31)</f>
        <v>453.52634999999998</v>
      </c>
      <c r="W34" s="461"/>
      <c r="X34" s="455">
        <f>AVERAGE($X$20:$X$26,$X$31)</f>
        <v>83.125</v>
      </c>
      <c r="Y34" s="455">
        <f>AVERAGE($Y$20:$Y$26,$Y$31)</f>
        <v>83.125</v>
      </c>
      <c r="Z34" s="462">
        <f>AVERAGE($Z$20:$Z$27,$Z$31)</f>
        <v>3</v>
      </c>
      <c r="AA34" s="460">
        <f>AVERAGE($AA$20:$AA$26,$AA$31)</f>
        <v>702.90134999999998</v>
      </c>
      <c r="AB34" s="460">
        <f>AVERAGE($AB$20:$AB$26,$AB$31)</f>
        <v>175.72533749999999</v>
      </c>
      <c r="AC34" s="461">
        <f>AVERAGE($AC$20:$AC$26,$AC$31)</f>
        <v>249.375</v>
      </c>
      <c r="AD34" s="65"/>
      <c r="AE34" s="549"/>
      <c r="AF34" s="550"/>
      <c r="AG34" s="550"/>
      <c r="AH34" s="550"/>
      <c r="AI34" s="92"/>
      <c r="AJ34"/>
      <c r="AK34" s="65"/>
      <c r="AL34" s="194" t="s">
        <v>66</v>
      </c>
      <c r="AM34" s="195">
        <v>6</v>
      </c>
      <c r="AN34" s="196" t="s">
        <v>68</v>
      </c>
      <c r="AO34" s="197">
        <v>100.5</v>
      </c>
      <c r="AP34" s="197">
        <v>82.8</v>
      </c>
      <c r="AQ34" s="198">
        <v>92.8</v>
      </c>
      <c r="AR34" s="10"/>
    </row>
    <row r="35" spans="1:46" s="46" customFormat="1" ht="15" customHeight="1" thickBot="1" x14ac:dyDescent="0.3">
      <c r="A35" s="466" t="s">
        <v>266</v>
      </c>
      <c r="B35" s="467"/>
      <c r="C35" s="467"/>
      <c r="D35" s="468"/>
      <c r="E35" s="467"/>
      <c r="F35" s="467"/>
      <c r="G35" s="467"/>
      <c r="H35" s="469"/>
      <c r="I35" s="470"/>
      <c r="J35" s="471"/>
      <c r="K35" s="470"/>
      <c r="L35" s="472"/>
      <c r="M35" s="470"/>
      <c r="N35" s="10"/>
      <c r="O35" s="466" t="s">
        <v>266</v>
      </c>
      <c r="P35" s="467"/>
      <c r="Q35" s="467"/>
      <c r="R35" s="468"/>
      <c r="S35" s="467"/>
      <c r="T35" s="482">
        <f>AVERAGE($T$20:$T$26,$T$31)</f>
        <v>4</v>
      </c>
      <c r="U35" s="470">
        <f>AVERAGE($U$20:$U$26,$U$31)</f>
        <v>453.52634999999998</v>
      </c>
      <c r="V35" s="470">
        <f>AVERAGE($V$20:$V$26,$V$31)</f>
        <v>453.52634999999998</v>
      </c>
      <c r="W35" s="470"/>
      <c r="X35" s="470">
        <f>AVERAGE($X$20:$X$26,$X$31)</f>
        <v>83.125</v>
      </c>
      <c r="Y35" s="470">
        <f>AVERAGE($Y$20:$Y$26,$Y$31)</f>
        <v>83.125</v>
      </c>
      <c r="Z35" s="472">
        <f>AVERAGE($Z$20:$Z$27,$Z$31)</f>
        <v>3</v>
      </c>
      <c r="AA35" s="470">
        <f>AVERAGE($AA$20:$AA$26,$AA$31)</f>
        <v>702.90134999999998</v>
      </c>
      <c r="AB35" s="470">
        <f>AVERAGE($AB$20:$AB$26,$AB$31)</f>
        <v>175.72533749999999</v>
      </c>
      <c r="AC35" s="470">
        <f>AVERAGE($AC$20:$AC$26,$AC$31)</f>
        <v>249.375</v>
      </c>
      <c r="AD35" s="65"/>
      <c r="AE35" s="87"/>
      <c r="AF35" s="88"/>
      <c r="AG35" s="88"/>
      <c r="AH35" s="88"/>
      <c r="AI35" s="555" t="s">
        <v>201</v>
      </c>
      <c r="AJ35" s="556"/>
      <c r="AK35" s="65"/>
      <c r="AL35" s="194" t="s">
        <v>69</v>
      </c>
      <c r="AM35" s="195">
        <v>6</v>
      </c>
      <c r="AN35" s="196" t="s">
        <v>70</v>
      </c>
      <c r="AO35" s="197">
        <v>101.6</v>
      </c>
      <c r="AP35" s="197">
        <v>91.6</v>
      </c>
      <c r="AQ35" s="198">
        <v>97.2</v>
      </c>
      <c r="AR35" s="10"/>
    </row>
    <row r="36" spans="1:46" s="46" customFormat="1" ht="15.75" thickBot="1" x14ac:dyDescent="0.3">
      <c r="A36" s="257">
        <v>37</v>
      </c>
      <c r="B36" s="257" t="s">
        <v>141</v>
      </c>
      <c r="C36" s="257" t="s">
        <v>112</v>
      </c>
      <c r="D36" s="305">
        <v>2015</v>
      </c>
      <c r="E36" s="257">
        <v>1</v>
      </c>
      <c r="F36" s="114">
        <f>A36</f>
        <v>37</v>
      </c>
      <c r="G36" s="257"/>
      <c r="H36" s="277">
        <v>4.5</v>
      </c>
      <c r="I36" s="260">
        <f>550-(L36*K36)</f>
        <v>350.375</v>
      </c>
      <c r="J36" s="261" t="s">
        <v>137</v>
      </c>
      <c r="K36" s="260">
        <v>79.849999999999994</v>
      </c>
      <c r="L36" s="306">
        <v>2.5</v>
      </c>
      <c r="M36" s="260">
        <f t="shared" si="15"/>
        <v>550</v>
      </c>
      <c r="N36" s="10"/>
      <c r="O36" s="276" t="str">
        <f>IF(E36=1,$E$3,IF(E36=2,$E$4,IF(E36=3,$E$5,IF(E36=4,$E$6,IF(E36=5,$E$7,IF(E36=6,$E$8,"other"))))))</f>
        <v>Northern New England</v>
      </c>
      <c r="P36" s="257">
        <f t="shared" si="0"/>
        <v>37</v>
      </c>
      <c r="Q36" s="257" t="s">
        <v>112</v>
      </c>
      <c r="R36" s="257" t="s">
        <v>231</v>
      </c>
      <c r="S36" s="257">
        <v>1</v>
      </c>
      <c r="T36" s="277">
        <f t="shared" si="1"/>
        <v>4.5</v>
      </c>
      <c r="U36" s="357">
        <f t="shared" si="2"/>
        <v>350.375</v>
      </c>
      <c r="V36" s="375">
        <f>U36/INDEX($AO$49:$AO$56,MATCH($O36,$AL$49:$AL$56,0))</f>
        <v>354.98986828774065</v>
      </c>
      <c r="W36" s="366"/>
      <c r="X36" s="260">
        <f>IF(K36,K36,AVERAGE($L$11:$L$1104))</f>
        <v>79.849999999999994</v>
      </c>
      <c r="Y36" s="307">
        <f>$X36/$AO$49</f>
        <v>80.901722391084093</v>
      </c>
      <c r="Z36" s="306">
        <f t="shared" si="3"/>
        <v>2.5</v>
      </c>
      <c r="AA36" s="406">
        <f t="shared" si="4"/>
        <v>557.24417426545085</v>
      </c>
      <c r="AB36" s="407">
        <f t="shared" si="5"/>
        <v>123.83203872565575</v>
      </c>
      <c r="AC36" s="395">
        <f t="shared" ref="AC36:AC37" si="21">Y36*Z36</f>
        <v>202.25430597771023</v>
      </c>
      <c r="AD36" s="160"/>
      <c r="AE36" s="70"/>
      <c r="AF36" s="70" t="s">
        <v>210</v>
      </c>
      <c r="AG36" s="70" t="s">
        <v>211</v>
      </c>
      <c r="AI36" s="422">
        <f>PERCENTILE(($AA$11:$AA$15,$AA$20:$AA$31,$AA$36:$AA$37,$AA$42),0.1)</f>
        <v>265.01880170468792</v>
      </c>
      <c r="AJ36" s="424" t="s">
        <v>196</v>
      </c>
      <c r="AK36" s="65"/>
      <c r="AL36" s="39"/>
      <c r="AM36" s="83"/>
      <c r="AN36" s="36"/>
      <c r="AO36" s="197"/>
      <c r="AP36" s="197"/>
      <c r="AQ36" s="198"/>
      <c r="AR36" s="10"/>
    </row>
    <row r="37" spans="1:46" s="46" customFormat="1" ht="15.75" thickBot="1" x14ac:dyDescent="0.3">
      <c r="A37" s="94">
        <v>45</v>
      </c>
      <c r="B37" s="94" t="s">
        <v>141</v>
      </c>
      <c r="C37" s="94" t="s">
        <v>112</v>
      </c>
      <c r="D37" s="279">
        <v>2015</v>
      </c>
      <c r="E37" s="94">
        <v>1</v>
      </c>
      <c r="F37" s="93">
        <f>A37</f>
        <v>45</v>
      </c>
      <c r="G37" s="94"/>
      <c r="H37" s="58">
        <v>4</v>
      </c>
      <c r="I37" s="61">
        <v>300</v>
      </c>
      <c r="J37" s="123" t="s">
        <v>137</v>
      </c>
      <c r="K37" s="61">
        <v>100</v>
      </c>
      <c r="L37" s="122">
        <v>1</v>
      </c>
      <c r="M37" s="61">
        <f>I37+(L37*K37)</f>
        <v>400</v>
      </c>
      <c r="N37" s="10"/>
      <c r="O37" s="79" t="str">
        <f>IF(E37=1,$E$3,IF(E37=2,$E$4,IF(E37=3,$E$5,IF(E37=4,$E$6,IF(E37=5,$E$7,IF(E37=6,$E$8,"other"))))))</f>
        <v>Northern New England</v>
      </c>
      <c r="P37" s="94">
        <f t="shared" si="0"/>
        <v>45</v>
      </c>
      <c r="Q37" s="94" t="s">
        <v>112</v>
      </c>
      <c r="R37" s="193" t="s">
        <v>231</v>
      </c>
      <c r="S37" s="94">
        <v>1</v>
      </c>
      <c r="T37" s="58">
        <f t="shared" si="1"/>
        <v>4</v>
      </c>
      <c r="U37" s="290">
        <f t="shared" si="2"/>
        <v>300</v>
      </c>
      <c r="V37" s="376">
        <f>U37/INDEX($AO$49:$AO$56,MATCH($O37,$AL$49:$AL$56,0))</f>
        <v>303.95136778115506</v>
      </c>
      <c r="W37" s="289"/>
      <c r="X37" s="61">
        <f>IF(K37,K37,AVERAGE($L$11:$L$1104))</f>
        <v>100</v>
      </c>
      <c r="Y37" s="81">
        <f>$X37/$AO$49</f>
        <v>101.31712259371835</v>
      </c>
      <c r="Z37" s="390">
        <f t="shared" si="3"/>
        <v>1</v>
      </c>
      <c r="AA37" s="408">
        <f t="shared" si="4"/>
        <v>405.26849037487341</v>
      </c>
      <c r="AB37" s="409">
        <f t="shared" si="5"/>
        <v>101.31712259371835</v>
      </c>
      <c r="AC37" s="396">
        <f t="shared" si="21"/>
        <v>101.31712259371835</v>
      </c>
      <c r="AD37" s="160"/>
      <c r="AE37" s="70"/>
      <c r="AF37" s="70" t="s">
        <v>219</v>
      </c>
      <c r="AG37" s="70">
        <v>5</v>
      </c>
      <c r="AI37" s="417">
        <f>PERCENTILE(($AA$11:$AA$15,$AA$20:$AA$31,$AA$36:$AA$37,$AA$42),0.2)</f>
        <v>265.01880170468792</v>
      </c>
      <c r="AJ37" s="418" t="s">
        <v>212</v>
      </c>
      <c r="AK37" s="65"/>
      <c r="AL37" s="194"/>
      <c r="AM37" s="195"/>
      <c r="AN37" s="196"/>
      <c r="AO37" s="197"/>
      <c r="AP37" s="197"/>
      <c r="AQ37" s="198"/>
      <c r="AR37" s="10"/>
    </row>
    <row r="38" spans="1:46" s="46" customFormat="1" x14ac:dyDescent="0.25">
      <c r="A38" s="348" t="s">
        <v>235</v>
      </c>
      <c r="B38" s="326"/>
      <c r="C38" s="326"/>
      <c r="D38" s="327"/>
      <c r="E38" s="326"/>
      <c r="F38" s="326"/>
      <c r="G38" s="326"/>
      <c r="H38" s="312">
        <f>AVERAGE($H$36:$H$37)</f>
        <v>4.25</v>
      </c>
      <c r="I38" s="298">
        <f>AVERAGE($I$36:$I$37)</f>
        <v>325.1875</v>
      </c>
      <c r="J38" s="313"/>
      <c r="K38" s="298">
        <f>AVERAGE($I$36:$I$37)</f>
        <v>325.1875</v>
      </c>
      <c r="L38" s="314">
        <f>AVERAGE(L36:L37)</f>
        <v>1.75</v>
      </c>
      <c r="M38" s="328">
        <f>AVERAGE($I$36:$I$37)</f>
        <v>325.1875</v>
      </c>
      <c r="N38" s="10"/>
      <c r="O38" s="352" t="s">
        <v>235</v>
      </c>
      <c r="P38" s="310"/>
      <c r="Q38" s="310"/>
      <c r="R38" s="311"/>
      <c r="S38" s="310"/>
      <c r="T38" s="312">
        <f>AVERAGE($T$36:$T$37)</f>
        <v>4.25</v>
      </c>
      <c r="U38" s="360">
        <f>AVERAGE($U$36:$U$37)</f>
        <v>325.1875</v>
      </c>
      <c r="V38" s="379">
        <f>AVERAGE(V36:V37)</f>
        <v>329.47061803444785</v>
      </c>
      <c r="W38" s="369"/>
      <c r="X38" s="298">
        <f t="shared" ref="X38:AC38" si="22">AVERAGE(X36:X37)</f>
        <v>89.924999999999997</v>
      </c>
      <c r="Y38" s="298">
        <f t="shared" si="22"/>
        <v>91.109422492401222</v>
      </c>
      <c r="Z38" s="388">
        <f t="shared" si="22"/>
        <v>1.75</v>
      </c>
      <c r="AA38" s="379">
        <f t="shared" si="22"/>
        <v>481.25633232016213</v>
      </c>
      <c r="AB38" s="379">
        <f t="shared" si="22"/>
        <v>112.57458065968706</v>
      </c>
      <c r="AC38" s="369">
        <f t="shared" si="22"/>
        <v>151.78571428571428</v>
      </c>
      <c r="AD38" s="65"/>
      <c r="AE38" s="92"/>
      <c r="AF38" s="92" t="s">
        <v>220</v>
      </c>
      <c r="AG38">
        <v>0</v>
      </c>
      <c r="AI38" s="419">
        <f>PERCENTILE(($AA$11:$AA$15,$AA$20:$AA$31,$AA$36:$AA$37,$AA$42),0.3)</f>
        <v>439.84254711246206</v>
      </c>
      <c r="AJ38" s="420" t="s">
        <v>213</v>
      </c>
      <c r="AK38" s="65"/>
      <c r="AL38" s="194"/>
      <c r="AM38" s="195"/>
      <c r="AN38" s="196"/>
      <c r="AO38" s="197"/>
      <c r="AP38" s="197"/>
      <c r="AQ38" s="198"/>
      <c r="AR38" s="10"/>
    </row>
    <row r="39" spans="1:46" s="46" customFormat="1" x14ac:dyDescent="0.25">
      <c r="A39" s="349" t="s">
        <v>237</v>
      </c>
      <c r="B39" s="329"/>
      <c r="C39" s="329"/>
      <c r="D39" s="330"/>
      <c r="E39" s="329"/>
      <c r="F39" s="329"/>
      <c r="G39" s="329"/>
      <c r="H39" s="323">
        <f>AVERAGE($H$36:$H$37)</f>
        <v>4.25</v>
      </c>
      <c r="I39" s="322">
        <f>AVERAGE($I$36:$I$37)</f>
        <v>325.1875</v>
      </c>
      <c r="J39" s="318"/>
      <c r="K39" s="322">
        <f>AVERAGE($I$36:$I$37)</f>
        <v>325.1875</v>
      </c>
      <c r="L39" s="319"/>
      <c r="M39" s="322">
        <f>AVERAGE($I$36:$I$37)</f>
        <v>325.1875</v>
      </c>
      <c r="N39" s="10"/>
      <c r="O39" s="353" t="s">
        <v>237</v>
      </c>
      <c r="P39" s="215"/>
      <c r="Q39" s="215"/>
      <c r="R39" s="320"/>
      <c r="S39" s="215"/>
      <c r="T39" s="321">
        <f>AVERAGE($T$36:$T$37)</f>
        <v>4.25</v>
      </c>
      <c r="U39" s="355">
        <f>AVERAGE($U$36:$U$37)</f>
        <v>325.1875</v>
      </c>
      <c r="V39" s="373">
        <f>AVERAGE(V36:V37)</f>
        <v>329.47061803444785</v>
      </c>
      <c r="W39" s="364"/>
      <c r="X39" s="322">
        <f t="shared" ref="X39:AC39" si="23">AVERAGE(X36:X37)</f>
        <v>89.924999999999997</v>
      </c>
      <c r="Y39" s="322">
        <f t="shared" si="23"/>
        <v>91.109422492401222</v>
      </c>
      <c r="Z39" s="389">
        <f t="shared" si="23"/>
        <v>1.75</v>
      </c>
      <c r="AA39" s="373">
        <f t="shared" si="23"/>
        <v>481.25633232016213</v>
      </c>
      <c r="AB39" s="373">
        <f t="shared" si="23"/>
        <v>112.57458065968706</v>
      </c>
      <c r="AC39" s="364">
        <f t="shared" si="23"/>
        <v>151.78571428571428</v>
      </c>
      <c r="AD39" s="65"/>
      <c r="AE39" s="92"/>
      <c r="AF39" s="92" t="s">
        <v>221</v>
      </c>
      <c r="AG39">
        <v>1</v>
      </c>
      <c r="AI39" s="419">
        <f>PERCENTILE(($AA$11:$AA$15,$AA$20:$AA$31,$AA$36:$AA$37,$AA$42),0.4)</f>
        <v>535.9148049738036</v>
      </c>
      <c r="AJ39" s="420" t="s">
        <v>214</v>
      </c>
      <c r="AK39" s="65"/>
      <c r="AL39" s="194"/>
      <c r="AM39" s="195"/>
      <c r="AN39" s="196"/>
      <c r="AO39" s="197"/>
      <c r="AP39" s="197"/>
      <c r="AQ39" s="198"/>
      <c r="AR39" s="10"/>
    </row>
    <row r="40" spans="1:46" s="46" customFormat="1" x14ac:dyDescent="0.25">
      <c r="A40" s="473" t="s">
        <v>238</v>
      </c>
      <c r="B40" s="463"/>
      <c r="C40" s="463"/>
      <c r="D40" s="474"/>
      <c r="E40" s="463"/>
      <c r="F40" s="463"/>
      <c r="G40" s="463"/>
      <c r="H40" s="490">
        <f>AVERAGE($H$36:$H$37)</f>
        <v>4.25</v>
      </c>
      <c r="I40" s="455">
        <f>AVERAGE($I$36:$I$37)</f>
        <v>325.1875</v>
      </c>
      <c r="J40" s="464"/>
      <c r="K40" s="455">
        <f>AVERAGE($I$36:$I$37)</f>
        <v>325.1875</v>
      </c>
      <c r="L40" s="465"/>
      <c r="M40" s="478">
        <f>AVERAGE($I$36:$I$37)</f>
        <v>325.1875</v>
      </c>
      <c r="N40" s="10"/>
      <c r="O40" s="451" t="s">
        <v>238</v>
      </c>
      <c r="P40" s="452"/>
      <c r="Q40" s="452"/>
      <c r="R40" s="453"/>
      <c r="S40" s="452"/>
      <c r="T40" s="458">
        <f>AVERAGE($T$36:$T$37)</f>
        <v>4.25</v>
      </c>
      <c r="U40" s="459">
        <f>AVERAGE($U$36:$U$37)</f>
        <v>325.1875</v>
      </c>
      <c r="V40" s="460">
        <f>AVERAGE($V$36:$V$37)</f>
        <v>329.47061803444785</v>
      </c>
      <c r="W40" s="461"/>
      <c r="X40" s="455">
        <f>AVERAGE($X$36:$X$37)</f>
        <v>89.924999999999997</v>
      </c>
      <c r="Y40" s="455">
        <f>AVERAGE($Y$36:$Y$37)</f>
        <v>91.109422492401222</v>
      </c>
      <c r="Z40" s="462">
        <f>AVERAGE($Z$36:$Z$37)</f>
        <v>1.75</v>
      </c>
      <c r="AA40" s="460">
        <f>AVERAGE($AA$36:$AA$37)</f>
        <v>481.25633232016213</v>
      </c>
      <c r="AB40" s="460">
        <f>AVERAGE($AB$36:$AB$37)</f>
        <v>112.57458065968706</v>
      </c>
      <c r="AC40" s="461">
        <f>AVERAGE($AC$36:$AC$37)</f>
        <v>151.78571428571428</v>
      </c>
      <c r="AD40" s="65"/>
      <c r="AE40" s="92"/>
      <c r="AF40" s="92" t="s">
        <v>222</v>
      </c>
      <c r="AG40">
        <v>2</v>
      </c>
      <c r="AI40" s="419">
        <f>PERCENTILE(($AA$11:$AA$15,$AA$20:$AA$31,$AA$36:$AA$37,$AA$42),0.5)</f>
        <v>666.25</v>
      </c>
      <c r="AJ40" s="420" t="s">
        <v>215</v>
      </c>
      <c r="AK40" s="65"/>
      <c r="AL40" s="194"/>
      <c r="AM40" s="195"/>
      <c r="AN40" s="196"/>
      <c r="AO40" s="197"/>
      <c r="AP40" s="197"/>
      <c r="AQ40" s="198"/>
      <c r="AR40" s="10"/>
    </row>
    <row r="41" spans="1:46" s="46" customFormat="1" ht="15.75" thickBot="1" x14ac:dyDescent="0.3">
      <c r="A41" s="466" t="s">
        <v>266</v>
      </c>
      <c r="B41" s="467"/>
      <c r="C41" s="467"/>
      <c r="D41" s="468"/>
      <c r="E41" s="467"/>
      <c r="F41" s="467"/>
      <c r="G41" s="467"/>
      <c r="H41" s="469"/>
      <c r="I41" s="470"/>
      <c r="J41" s="471"/>
      <c r="K41" s="470"/>
      <c r="L41" s="472"/>
      <c r="M41" s="470"/>
      <c r="N41" s="10"/>
      <c r="O41" s="466" t="s">
        <v>266</v>
      </c>
      <c r="P41" s="467"/>
      <c r="Q41" s="467"/>
      <c r="R41" s="468"/>
      <c r="S41" s="467"/>
      <c r="T41" s="482">
        <f>AVERAGE($T$36:$T$37)</f>
        <v>4.25</v>
      </c>
      <c r="U41" s="470">
        <f>AVERAGE($U$36:$U$37)</f>
        <v>325.1875</v>
      </c>
      <c r="V41" s="470">
        <f>AVERAGE($V$36:$V$37)</f>
        <v>329.47061803444785</v>
      </c>
      <c r="W41" s="470"/>
      <c r="X41" s="470">
        <f>AVERAGE($X$36:$X$37)</f>
        <v>89.924999999999997</v>
      </c>
      <c r="Y41" s="470">
        <f>AVERAGE($Y$36:$Y$37)</f>
        <v>91.109422492401222</v>
      </c>
      <c r="Z41" s="472">
        <f>AVERAGE($Z$36:$Z$37)</f>
        <v>1.75</v>
      </c>
      <c r="AA41" s="470">
        <f>AVERAGE($AA$36:$AA$37)</f>
        <v>481.25633232016213</v>
      </c>
      <c r="AB41" s="470">
        <f>AVERAGE($AB$36:$AB$37)</f>
        <v>112.57458065968706</v>
      </c>
      <c r="AC41" s="470">
        <f>AVERAGE($AC$36:$AC$37)</f>
        <v>151.78571428571428</v>
      </c>
      <c r="AD41" s="65"/>
      <c r="AE41" s="92"/>
      <c r="AF41" s="92" t="s">
        <v>223</v>
      </c>
      <c r="AG41">
        <v>2</v>
      </c>
      <c r="AI41" s="419">
        <f>PERCENTILE(($AA$11:$AA$15,$AA$20:$AA$31,$AA$36:$AA$37,$AA$42),0.6)</f>
        <v>676.14</v>
      </c>
      <c r="AJ41" s="420" t="s">
        <v>216</v>
      </c>
      <c r="AK41" s="65"/>
      <c r="AL41" s="543" t="s">
        <v>29</v>
      </c>
      <c r="AM41" s="543"/>
      <c r="AN41" s="543"/>
      <c r="AO41" s="37">
        <v>100</v>
      </c>
      <c r="AP41" s="37">
        <v>100</v>
      </c>
      <c r="AQ41" s="38">
        <v>100</v>
      </c>
      <c r="AR41" s="10"/>
    </row>
    <row r="42" spans="1:46" s="46" customFormat="1" ht="15.75" thickBot="1" x14ac:dyDescent="0.3">
      <c r="A42" s="257">
        <v>1814</v>
      </c>
      <c r="B42" s="257" t="s">
        <v>126</v>
      </c>
      <c r="C42" s="257" t="s">
        <v>114</v>
      </c>
      <c r="D42" s="305">
        <v>2014</v>
      </c>
      <c r="E42" s="257">
        <v>4</v>
      </c>
      <c r="F42" s="114">
        <f>A42</f>
        <v>1814</v>
      </c>
      <c r="G42" s="257"/>
      <c r="H42" s="277">
        <v>4</v>
      </c>
      <c r="I42" s="278">
        <f>533.33-(K42*L42)</f>
        <v>333.70500000000004</v>
      </c>
      <c r="J42" s="261" t="s">
        <v>137</v>
      </c>
      <c r="K42" s="260">
        <v>79.849999999999994</v>
      </c>
      <c r="L42" s="306">
        <v>2.5</v>
      </c>
      <c r="M42" s="260">
        <f>(I42+(L42*K42))</f>
        <v>533.33000000000004</v>
      </c>
      <c r="N42" s="10"/>
      <c r="O42" s="276" t="str">
        <f>IF(E42=1,$E$3,IF(E42=2,$E$4,IF(E42=3,$E$5,IF(E42=4,$E$6,IF(E42=5,$E$7,IF(E42=6,$E$8,"other"))))))</f>
        <v>NY Metro</v>
      </c>
      <c r="P42" s="257">
        <f t="shared" si="0"/>
        <v>1814</v>
      </c>
      <c r="Q42" s="257" t="s">
        <v>114</v>
      </c>
      <c r="R42" s="257" t="s">
        <v>231</v>
      </c>
      <c r="S42" s="257">
        <v>1</v>
      </c>
      <c r="T42" s="277">
        <f>H42</f>
        <v>4</v>
      </c>
      <c r="U42" s="361">
        <f>(I42*0.95)</f>
        <v>317.01975000000004</v>
      </c>
      <c r="V42" s="494">
        <f>U42/INDEX($AO$49:$AO$56,MATCH($O42,$AL$49:$AL$56,0))</f>
        <v>309.21214337966353</v>
      </c>
      <c r="W42" s="366"/>
      <c r="X42" s="260">
        <f>IF(K42,K42,AVERAGE($L$11:$L$1104))</f>
        <v>79.849999999999994</v>
      </c>
      <c r="Y42" s="307">
        <f>X42/$AO$52</f>
        <v>77.883443062667638</v>
      </c>
      <c r="Z42" s="391">
        <f>L42</f>
        <v>2.5</v>
      </c>
      <c r="AA42" s="406">
        <f t="shared" si="4"/>
        <v>503.9207510363326</v>
      </c>
      <c r="AB42" s="407">
        <f t="shared" si="5"/>
        <v>125.98018775908315</v>
      </c>
      <c r="AC42" s="395">
        <f t="shared" ref="AC42" si="24">Y42*Z42</f>
        <v>194.7086076566691</v>
      </c>
      <c r="AD42" s="160"/>
      <c r="AE42"/>
      <c r="AF42" s="92" t="s">
        <v>224</v>
      </c>
      <c r="AG42">
        <v>2</v>
      </c>
      <c r="AI42" s="419">
        <f>PERCENTILE(($AA$11:$AA$15,$AA$20:$AA$31,$AA$36:$AA$37,$AA$42),0.7)</f>
        <v>698.20524</v>
      </c>
      <c r="AJ42" s="420" t="s">
        <v>217</v>
      </c>
      <c r="AK42" s="65"/>
      <c r="AL42" s="10"/>
      <c r="AM42" s="47"/>
      <c r="AN42" s="47"/>
      <c r="AO42" s="47"/>
      <c r="AP42" s="47"/>
      <c r="AQ42" s="47"/>
      <c r="AR42" s="47"/>
      <c r="AS42" s="10"/>
    </row>
    <row r="43" spans="1:46" s="46" customFormat="1" ht="15" customHeight="1" thickBot="1" x14ac:dyDescent="0.3">
      <c r="A43" s="348" t="s">
        <v>235</v>
      </c>
      <c r="B43" s="326"/>
      <c r="C43" s="326"/>
      <c r="D43" s="327"/>
      <c r="E43" s="326"/>
      <c r="F43" s="326"/>
      <c r="G43" s="326"/>
      <c r="H43" s="312"/>
      <c r="I43" s="298">
        <f>AVERAGE(I42:I42)</f>
        <v>333.70500000000004</v>
      </c>
      <c r="J43" s="313"/>
      <c r="K43" s="298">
        <f>AVERAGE(K42:K42)</f>
        <v>79.849999999999994</v>
      </c>
      <c r="L43" s="314">
        <f>AVERAGE(L42:L42)</f>
        <v>2.5</v>
      </c>
      <c r="M43" s="298">
        <f>AVERAGE(M42:M42)</f>
        <v>533.33000000000004</v>
      </c>
      <c r="N43" s="10"/>
      <c r="O43" s="352" t="s">
        <v>235</v>
      </c>
      <c r="P43" s="310"/>
      <c r="Q43" s="310"/>
      <c r="R43" s="311"/>
      <c r="S43" s="310"/>
      <c r="T43" s="332">
        <f>AVERAGE($T$42)</f>
        <v>4</v>
      </c>
      <c r="U43" s="360">
        <f>AVERAGE($AB$42:$AB$42)</f>
        <v>125.98018775908315</v>
      </c>
      <c r="V43" s="495">
        <f>AVERAGE($V$42)</f>
        <v>309.21214337966353</v>
      </c>
      <c r="W43" s="369"/>
      <c r="X43" s="298">
        <f t="shared" ref="X43:X44" si="25">AVERAGE($X$42)</f>
        <v>79.849999999999994</v>
      </c>
      <c r="Y43" s="298">
        <f>AVERAGE($Y$42)</f>
        <v>77.883443062667638</v>
      </c>
      <c r="Z43" s="388">
        <f>AVERAGE($Z$42:$Z$42)</f>
        <v>2.5</v>
      </c>
      <c r="AA43" s="379">
        <f>AVERAGE($AA$42)</f>
        <v>503.9207510363326</v>
      </c>
      <c r="AB43" s="379">
        <f>AVERAGE($AB$42:$AB$42)</f>
        <v>125.98018775908315</v>
      </c>
      <c r="AC43" s="369">
        <f>AVERAGE($AC$42)</f>
        <v>194.7086076566691</v>
      </c>
      <c r="AD43" s="160"/>
      <c r="AE43" s="87"/>
      <c r="AF43" s="92" t="s">
        <v>225</v>
      </c>
      <c r="AG43">
        <v>2</v>
      </c>
      <c r="AI43" s="191">
        <f>PERCENTILE(($AA$11:$AA$15,$AA$20:$AA$31,$AA$36:$AA$37,$AA$42),0.8)</f>
        <v>1099.2000000000005</v>
      </c>
      <c r="AJ43" s="421" t="s">
        <v>218</v>
      </c>
      <c r="AK43" s="65"/>
      <c r="AL43" s="45" t="s">
        <v>71</v>
      </c>
      <c r="AM43" s="47"/>
      <c r="AN43" s="47"/>
      <c r="AO43" s="47"/>
      <c r="AP43" s="47"/>
      <c r="AQ43" s="47"/>
      <c r="AR43" s="10"/>
    </row>
    <row r="44" spans="1:46" s="46" customFormat="1" ht="15.75" thickBot="1" x14ac:dyDescent="0.3">
      <c r="A44" s="349" t="s">
        <v>237</v>
      </c>
      <c r="B44" s="329"/>
      <c r="C44" s="329"/>
      <c r="D44" s="330"/>
      <c r="E44" s="329"/>
      <c r="F44" s="329"/>
      <c r="G44" s="329"/>
      <c r="H44" s="316"/>
      <c r="I44" s="317"/>
      <c r="J44" s="318"/>
      <c r="K44" s="317"/>
      <c r="L44" s="319"/>
      <c r="M44" s="317"/>
      <c r="N44" s="10"/>
      <c r="O44" s="353" t="s">
        <v>237</v>
      </c>
      <c r="P44" s="215"/>
      <c r="Q44" s="215"/>
      <c r="R44" s="320"/>
      <c r="S44" s="215"/>
      <c r="T44" s="321">
        <f>AVERAGE($T$42)</f>
        <v>4</v>
      </c>
      <c r="U44" s="355">
        <f>AVERAGE($AB$42:$AB$42)</f>
        <v>125.98018775908315</v>
      </c>
      <c r="V44" s="373">
        <f>AVERAGE($V$42)</f>
        <v>309.21214337966353</v>
      </c>
      <c r="W44" s="364"/>
      <c r="X44" s="322">
        <f t="shared" si="25"/>
        <v>79.849999999999994</v>
      </c>
      <c r="Y44" s="322">
        <f t="shared" ref="Y44:Y46" si="26">AVERAGE($Y$42)</f>
        <v>77.883443062667638</v>
      </c>
      <c r="Z44" s="389">
        <f>AVERAGE($Z$42:$Z$42)</f>
        <v>2.5</v>
      </c>
      <c r="AA44" s="373">
        <f>AVERAGE($AA$42)</f>
        <v>503.9207510363326</v>
      </c>
      <c r="AB44" s="373">
        <f>AVERAGE($AB$42:$AB$42)</f>
        <v>125.98018775908315</v>
      </c>
      <c r="AC44" s="364">
        <f>AVERAGE($AC$42)</f>
        <v>194.7086076566691</v>
      </c>
      <c r="AD44" s="308"/>
      <c r="AE44"/>
      <c r="AF44" s="92" t="s">
        <v>226</v>
      </c>
      <c r="AG44">
        <v>2</v>
      </c>
      <c r="AI44" s="422">
        <f>PERCENTILE(($AA$11:$AA$15,$AA$20:$AA$31,$AA$36:$AA$37,$AA$42),0.9)</f>
        <v>1266.7000000000003</v>
      </c>
      <c r="AJ44" s="423" t="s">
        <v>195</v>
      </c>
      <c r="AK44" s="65"/>
      <c r="AL44" s="47"/>
      <c r="AM44" s="47"/>
      <c r="AN44" s="47"/>
      <c r="AO44" s="47"/>
      <c r="AP44" s="47"/>
      <c r="AQ44" s="47"/>
      <c r="AR44" s="10"/>
    </row>
    <row r="45" spans="1:46" x14ac:dyDescent="0.25">
      <c r="A45" s="473" t="s">
        <v>238</v>
      </c>
      <c r="B45" s="463"/>
      <c r="C45" s="463"/>
      <c r="D45" s="474"/>
      <c r="E45" s="463"/>
      <c r="F45" s="463"/>
      <c r="G45" s="463"/>
      <c r="H45" s="491"/>
      <c r="I45" s="477"/>
      <c r="J45" s="492"/>
      <c r="K45" s="477"/>
      <c r="L45" s="493"/>
      <c r="M45" s="477"/>
      <c r="N45" s="10"/>
      <c r="O45" s="473" t="s">
        <v>238</v>
      </c>
      <c r="P45" s="463"/>
      <c r="Q45" s="463"/>
      <c r="R45" s="474"/>
      <c r="S45" s="463"/>
      <c r="T45" s="475">
        <f>AVERAGE($T$42)</f>
        <v>4</v>
      </c>
      <c r="U45" s="476">
        <f>AVERAGE($AB$42:$AB$42)</f>
        <v>125.98018775908315</v>
      </c>
      <c r="V45" s="377">
        <f>AVERAGE($V$42)</f>
        <v>309.21214337966353</v>
      </c>
      <c r="W45" s="477"/>
      <c r="X45" s="478">
        <f>AVERAGE($X$42)</f>
        <v>79.849999999999994</v>
      </c>
      <c r="Y45" s="478">
        <f t="shared" si="26"/>
        <v>77.883443062667638</v>
      </c>
      <c r="Z45" s="479">
        <f>AVERAGE($Z$42:$Z$42)</f>
        <v>2.5</v>
      </c>
      <c r="AA45" s="480">
        <f>AVERAGE($AA$42)</f>
        <v>503.9207510363326</v>
      </c>
      <c r="AB45" s="480">
        <f>AVERAGE($AB$42:$AB$42)</f>
        <v>125.98018775908315</v>
      </c>
      <c r="AC45" s="481">
        <f>AVERAGE($AC$42)</f>
        <v>194.7086076566691</v>
      </c>
      <c r="AD45" s="308"/>
      <c r="AE45"/>
      <c r="AF45" s="92" t="s">
        <v>227</v>
      </c>
      <c r="AG45">
        <v>2</v>
      </c>
      <c r="AH45" s="46"/>
      <c r="AK45" s="10"/>
      <c r="AL45" s="40"/>
      <c r="AM45" s="40"/>
      <c r="AN45" s="40"/>
      <c r="AO45" s="40"/>
      <c r="AP45" s="40"/>
      <c r="AQ45" s="40"/>
      <c r="AR45" s="10"/>
      <c r="AS45" s="46"/>
      <c r="AT45"/>
    </row>
    <row r="46" spans="1:46" ht="15" customHeight="1" thickBot="1" x14ac:dyDescent="0.3">
      <c r="A46" s="466" t="s">
        <v>266</v>
      </c>
      <c r="B46" s="467"/>
      <c r="C46" s="467"/>
      <c r="D46" s="468"/>
      <c r="E46" s="467"/>
      <c r="F46" s="467"/>
      <c r="G46" s="467"/>
      <c r="H46" s="469"/>
      <c r="I46" s="470"/>
      <c r="J46" s="471"/>
      <c r="K46" s="470"/>
      <c r="L46" s="472"/>
      <c r="M46" s="470"/>
      <c r="N46" s="10"/>
      <c r="O46" s="466" t="s">
        <v>266</v>
      </c>
      <c r="P46" s="467"/>
      <c r="Q46" s="467"/>
      <c r="R46" s="468"/>
      <c r="S46" s="467"/>
      <c r="T46" s="482">
        <f>AVERAGE($T$42)</f>
        <v>4</v>
      </c>
      <c r="U46" s="470">
        <f>AVERAGE($AB$42:$AB$42)</f>
        <v>125.98018775908315</v>
      </c>
      <c r="V46" s="470">
        <f>AVERAGE($V$42)</f>
        <v>309.21214337966353</v>
      </c>
      <c r="W46" s="470"/>
      <c r="X46" s="470">
        <f>AVERAGE($X$42)</f>
        <v>79.849999999999994</v>
      </c>
      <c r="Y46" s="470">
        <f t="shared" si="26"/>
        <v>77.883443062667638</v>
      </c>
      <c r="Z46" s="472">
        <f>AVERAGE($Z$42:$Z$42)</f>
        <v>2.5</v>
      </c>
      <c r="AA46" s="470">
        <f>AVERAGE($AA$42)</f>
        <v>503.9207510363326</v>
      </c>
      <c r="AB46" s="470">
        <f>AVERAGE($AB$42:$AB$42)</f>
        <v>125.98018775908315</v>
      </c>
      <c r="AC46" s="470">
        <f>AVERAGE($AC$42)</f>
        <v>194.7086076566691</v>
      </c>
      <c r="AD46" s="308"/>
      <c r="AE46"/>
      <c r="AF46" s="92" t="s">
        <v>228</v>
      </c>
      <c r="AG46">
        <v>2</v>
      </c>
      <c r="AK46" s="10"/>
      <c r="AL46" s="40"/>
      <c r="AM46" s="40"/>
      <c r="AN46" s="40"/>
      <c r="AO46" s="40"/>
      <c r="AP46" s="40"/>
      <c r="AQ46" s="40"/>
      <c r="AR46" s="10"/>
      <c r="AT46"/>
    </row>
    <row r="47" spans="1:46" x14ac:dyDescent="0.25">
      <c r="A47" s="45"/>
      <c r="B47" s="45"/>
      <c r="C47" s="45"/>
      <c r="D47" s="229"/>
      <c r="E47" s="41"/>
      <c r="F47" s="92"/>
      <c r="G47" s="92"/>
      <c r="H47" s="230"/>
      <c r="I47" s="51"/>
      <c r="J47" s="231"/>
      <c r="K47" s="84"/>
      <c r="L47" s="232"/>
      <c r="M47" s="84"/>
      <c r="N47" s="10"/>
      <c r="O47" s="315"/>
      <c r="P47" s="199"/>
      <c r="Q47" s="199"/>
      <c r="R47" s="199"/>
      <c r="S47" s="199"/>
      <c r="T47" s="85"/>
      <c r="U47" s="234"/>
      <c r="V47" s="235"/>
      <c r="W47" s="235"/>
      <c r="X47" s="235"/>
      <c r="Y47" s="146"/>
      <c r="Z47" s="85"/>
      <c r="AA47" s="146"/>
      <c r="AB47" s="233"/>
      <c r="AC47" s="233"/>
      <c r="AD47" s="10"/>
      <c r="AE47"/>
      <c r="AF47"/>
      <c r="AG47">
        <f>SUM(AG37:AG46)</f>
        <v>20</v>
      </c>
      <c r="AJ47" s="41"/>
      <c r="AK47" s="10"/>
      <c r="AL47" s="40"/>
      <c r="AM47" s="40"/>
      <c r="AN47" s="40"/>
      <c r="AO47" s="40"/>
      <c r="AQ47" s="40"/>
      <c r="AR47" s="10"/>
      <c r="AT47"/>
    </row>
    <row r="48" spans="1:46" ht="16.5" thickBot="1" x14ac:dyDescent="0.3">
      <c r="A48" s="439" t="s">
        <v>3</v>
      </c>
      <c r="B48" s="551" t="s">
        <v>234</v>
      </c>
      <c r="C48" s="551"/>
      <c r="D48" s="551"/>
      <c r="E48" s="440"/>
      <c r="F48" s="441" t="s">
        <v>236</v>
      </c>
      <c r="G48" s="440"/>
      <c r="H48" s="551" t="s">
        <v>234</v>
      </c>
      <c r="I48" s="551"/>
      <c r="J48" s="551"/>
      <c r="K48" s="442"/>
      <c r="L48" s="441" t="s">
        <v>236</v>
      </c>
      <c r="M48" s="442"/>
      <c r="N48" s="440"/>
      <c r="O48" s="443"/>
      <c r="P48" s="444" t="s">
        <v>234</v>
      </c>
      <c r="Q48" s="445"/>
      <c r="R48" s="445"/>
      <c r="S48" s="445"/>
      <c r="T48" s="445"/>
      <c r="U48" s="445"/>
      <c r="V48" s="442"/>
      <c r="W48" s="442"/>
      <c r="X48" s="442"/>
      <c r="Y48" s="444" t="s">
        <v>234</v>
      </c>
      <c r="Z48" s="446"/>
      <c r="AA48" s="447"/>
      <c r="AB48" s="448"/>
      <c r="AC48" s="448"/>
      <c r="AD48" s="443"/>
      <c r="AE48"/>
      <c r="AF48"/>
      <c r="AJ48" s="41"/>
      <c r="AK48" s="10"/>
      <c r="AL48" s="42" t="s">
        <v>13</v>
      </c>
      <c r="AM48" s="42" t="s">
        <v>14</v>
      </c>
      <c r="AN48" s="42" t="s">
        <v>72</v>
      </c>
      <c r="AO48" s="90" t="s">
        <v>85</v>
      </c>
      <c r="AP48" s="90" t="s">
        <v>86</v>
      </c>
      <c r="AQ48" s="40"/>
      <c r="AR48" s="10"/>
      <c r="AT48"/>
    </row>
    <row r="49" spans="1:46" x14ac:dyDescent="0.25">
      <c r="A49" s="93">
        <v>5</v>
      </c>
      <c r="B49" s="93" t="s">
        <v>124</v>
      </c>
      <c r="C49" s="94" t="s">
        <v>113</v>
      </c>
      <c r="D49" s="121">
        <v>2014</v>
      </c>
      <c r="E49" s="93">
        <v>2</v>
      </c>
      <c r="F49" s="93">
        <f>A49</f>
        <v>5</v>
      </c>
      <c r="G49" s="108"/>
      <c r="H49" s="54">
        <v>6</v>
      </c>
      <c r="I49" s="293">
        <v>1160</v>
      </c>
      <c r="J49" s="123" t="s">
        <v>137</v>
      </c>
      <c r="K49" s="60">
        <v>65</v>
      </c>
      <c r="L49" s="93">
        <f>8</f>
        <v>8</v>
      </c>
      <c r="M49" s="61">
        <f>I49+(K49*L49)</f>
        <v>1680</v>
      </c>
      <c r="N49" s="10"/>
      <c r="O49" s="79" t="str">
        <f>IF(E49=1,$E$3,IF(E49=2,$E$4,IF(E49=3,$E$5,IF(E49=4,$E$6,IF(E49=5,$E$7,IF(E49=6,$E$8,"other"))))))</f>
        <v>Central/Southern New England</v>
      </c>
      <c r="P49" s="94">
        <f>A49</f>
        <v>5</v>
      </c>
      <c r="Q49" s="94" t="s">
        <v>113</v>
      </c>
      <c r="R49" s="193" t="s">
        <v>232</v>
      </c>
      <c r="S49" s="56">
        <v>1</v>
      </c>
      <c r="T49" s="58">
        <f t="shared" ref="T49:U52" si="27">H49</f>
        <v>6</v>
      </c>
      <c r="U49" s="61">
        <f t="shared" si="27"/>
        <v>1160</v>
      </c>
      <c r="V49" s="61">
        <f>U49/INDEX($AO$49:$AO$56,MATCH($O49,$AL$49:$AL$56,0))</f>
        <v>1173.3764920089013</v>
      </c>
      <c r="W49" s="61"/>
      <c r="X49" s="61">
        <f>IF(K49,K49,AVERAGE($L$11:$L$1104))</f>
        <v>65</v>
      </c>
      <c r="Y49" s="61">
        <f>X49/AVERAGE($AO$50:$AO$51)</f>
        <v>64.834671587451993</v>
      </c>
      <c r="Z49" s="59">
        <f>L49</f>
        <v>8</v>
      </c>
      <c r="AA49" s="81">
        <f>((Z49*Y49)+V49)/S49</f>
        <v>1692.0538647085173</v>
      </c>
      <c r="AB49" s="212">
        <f>IF(T49,AA49/T49,"-")</f>
        <v>282.00897745141953</v>
      </c>
      <c r="AC49" s="82"/>
      <c r="AD49" s="10"/>
      <c r="AE49"/>
      <c r="AF49"/>
      <c r="AJ49" s="41"/>
      <c r="AK49" s="10"/>
      <c r="AL49" s="20" t="s">
        <v>17</v>
      </c>
      <c r="AM49" s="20">
        <v>1</v>
      </c>
      <c r="AN49" s="20" t="s">
        <v>18</v>
      </c>
      <c r="AO49" s="89">
        <f t="shared" ref="AO49:AO54" si="28">AVERAGEIF($AM$11:$AM$36,AM49,$AO$11:$AO$36)/100</f>
        <v>0.98699999999999988</v>
      </c>
      <c r="AP49" s="89">
        <f t="shared" ref="AP49:AP54" si="29">AVERAGEIF($AM$11:$AM$36,AM49,$AP$11:$AP$36)/100</f>
        <v>0.84283333333333332</v>
      </c>
      <c r="AQ49" s="40"/>
      <c r="AR49" s="10"/>
      <c r="AT49"/>
    </row>
    <row r="50" spans="1:46" ht="15" customHeight="1" x14ac:dyDescent="0.25">
      <c r="A50" s="94">
        <v>41</v>
      </c>
      <c r="B50" s="93" t="s">
        <v>116</v>
      </c>
      <c r="C50" s="94" t="s">
        <v>112</v>
      </c>
      <c r="D50" s="121">
        <v>2015</v>
      </c>
      <c r="E50" s="93">
        <v>6</v>
      </c>
      <c r="F50" s="93">
        <f t="shared" ref="F50:F53" si="30">A50</f>
        <v>41</v>
      </c>
      <c r="G50" s="93"/>
      <c r="H50" s="136">
        <v>6</v>
      </c>
      <c r="I50" s="181">
        <v>1240</v>
      </c>
      <c r="J50" s="123" t="s">
        <v>137</v>
      </c>
      <c r="K50" s="60">
        <v>56</v>
      </c>
      <c r="L50" s="93">
        <f>8</f>
        <v>8</v>
      </c>
      <c r="M50" s="61">
        <f t="shared" ref="M50:M52" si="31">I50+(K50*L50)</f>
        <v>1688</v>
      </c>
      <c r="N50" s="10"/>
      <c r="O50" s="79" t="str">
        <f>IF(E50=1,$E$3,IF(E50=2,$E$4,IF(E50=3,$E$5,IF(E50=4,$E$6,IF(E50=5,$E$7,IF(E50=6,$E$8,"other"))))))</f>
        <v>Mid-Atlantic -</v>
      </c>
      <c r="P50" s="94">
        <f>A50</f>
        <v>41</v>
      </c>
      <c r="Q50" s="94" t="s">
        <v>112</v>
      </c>
      <c r="R50" s="193" t="s">
        <v>232</v>
      </c>
      <c r="S50" s="94">
        <v>1</v>
      </c>
      <c r="T50" s="58">
        <f t="shared" si="27"/>
        <v>6</v>
      </c>
      <c r="U50" s="61">
        <f t="shared" si="27"/>
        <v>1240</v>
      </c>
      <c r="V50" s="61">
        <f>U50/INDEX($AO$49:$AO$56,MATCH($O50,$AL$49:$AL$56,0))</f>
        <v>1243.419403359238</v>
      </c>
      <c r="W50" s="61"/>
      <c r="X50" s="61">
        <f>IF(K50,K50,AVERAGE($L$11:$L$1104))</f>
        <v>56</v>
      </c>
      <c r="Y50" s="81">
        <f>$X50/$AO$54</f>
        <v>56.154424667836551</v>
      </c>
      <c r="Z50" s="59">
        <f>L50</f>
        <v>8</v>
      </c>
      <c r="AA50" s="81">
        <f>((Z50*Y50)+V50)/S50</f>
        <v>1692.6548007019305</v>
      </c>
      <c r="AB50" s="212">
        <f>IF(T50,AA50/T50,"-")</f>
        <v>282.10913345032174</v>
      </c>
      <c r="AC50" s="82"/>
      <c r="AD50" s="10"/>
      <c r="AE50"/>
      <c r="AF50"/>
      <c r="AJ50" s="41"/>
      <c r="AK50" s="10"/>
      <c r="AL50" s="20" t="s">
        <v>19</v>
      </c>
      <c r="AM50" s="20">
        <v>2</v>
      </c>
      <c r="AN50" s="20" t="s">
        <v>73</v>
      </c>
      <c r="AO50" s="89">
        <f t="shared" si="28"/>
        <v>0.98860000000000003</v>
      </c>
      <c r="AP50" s="89">
        <f t="shared" si="29"/>
        <v>1.1674</v>
      </c>
      <c r="AQ50" s="40"/>
      <c r="AR50" s="10"/>
      <c r="AT50"/>
    </row>
    <row r="51" spans="1:46" ht="15" customHeight="1" x14ac:dyDescent="0.25">
      <c r="A51" s="94">
        <v>43</v>
      </c>
      <c r="B51" s="93" t="s">
        <v>143</v>
      </c>
      <c r="C51" s="94" t="s">
        <v>112</v>
      </c>
      <c r="D51" s="121">
        <v>2015</v>
      </c>
      <c r="E51" s="93">
        <v>2</v>
      </c>
      <c r="F51" s="93">
        <f t="shared" si="30"/>
        <v>43</v>
      </c>
      <c r="G51" s="93"/>
      <c r="H51" s="136">
        <v>6</v>
      </c>
      <c r="I51" s="181">
        <v>1200</v>
      </c>
      <c r="J51" s="123" t="s">
        <v>137</v>
      </c>
      <c r="K51" s="60">
        <v>52</v>
      </c>
      <c r="L51" s="93">
        <f>8</f>
        <v>8</v>
      </c>
      <c r="M51" s="61">
        <f t="shared" si="31"/>
        <v>1616</v>
      </c>
      <c r="N51" s="10"/>
      <c r="O51" s="79" t="str">
        <f>IF(E51=1,$E$3,IF(E51=2,$E$4,IF(E51=3,$E$5,IF(E51=4,$E$6,IF(E51=5,$E$7,IF(E51=6,$E$8,"other"))))))</f>
        <v>Central/Southern New England</v>
      </c>
      <c r="P51" s="94">
        <f>A51</f>
        <v>43</v>
      </c>
      <c r="Q51" s="94" t="s">
        <v>112</v>
      </c>
      <c r="R51" s="193" t="s">
        <v>232</v>
      </c>
      <c r="S51" s="94">
        <v>1</v>
      </c>
      <c r="T51" s="58">
        <f t="shared" si="27"/>
        <v>6</v>
      </c>
      <c r="U51" s="61">
        <f t="shared" si="27"/>
        <v>1200</v>
      </c>
      <c r="V51" s="61">
        <f>U51/INDEX($AO$49:$AO$56,MATCH($O51,$AL$49:$AL$56,0))</f>
        <v>1213.837750354036</v>
      </c>
      <c r="W51" s="61"/>
      <c r="X51" s="61">
        <f>IF(K51,K51,AVERAGE($L$11:$L$1104))</f>
        <v>52</v>
      </c>
      <c r="Y51" s="81">
        <f>$X51/$AO$50</f>
        <v>52.599635848674893</v>
      </c>
      <c r="Z51" s="59">
        <f>L51</f>
        <v>8</v>
      </c>
      <c r="AA51" s="81">
        <f>((Z51*Y51)+V51)/S51</f>
        <v>1634.6348371434351</v>
      </c>
      <c r="AB51" s="212">
        <f>IF(T51,AA51/T51,"-")</f>
        <v>272.43913952390585</v>
      </c>
      <c r="AC51" s="82"/>
      <c r="AD51" s="10"/>
      <c r="AE51"/>
      <c r="AF51"/>
      <c r="AJ51" s="41"/>
      <c r="AK51" s="10"/>
      <c r="AL51" s="20" t="s">
        <v>21</v>
      </c>
      <c r="AM51" s="20">
        <v>3</v>
      </c>
      <c r="AN51" s="20" t="s">
        <v>22</v>
      </c>
      <c r="AO51" s="89">
        <f t="shared" si="28"/>
        <v>1.0165</v>
      </c>
      <c r="AP51" s="89">
        <f t="shared" si="29"/>
        <v>1.2734999999999999</v>
      </c>
      <c r="AQ51" s="40"/>
      <c r="AR51" s="10"/>
      <c r="AT51"/>
    </row>
    <row r="52" spans="1:46" ht="15" customHeight="1" x14ac:dyDescent="0.25">
      <c r="A52" s="94">
        <v>39</v>
      </c>
      <c r="B52" s="93" t="s">
        <v>124</v>
      </c>
      <c r="C52" s="94" t="s">
        <v>112</v>
      </c>
      <c r="D52" s="121">
        <v>2015</v>
      </c>
      <c r="E52" s="93">
        <v>2</v>
      </c>
      <c r="F52" s="93">
        <f t="shared" si="30"/>
        <v>39</v>
      </c>
      <c r="G52" s="93"/>
      <c r="H52" s="136">
        <v>6</v>
      </c>
      <c r="I52" s="181">
        <v>1160</v>
      </c>
      <c r="J52" s="123" t="s">
        <v>137</v>
      </c>
      <c r="K52" s="60">
        <v>52</v>
      </c>
      <c r="L52" s="93">
        <f>8</f>
        <v>8</v>
      </c>
      <c r="M52" s="61">
        <f t="shared" si="31"/>
        <v>1576</v>
      </c>
      <c r="N52" s="10"/>
      <c r="O52" s="79" t="str">
        <f>IF(E52=1,$E$3,IF(E52=2,$E$4,IF(E52=3,$E$5,IF(E52=4,$E$6,IF(E52=5,$E$7,IF(E52=6,$E$8,"other"))))))</f>
        <v>Central/Southern New England</v>
      </c>
      <c r="P52" s="94">
        <f>A52</f>
        <v>39</v>
      </c>
      <c r="Q52" s="94" t="s">
        <v>112</v>
      </c>
      <c r="R52" s="193" t="s">
        <v>232</v>
      </c>
      <c r="S52" s="94">
        <v>1</v>
      </c>
      <c r="T52" s="58">
        <f t="shared" si="27"/>
        <v>6</v>
      </c>
      <c r="U52" s="61">
        <f t="shared" si="27"/>
        <v>1160</v>
      </c>
      <c r="V52" s="61">
        <f>U52/INDEX($AO$49:$AO$56,MATCH($O52,$AL$49:$AL$56,0))</f>
        <v>1173.3764920089013</v>
      </c>
      <c r="W52" s="61"/>
      <c r="X52" s="61">
        <f>IF(K52,K52,AVERAGE($L$11:$L$1104))</f>
        <v>52</v>
      </c>
      <c r="Y52" s="81">
        <f>$X52/$AO$50</f>
        <v>52.599635848674893</v>
      </c>
      <c r="Z52" s="59">
        <f>L52</f>
        <v>8</v>
      </c>
      <c r="AA52" s="81">
        <f>((Z52*Y52)+V52)/S52</f>
        <v>1594.1735787983005</v>
      </c>
      <c r="AB52" s="212">
        <f>IF(T52,AA52/T52,"-")</f>
        <v>265.69559646638339</v>
      </c>
      <c r="AC52" s="82"/>
      <c r="AD52" s="10"/>
      <c r="AE52"/>
      <c r="AF52"/>
      <c r="AJ52" s="41"/>
      <c r="AK52" s="10"/>
      <c r="AL52" s="20" t="s">
        <v>23</v>
      </c>
      <c r="AM52" s="20">
        <v>4</v>
      </c>
      <c r="AN52" s="20" t="s">
        <v>74</v>
      </c>
      <c r="AO52" s="89">
        <f t="shared" si="28"/>
        <v>1.02525</v>
      </c>
      <c r="AP52" s="89">
        <f t="shared" si="29"/>
        <v>1.5502500000000001</v>
      </c>
      <c r="AQ52" s="40"/>
      <c r="AR52" s="10"/>
      <c r="AT52"/>
    </row>
    <row r="53" spans="1:46" ht="15" customHeight="1" thickBot="1" x14ac:dyDescent="0.3">
      <c r="A53" s="281">
        <v>1816</v>
      </c>
      <c r="B53" s="282" t="s">
        <v>137</v>
      </c>
      <c r="C53" s="281" t="s">
        <v>127</v>
      </c>
      <c r="D53" s="283">
        <v>2015</v>
      </c>
      <c r="E53" s="284" t="s">
        <v>30</v>
      </c>
      <c r="F53" s="93">
        <f t="shared" si="30"/>
        <v>1816</v>
      </c>
      <c r="G53" s="284"/>
      <c r="H53" s="285">
        <v>4</v>
      </c>
      <c r="I53" s="286">
        <f>225*1.34</f>
        <v>301.5</v>
      </c>
      <c r="J53" s="287" t="s">
        <v>137</v>
      </c>
      <c r="K53" s="286">
        <v>79.849999999999994</v>
      </c>
      <c r="L53" s="288">
        <v>2</v>
      </c>
      <c r="M53" s="286">
        <f>I53+(L53*K53)</f>
        <v>461.2</v>
      </c>
      <c r="N53" s="10"/>
      <c r="O53" s="79" t="str">
        <f>IF(E53=1,$E$3,IF(E53=2,$E$4,IF(E53=3,$E$5,IF(E53=4,$E$6,IF(E53=5,$E$7,IF(E53=6,$E$8,"other"))))))</f>
        <v>other</v>
      </c>
      <c r="P53" s="193">
        <f>A53</f>
        <v>1816</v>
      </c>
      <c r="Q53" s="94" t="s">
        <v>127</v>
      </c>
      <c r="R53" s="193" t="s">
        <v>232</v>
      </c>
      <c r="S53" s="94">
        <v>1</v>
      </c>
      <c r="T53" s="58">
        <v>6</v>
      </c>
      <c r="U53" s="234">
        <f>I53</f>
        <v>301.5</v>
      </c>
      <c r="V53" s="61">
        <f>U53/INDEX($AO$49:$AO$56,MATCH($O53,$AL$49:$AL$56,0))</f>
        <v>301.5</v>
      </c>
      <c r="W53" s="61"/>
      <c r="X53" s="61">
        <f>IF(K53,K53,AVERAGE($L$11:$L$1104))</f>
        <v>79.849999999999994</v>
      </c>
      <c r="Y53" s="81">
        <f>$X53/$AO$55</f>
        <v>79.849999999999994</v>
      </c>
      <c r="Z53" s="58">
        <f>L53</f>
        <v>2</v>
      </c>
      <c r="AA53" s="81">
        <f>((Z53*Y53)+V53)/S53</f>
        <v>461.2</v>
      </c>
      <c r="AB53" s="212">
        <f>IF(T53,AA53/T53,"-")</f>
        <v>76.86666666666666</v>
      </c>
      <c r="AC53" s="82"/>
      <c r="AD53" s="10"/>
      <c r="AE53"/>
      <c r="AF53"/>
      <c r="AJ53" s="41"/>
      <c r="AK53" s="10"/>
      <c r="AL53" s="20" t="s">
        <v>25</v>
      </c>
      <c r="AM53" s="20">
        <v>5</v>
      </c>
      <c r="AN53" s="20" t="s">
        <v>26</v>
      </c>
      <c r="AO53" s="89">
        <f t="shared" si="28"/>
        <v>0.98875000000000002</v>
      </c>
      <c r="AP53" s="89">
        <f t="shared" si="29"/>
        <v>1.0137499999999999</v>
      </c>
      <c r="AQ53" s="40"/>
      <c r="AR53" s="10"/>
      <c r="AT53"/>
    </row>
    <row r="54" spans="1:46" ht="15" customHeight="1" thickBot="1" x14ac:dyDescent="0.3">
      <c r="A54" s="350" t="s">
        <v>235</v>
      </c>
      <c r="B54" s="265"/>
      <c r="C54" s="265"/>
      <c r="D54" s="266"/>
      <c r="E54" s="265"/>
      <c r="F54" s="265"/>
      <c r="G54" s="265"/>
      <c r="H54" s="267"/>
      <c r="I54" s="268">
        <f>AVERAGE(I49:I53)</f>
        <v>1012.3</v>
      </c>
      <c r="J54" s="269"/>
      <c r="K54" s="268">
        <f>AVERAGE(K49:K52)</f>
        <v>56.25</v>
      </c>
      <c r="L54" s="270">
        <f>AVERAGE(L49:L52)</f>
        <v>8</v>
      </c>
      <c r="M54" s="268">
        <f>AVERAGE(M49:M52)</f>
        <v>1640</v>
      </c>
      <c r="N54" s="438"/>
      <c r="O54" s="264" t="s">
        <v>235</v>
      </c>
      <c r="P54" s="265"/>
      <c r="Q54" s="265"/>
      <c r="R54" s="266"/>
      <c r="S54" s="265"/>
      <c r="T54" s="265"/>
      <c r="U54" s="268">
        <f>AVERAGE(U49:U53)</f>
        <v>1012.3</v>
      </c>
      <c r="V54" s="268">
        <f>AVERAGE(V49:V53)</f>
        <v>1021.1020275462154</v>
      </c>
      <c r="W54" s="268"/>
      <c r="X54" s="268">
        <f>AVERAGE(X49:X53)</f>
        <v>60.970000000000006</v>
      </c>
      <c r="Y54" s="268">
        <f>AVERAGE(Y49:Y52)</f>
        <v>56.547091988159579</v>
      </c>
      <c r="Z54" s="270">
        <f>AVERAGE(Z49:Z53)</f>
        <v>6.8</v>
      </c>
      <c r="AA54" s="268">
        <f>AVERAGE(AA49:AA52)</f>
        <v>1653.3792703380459</v>
      </c>
      <c r="AB54" s="268">
        <f>AVERAGE(AB49:AB53)</f>
        <v>235.82390271173941</v>
      </c>
      <c r="AC54" s="268"/>
      <c r="AD54" s="10"/>
      <c r="AE54"/>
      <c r="AF54"/>
      <c r="AJ54" s="41"/>
      <c r="AK54" s="10"/>
      <c r="AL54" s="20" t="s">
        <v>75</v>
      </c>
      <c r="AM54" s="20">
        <v>6</v>
      </c>
      <c r="AN54" s="20" t="s">
        <v>76</v>
      </c>
      <c r="AO54" s="89">
        <f t="shared" si="28"/>
        <v>0.99724999999999997</v>
      </c>
      <c r="AP54" s="89">
        <f t="shared" si="29"/>
        <v>0.87949999999999984</v>
      </c>
      <c r="AQ54" s="40"/>
      <c r="AR54" s="10"/>
      <c r="AT54"/>
    </row>
    <row r="55" spans="1:46" ht="15" customHeight="1" x14ac:dyDescent="0.25">
      <c r="A55" s="239"/>
      <c r="B55" s="238"/>
      <c r="C55" s="239"/>
      <c r="D55" s="240"/>
      <c r="E55" s="238"/>
      <c r="F55" s="238"/>
      <c r="G55" s="238"/>
      <c r="H55" s="241"/>
      <c r="I55" s="242"/>
      <c r="J55" s="243"/>
      <c r="K55" s="242"/>
      <c r="L55" s="238"/>
      <c r="M55" s="244"/>
      <c r="N55" s="10"/>
      <c r="O55" s="245"/>
      <c r="P55" s="245"/>
      <c r="Q55" s="245"/>
      <c r="R55" s="245"/>
      <c r="S55" s="245"/>
      <c r="T55" s="246"/>
      <c r="U55" s="247"/>
      <c r="V55" s="289"/>
      <c r="W55" s="248"/>
      <c r="X55" s="290"/>
      <c r="Y55" s="291"/>
      <c r="Z55" s="292"/>
      <c r="AA55" s="291"/>
      <c r="AB55" s="249"/>
      <c r="AC55" s="233"/>
      <c r="AD55" s="309"/>
      <c r="AE55"/>
      <c r="AF55"/>
      <c r="AJ55" s="41"/>
      <c r="AK55" s="10"/>
      <c r="AL55" s="43" t="s">
        <v>29</v>
      </c>
      <c r="AM55" s="20" t="s">
        <v>30</v>
      </c>
      <c r="AN55" s="43" t="s">
        <v>30</v>
      </c>
      <c r="AO55" s="89">
        <v>1</v>
      </c>
      <c r="AP55" s="89">
        <v>1</v>
      </c>
      <c r="AQ55" s="40"/>
      <c r="AR55" s="10"/>
      <c r="AT55"/>
    </row>
    <row r="56" spans="1:46" s="46" customFormat="1" ht="15" customHeight="1" x14ac:dyDescent="0.25">
      <c r="A56" s="557" t="s">
        <v>147</v>
      </c>
      <c r="B56" s="557"/>
      <c r="C56" s="557"/>
      <c r="D56" s="557"/>
      <c r="E56" s="148"/>
      <c r="F56" s="148"/>
      <c r="G56" s="148"/>
      <c r="H56" s="557" t="s">
        <v>147</v>
      </c>
      <c r="I56" s="557"/>
      <c r="J56" s="557"/>
      <c r="K56" s="557"/>
      <c r="L56" s="180" t="s">
        <v>147</v>
      </c>
      <c r="M56" s="237"/>
      <c r="N56" s="236"/>
      <c r="O56" s="562" t="s">
        <v>147</v>
      </c>
      <c r="P56" s="562"/>
      <c r="Q56" s="562"/>
      <c r="R56" s="562"/>
      <c r="S56" s="562"/>
      <c r="T56" s="562"/>
      <c r="U56" s="562"/>
      <c r="V56" s="563"/>
      <c r="W56" s="178" t="s">
        <v>193</v>
      </c>
      <c r="X56" s="570" t="s">
        <v>147</v>
      </c>
      <c r="Y56" s="562"/>
      <c r="Z56" s="562"/>
      <c r="AA56" s="562"/>
      <c r="AB56" s="562"/>
      <c r="AC56" s="562"/>
      <c r="AD56" s="280"/>
      <c r="AE56"/>
      <c r="AF56"/>
      <c r="AG56"/>
      <c r="AH56"/>
      <c r="AI56" s="92"/>
      <c r="AJ56" s="41"/>
      <c r="AK56" s="10"/>
      <c r="AL56" s="43" t="s">
        <v>111</v>
      </c>
      <c r="AM56" s="94"/>
      <c r="AN56" s="94"/>
      <c r="AO56" s="89">
        <v>1</v>
      </c>
      <c r="AP56" s="89">
        <v>1</v>
      </c>
      <c r="AR56" s="10"/>
      <c r="AS56"/>
    </row>
    <row r="57" spans="1:46" ht="15" customHeight="1" x14ac:dyDescent="0.25">
      <c r="A57" s="93">
        <v>1</v>
      </c>
      <c r="B57" s="55" t="s">
        <v>124</v>
      </c>
      <c r="C57" s="94" t="s">
        <v>113</v>
      </c>
      <c r="D57" s="121">
        <v>2014</v>
      </c>
      <c r="E57" s="12">
        <v>2</v>
      </c>
      <c r="F57" s="93">
        <f>A57</f>
        <v>1</v>
      </c>
      <c r="G57" s="108">
        <v>3354548</v>
      </c>
      <c r="H57" s="54"/>
      <c r="I57" s="67"/>
      <c r="J57" s="123"/>
      <c r="K57" s="60"/>
      <c r="L57" s="58"/>
      <c r="M57" s="81"/>
      <c r="N57" s="10"/>
      <c r="O57" s="79" t="str">
        <f t="shared" ref="O57:O120" si="32">IF(E57=1,$E$3,IF(E57=2,$E$4,IF(E57=3,$E$5,IF(E57=4,$E$6,IF(E57=5,$E$7,IF(E57=6,$E$8,"other"))))))</f>
        <v>Central/Southern New England</v>
      </c>
      <c r="P57" s="56">
        <f t="shared" ref="P57:P119" si="33">A57</f>
        <v>1</v>
      </c>
      <c r="Q57" s="56" t="s">
        <v>113</v>
      </c>
      <c r="R57" s="193"/>
      <c r="S57" s="56">
        <v>1</v>
      </c>
      <c r="T57" s="58">
        <f t="shared" ref="T57:T69" si="34">H57</f>
        <v>0</v>
      </c>
      <c r="U57" s="61">
        <f t="shared" ref="U57:U69" si="35">I57</f>
        <v>0</v>
      </c>
      <c r="V57" s="61">
        <f t="shared" ref="V57:V120" si="36">U57/INDEX($AO$49:$AO$56,MATCH($O57,$AL$49:$AL$56,0))</f>
        <v>0</v>
      </c>
      <c r="W57" s="61" t="s">
        <v>198</v>
      </c>
      <c r="X57" s="61">
        <f t="shared" ref="X57:X120" si="37">IF(K57,K57,AVERAGE($L$11:$L$1104))</f>
        <v>3.6349999999999998</v>
      </c>
      <c r="Y57" s="61">
        <f>X57/AVERAGE($AO$50:$AO$51)</f>
        <v>3.6257543264675074</v>
      </c>
      <c r="Z57" s="58">
        <f t="shared" ref="Z57:Z69" si="38">L57</f>
        <v>0</v>
      </c>
      <c r="AA57" s="81">
        <f t="shared" ref="AA57:AA69" si="39">(Z57*Y57+V57)/S57</f>
        <v>0</v>
      </c>
      <c r="AB57" s="212" t="str">
        <f t="shared" ref="AB57:AB62" si="40">IF(T57,V57/T57,"-")</f>
        <v>-</v>
      </c>
      <c r="AC57" s="82"/>
      <c r="AD57" s="10"/>
      <c r="AE57"/>
      <c r="AF57"/>
      <c r="AJ57" s="41"/>
      <c r="AK57" s="10"/>
      <c r="AM57"/>
      <c r="AR57" s="10"/>
      <c r="AS57" s="46"/>
      <c r="AT57"/>
    </row>
    <row r="58" spans="1:46" x14ac:dyDescent="0.25">
      <c r="A58" s="93">
        <v>2</v>
      </c>
      <c r="B58" s="93" t="s">
        <v>124</v>
      </c>
      <c r="C58" s="94" t="s">
        <v>113</v>
      </c>
      <c r="D58" s="121">
        <v>2014</v>
      </c>
      <c r="E58" s="93">
        <v>2</v>
      </c>
      <c r="F58" s="93">
        <f t="shared" ref="F58:F61" si="41">A58</f>
        <v>2</v>
      </c>
      <c r="G58" s="108">
        <v>3354553</v>
      </c>
      <c r="H58" s="54"/>
      <c r="I58" s="67"/>
      <c r="J58" s="123"/>
      <c r="K58" s="60"/>
      <c r="L58" s="58"/>
      <c r="M58" s="81"/>
      <c r="N58" s="10"/>
      <c r="O58" s="79" t="str">
        <f t="shared" si="32"/>
        <v>Central/Southern New England</v>
      </c>
      <c r="P58" s="94">
        <f t="shared" si="33"/>
        <v>2</v>
      </c>
      <c r="Q58" s="94" t="s">
        <v>113</v>
      </c>
      <c r="R58" s="193"/>
      <c r="S58" s="56">
        <v>1</v>
      </c>
      <c r="T58" s="58">
        <f t="shared" si="34"/>
        <v>0</v>
      </c>
      <c r="U58" s="61">
        <f t="shared" si="35"/>
        <v>0</v>
      </c>
      <c r="V58" s="61">
        <f t="shared" si="36"/>
        <v>0</v>
      </c>
      <c r="W58" s="61" t="s">
        <v>198</v>
      </c>
      <c r="X58" s="61">
        <f t="shared" si="37"/>
        <v>3.6349999999999998</v>
      </c>
      <c r="Y58" s="61">
        <f>X58/AVERAGE($AO$50:$AO$51)</f>
        <v>3.6257543264675074</v>
      </c>
      <c r="Z58" s="58">
        <f t="shared" si="38"/>
        <v>0</v>
      </c>
      <c r="AA58" s="81">
        <f t="shared" si="39"/>
        <v>0</v>
      </c>
      <c r="AB58" s="212" t="str">
        <f t="shared" si="40"/>
        <v>-</v>
      </c>
      <c r="AC58" s="82"/>
      <c r="AD58" s="10"/>
      <c r="AE58"/>
      <c r="AF58"/>
      <c r="AJ58" s="41"/>
      <c r="AK58" s="10"/>
      <c r="AM58"/>
      <c r="AR58" s="10"/>
      <c r="AT58"/>
    </row>
    <row r="59" spans="1:46" x14ac:dyDescent="0.25">
      <c r="A59" s="93">
        <v>3</v>
      </c>
      <c r="B59" s="93" t="s">
        <v>124</v>
      </c>
      <c r="C59" s="94" t="s">
        <v>113</v>
      </c>
      <c r="D59" s="121">
        <v>2014</v>
      </c>
      <c r="E59" s="93">
        <v>2</v>
      </c>
      <c r="F59" s="93">
        <f t="shared" si="41"/>
        <v>3</v>
      </c>
      <c r="G59" s="108">
        <v>3354558</v>
      </c>
      <c r="H59" s="54"/>
      <c r="I59" s="67"/>
      <c r="J59" s="123"/>
      <c r="K59" s="60"/>
      <c r="L59" s="58"/>
      <c r="M59" s="61"/>
      <c r="N59" s="10"/>
      <c r="O59" s="79" t="str">
        <f t="shared" si="32"/>
        <v>Central/Southern New England</v>
      </c>
      <c r="P59" s="94">
        <f t="shared" si="33"/>
        <v>3</v>
      </c>
      <c r="Q59" s="94" t="s">
        <v>113</v>
      </c>
      <c r="R59" s="193"/>
      <c r="S59" s="56">
        <v>1</v>
      </c>
      <c r="T59" s="58">
        <f t="shared" si="34"/>
        <v>0</v>
      </c>
      <c r="U59" s="61">
        <f t="shared" si="35"/>
        <v>0</v>
      </c>
      <c r="V59" s="61">
        <f t="shared" si="36"/>
        <v>0</v>
      </c>
      <c r="W59" s="61" t="s">
        <v>198</v>
      </c>
      <c r="X59" s="61">
        <f t="shared" si="37"/>
        <v>3.6349999999999998</v>
      </c>
      <c r="Y59" s="61">
        <f>X59/AVERAGE($AO$50:$AO$51)</f>
        <v>3.6257543264675074</v>
      </c>
      <c r="Z59" s="58">
        <f t="shared" si="38"/>
        <v>0</v>
      </c>
      <c r="AA59" s="81">
        <f t="shared" si="39"/>
        <v>0</v>
      </c>
      <c r="AB59" s="212" t="str">
        <f t="shared" si="40"/>
        <v>-</v>
      </c>
      <c r="AC59" s="82"/>
      <c r="AD59" s="10"/>
      <c r="AE59"/>
      <c r="AF59"/>
      <c r="AJ59" s="41"/>
      <c r="AK59" s="10"/>
      <c r="AL59" s="90" t="s">
        <v>87</v>
      </c>
      <c r="AM59" s="91" t="s">
        <v>85</v>
      </c>
      <c r="AN59" s="91" t="s">
        <v>86</v>
      </c>
      <c r="AR59" s="10"/>
      <c r="AT59"/>
    </row>
    <row r="60" spans="1:46" x14ac:dyDescent="0.25">
      <c r="A60" s="93">
        <v>4</v>
      </c>
      <c r="B60" s="93" t="s">
        <v>124</v>
      </c>
      <c r="C60" s="94" t="s">
        <v>113</v>
      </c>
      <c r="D60" s="121">
        <v>2014</v>
      </c>
      <c r="E60" s="93">
        <v>2</v>
      </c>
      <c r="F60" s="93">
        <f t="shared" si="41"/>
        <v>4</v>
      </c>
      <c r="G60" s="108">
        <v>3354554</v>
      </c>
      <c r="H60" s="54"/>
      <c r="I60" s="67"/>
      <c r="J60" s="123"/>
      <c r="K60" s="60"/>
      <c r="L60" s="58"/>
      <c r="M60" s="61"/>
      <c r="N60" s="10"/>
      <c r="O60" s="79" t="str">
        <f t="shared" si="32"/>
        <v>Central/Southern New England</v>
      </c>
      <c r="P60" s="94">
        <f t="shared" si="33"/>
        <v>4</v>
      </c>
      <c r="Q60" s="94" t="s">
        <v>113</v>
      </c>
      <c r="R60" s="193"/>
      <c r="S60" s="56">
        <v>1</v>
      </c>
      <c r="T60" s="58">
        <f t="shared" si="34"/>
        <v>0</v>
      </c>
      <c r="U60" s="61">
        <f t="shared" si="35"/>
        <v>0</v>
      </c>
      <c r="V60" s="61">
        <f t="shared" si="36"/>
        <v>0</v>
      </c>
      <c r="W60" s="61" t="s">
        <v>198</v>
      </c>
      <c r="X60" s="61">
        <f t="shared" si="37"/>
        <v>3.6349999999999998</v>
      </c>
      <c r="Y60" s="61">
        <f>X60/AVERAGE($AO$50:$AO$51)</f>
        <v>3.6257543264675074</v>
      </c>
      <c r="Z60" s="58">
        <f t="shared" si="38"/>
        <v>0</v>
      </c>
      <c r="AA60" s="81">
        <f t="shared" si="39"/>
        <v>0</v>
      </c>
      <c r="AB60" s="212" t="str">
        <f t="shared" si="40"/>
        <v>-</v>
      </c>
      <c r="AC60" s="82"/>
      <c r="AD60" s="10"/>
      <c r="AE60"/>
      <c r="AF60"/>
      <c r="AJ60" s="41"/>
      <c r="AK60" s="10"/>
      <c r="AL60" s="93" t="s">
        <v>9</v>
      </c>
      <c r="AM60" s="95">
        <f>AVERAGE(AO50:AO51)</f>
        <v>1.0025500000000001</v>
      </c>
      <c r="AN60" s="95">
        <f>AVERAGE(AP50:AP51)</f>
        <v>1.22045</v>
      </c>
      <c r="AR60" s="10"/>
      <c r="AT60"/>
    </row>
    <row r="61" spans="1:46" x14ac:dyDescent="0.25">
      <c r="A61" s="93">
        <v>6</v>
      </c>
      <c r="B61" s="93" t="s">
        <v>124</v>
      </c>
      <c r="C61" s="94" t="s">
        <v>113</v>
      </c>
      <c r="D61" s="121">
        <v>2014</v>
      </c>
      <c r="E61" s="93">
        <v>2</v>
      </c>
      <c r="F61" s="93">
        <f t="shared" si="41"/>
        <v>6</v>
      </c>
      <c r="G61" s="111">
        <v>3085028</v>
      </c>
      <c r="H61" s="54"/>
      <c r="I61" s="61"/>
      <c r="J61" s="123"/>
      <c r="K61" s="60"/>
      <c r="L61" s="58"/>
      <c r="M61" s="61"/>
      <c r="N61" s="10"/>
      <c r="O61" s="79" t="str">
        <f t="shared" si="32"/>
        <v>Central/Southern New England</v>
      </c>
      <c r="P61" s="94">
        <f t="shared" si="33"/>
        <v>6</v>
      </c>
      <c r="Q61" s="94" t="s">
        <v>113</v>
      </c>
      <c r="R61" s="193"/>
      <c r="S61" s="56">
        <v>1</v>
      </c>
      <c r="T61" s="58">
        <f t="shared" si="34"/>
        <v>0</v>
      </c>
      <c r="U61" s="61">
        <f t="shared" si="35"/>
        <v>0</v>
      </c>
      <c r="V61" s="61">
        <f t="shared" si="36"/>
        <v>0</v>
      </c>
      <c r="W61" s="61" t="s">
        <v>198</v>
      </c>
      <c r="X61" s="61">
        <f t="shared" si="37"/>
        <v>3.6349999999999998</v>
      </c>
      <c r="Y61" s="61">
        <f>X61/AVERAGE($AO$50:$AO$51)</f>
        <v>3.6257543264675074</v>
      </c>
      <c r="Z61" s="58">
        <f t="shared" si="38"/>
        <v>0</v>
      </c>
      <c r="AA61" s="81">
        <f t="shared" si="39"/>
        <v>0</v>
      </c>
      <c r="AB61" s="212" t="str">
        <f t="shared" si="40"/>
        <v>-</v>
      </c>
      <c r="AC61" s="82"/>
      <c r="AD61" s="10"/>
      <c r="AE61"/>
      <c r="AF61"/>
      <c r="AJ61" s="41"/>
      <c r="AK61" s="10"/>
      <c r="AL61" s="93" t="s">
        <v>8</v>
      </c>
      <c r="AM61" s="95">
        <f>AVERAGE(AO50:AO51)</f>
        <v>1.0025500000000001</v>
      </c>
      <c r="AN61" s="95">
        <f>AVERAGE(AP50:AP51)</f>
        <v>1.22045</v>
      </c>
      <c r="AR61" s="10"/>
      <c r="AT61"/>
    </row>
    <row r="62" spans="1:46" x14ac:dyDescent="0.25">
      <c r="A62" s="93">
        <v>12</v>
      </c>
      <c r="B62" s="93" t="s">
        <v>125</v>
      </c>
      <c r="C62" s="94" t="s">
        <v>114</v>
      </c>
      <c r="D62" s="121">
        <v>2014</v>
      </c>
      <c r="E62" s="93">
        <v>6</v>
      </c>
      <c r="F62" s="93">
        <f>A62</f>
        <v>12</v>
      </c>
      <c r="G62" s="55"/>
      <c r="H62" s="54">
        <v>4</v>
      </c>
      <c r="I62" s="61"/>
      <c r="J62" s="123"/>
      <c r="K62" s="60"/>
      <c r="L62" s="58"/>
      <c r="M62" s="60"/>
      <c r="N62" s="10"/>
      <c r="O62" s="79" t="str">
        <f t="shared" si="32"/>
        <v>Mid-Atlantic -</v>
      </c>
      <c r="P62" s="94">
        <f t="shared" si="33"/>
        <v>12</v>
      </c>
      <c r="Q62" s="94" t="s">
        <v>114</v>
      </c>
      <c r="R62" s="193"/>
      <c r="S62" s="56">
        <v>1</v>
      </c>
      <c r="T62" s="58">
        <f t="shared" si="34"/>
        <v>4</v>
      </c>
      <c r="U62" s="61">
        <f t="shared" si="35"/>
        <v>0</v>
      </c>
      <c r="V62" s="61">
        <f t="shared" si="36"/>
        <v>0</v>
      </c>
      <c r="W62" s="61" t="s">
        <v>190</v>
      </c>
      <c r="X62" s="61">
        <f t="shared" si="37"/>
        <v>3.6349999999999998</v>
      </c>
      <c r="Y62" s="81">
        <f>$X62/$AO$54</f>
        <v>3.6450238154926047</v>
      </c>
      <c r="Z62" s="58">
        <f t="shared" si="38"/>
        <v>0</v>
      </c>
      <c r="AA62" s="81">
        <f t="shared" si="39"/>
        <v>0</v>
      </c>
      <c r="AB62" s="212">
        <f t="shared" si="40"/>
        <v>0</v>
      </c>
      <c r="AC62" s="82"/>
      <c r="AD62" s="10"/>
      <c r="AE62"/>
      <c r="AF62"/>
      <c r="AJ62" s="41"/>
      <c r="AK62" s="10"/>
      <c r="AL62" s="93" t="s">
        <v>88</v>
      </c>
      <c r="AM62" s="95">
        <f>AO54</f>
        <v>0.99724999999999997</v>
      </c>
      <c r="AN62" s="95">
        <f>AP54</f>
        <v>0.87949999999999984</v>
      </c>
      <c r="AR62" s="10"/>
      <c r="AT62"/>
    </row>
    <row r="63" spans="1:46" x14ac:dyDescent="0.25">
      <c r="A63" s="93">
        <v>13</v>
      </c>
      <c r="B63" s="93" t="s">
        <v>137</v>
      </c>
      <c r="C63" s="94" t="s">
        <v>189</v>
      </c>
      <c r="D63" s="121">
        <v>2014</v>
      </c>
      <c r="E63" s="93" t="s">
        <v>30</v>
      </c>
      <c r="F63" s="93">
        <f t="shared" ref="F63:F126" si="42">A63</f>
        <v>13</v>
      </c>
      <c r="G63" s="55"/>
      <c r="H63" s="54">
        <v>4</v>
      </c>
      <c r="I63" s="61">
        <f>317*1.34</f>
        <v>424.78000000000003</v>
      </c>
      <c r="J63" s="123"/>
      <c r="K63" s="60">
        <v>90</v>
      </c>
      <c r="L63" s="59">
        <v>3</v>
      </c>
      <c r="M63" s="60">
        <f t="shared" ref="M63:M69" si="43">I63+(L63*K63)</f>
        <v>694.78</v>
      </c>
      <c r="N63" s="10"/>
      <c r="O63" s="79" t="str">
        <f t="shared" si="32"/>
        <v>other</v>
      </c>
      <c r="P63" s="94">
        <f t="shared" si="33"/>
        <v>13</v>
      </c>
      <c r="Q63" s="94"/>
      <c r="R63" s="193"/>
      <c r="S63" s="94">
        <v>1</v>
      </c>
      <c r="T63" s="58">
        <f t="shared" si="34"/>
        <v>4</v>
      </c>
      <c r="U63" s="61">
        <f t="shared" si="35"/>
        <v>424.78000000000003</v>
      </c>
      <c r="V63" s="61">
        <f t="shared" si="36"/>
        <v>424.78000000000003</v>
      </c>
      <c r="W63" s="61" t="s">
        <v>191</v>
      </c>
      <c r="X63" s="61">
        <f t="shared" si="37"/>
        <v>90</v>
      </c>
      <c r="Y63" s="81">
        <f t="shared" ref="Y63:Y75" si="44">$X63/$AO$55</f>
        <v>90</v>
      </c>
      <c r="Z63" s="58">
        <f t="shared" si="38"/>
        <v>3</v>
      </c>
      <c r="AA63" s="81">
        <f t="shared" si="39"/>
        <v>694.78</v>
      </c>
      <c r="AB63" s="212">
        <f>IF(T63,AA63/T63,"-")</f>
        <v>173.69499999999999</v>
      </c>
      <c r="AC63" s="82"/>
      <c r="AD63" s="10"/>
      <c r="AE63"/>
      <c r="AF63"/>
      <c r="AJ63" s="41"/>
      <c r="AK63" s="10"/>
      <c r="AL63" s="93" t="s">
        <v>89</v>
      </c>
      <c r="AM63" s="95">
        <f>AO54</f>
        <v>0.99724999999999997</v>
      </c>
      <c r="AN63" s="95">
        <f>AP54</f>
        <v>0.87949999999999984</v>
      </c>
      <c r="AR63" s="10"/>
      <c r="AT63"/>
    </row>
    <row r="64" spans="1:46" x14ac:dyDescent="0.25">
      <c r="A64" s="93">
        <v>14</v>
      </c>
      <c r="B64" s="93" t="s">
        <v>137</v>
      </c>
      <c r="C64" s="94" t="s">
        <v>189</v>
      </c>
      <c r="D64" s="121">
        <v>2014</v>
      </c>
      <c r="E64" s="93" t="s">
        <v>30</v>
      </c>
      <c r="F64" s="93">
        <f t="shared" si="42"/>
        <v>14</v>
      </c>
      <c r="G64" s="55"/>
      <c r="H64" s="54">
        <v>4</v>
      </c>
      <c r="I64" s="61">
        <f>335*1.34</f>
        <v>448.90000000000003</v>
      </c>
      <c r="J64" s="123"/>
      <c r="K64" s="60">
        <v>90</v>
      </c>
      <c r="L64" s="59">
        <v>3</v>
      </c>
      <c r="M64" s="60">
        <f t="shared" si="43"/>
        <v>718.90000000000009</v>
      </c>
      <c r="N64" s="10"/>
      <c r="O64" s="79" t="str">
        <f t="shared" si="32"/>
        <v>other</v>
      </c>
      <c r="P64" s="94">
        <f t="shared" si="33"/>
        <v>14</v>
      </c>
      <c r="Q64" s="94"/>
      <c r="R64" s="193"/>
      <c r="S64" s="94">
        <v>1</v>
      </c>
      <c r="T64" s="58">
        <f t="shared" si="34"/>
        <v>4</v>
      </c>
      <c r="U64" s="61">
        <f t="shared" si="35"/>
        <v>448.90000000000003</v>
      </c>
      <c r="V64" s="61">
        <f t="shared" si="36"/>
        <v>448.90000000000003</v>
      </c>
      <c r="W64" s="61" t="s">
        <v>191</v>
      </c>
      <c r="X64" s="61">
        <f t="shared" si="37"/>
        <v>90</v>
      </c>
      <c r="Y64" s="81">
        <f t="shared" si="44"/>
        <v>90</v>
      </c>
      <c r="Z64" s="58">
        <f t="shared" si="38"/>
        <v>3</v>
      </c>
      <c r="AA64" s="81">
        <f t="shared" si="39"/>
        <v>718.90000000000009</v>
      </c>
      <c r="AB64" s="212">
        <f t="shared" ref="AB64:AB133" si="45">IF(T64,AA64/T64,"-")</f>
        <v>179.72500000000002</v>
      </c>
      <c r="AC64" s="82"/>
      <c r="AD64" s="10"/>
      <c r="AE64"/>
      <c r="AF64"/>
      <c r="AJ64" s="41"/>
      <c r="AK64" s="10"/>
      <c r="AM64"/>
      <c r="AR64" s="10"/>
      <c r="AT64"/>
    </row>
    <row r="65" spans="1:46" x14ac:dyDescent="0.25">
      <c r="A65" s="93">
        <v>15</v>
      </c>
      <c r="B65" s="93" t="s">
        <v>137</v>
      </c>
      <c r="C65" s="94" t="s">
        <v>189</v>
      </c>
      <c r="D65" s="121">
        <v>2014</v>
      </c>
      <c r="E65" s="93" t="s">
        <v>30</v>
      </c>
      <c r="F65" s="93">
        <f t="shared" si="42"/>
        <v>15</v>
      </c>
      <c r="G65" s="55"/>
      <c r="H65" s="54">
        <v>4</v>
      </c>
      <c r="I65" s="61">
        <f>300*1.34</f>
        <v>402</v>
      </c>
      <c r="J65" s="123"/>
      <c r="K65" s="60">
        <v>90</v>
      </c>
      <c r="L65" s="59">
        <v>3</v>
      </c>
      <c r="M65" s="60">
        <f t="shared" si="43"/>
        <v>672</v>
      </c>
      <c r="N65" s="10"/>
      <c r="O65" s="79" t="str">
        <f t="shared" si="32"/>
        <v>other</v>
      </c>
      <c r="P65" s="94">
        <f t="shared" si="33"/>
        <v>15</v>
      </c>
      <c r="Q65" s="94"/>
      <c r="R65" s="193"/>
      <c r="S65" s="94">
        <v>1</v>
      </c>
      <c r="T65" s="58">
        <f t="shared" si="34"/>
        <v>4</v>
      </c>
      <c r="U65" s="61">
        <f t="shared" si="35"/>
        <v>402</v>
      </c>
      <c r="V65" s="61">
        <f t="shared" si="36"/>
        <v>402</v>
      </c>
      <c r="W65" s="61" t="s">
        <v>191</v>
      </c>
      <c r="X65" s="61">
        <f t="shared" si="37"/>
        <v>90</v>
      </c>
      <c r="Y65" s="81">
        <f t="shared" si="44"/>
        <v>90</v>
      </c>
      <c r="Z65" s="58">
        <f t="shared" si="38"/>
        <v>3</v>
      </c>
      <c r="AA65" s="81">
        <f t="shared" si="39"/>
        <v>672</v>
      </c>
      <c r="AB65" s="212">
        <f t="shared" si="45"/>
        <v>168</v>
      </c>
      <c r="AC65" s="82"/>
      <c r="AD65" s="10"/>
      <c r="AE65"/>
      <c r="AF65"/>
      <c r="AJ65" s="41"/>
      <c r="AK65" s="10"/>
      <c r="AM65"/>
      <c r="AR65" s="10"/>
      <c r="AT65"/>
    </row>
    <row r="66" spans="1:46" x14ac:dyDescent="0.25">
      <c r="A66" s="93">
        <v>16</v>
      </c>
      <c r="B66" s="93" t="s">
        <v>137</v>
      </c>
      <c r="C66" s="94" t="s">
        <v>189</v>
      </c>
      <c r="D66" s="121">
        <v>2014</v>
      </c>
      <c r="E66" s="93" t="s">
        <v>30</v>
      </c>
      <c r="F66" s="93">
        <f t="shared" si="42"/>
        <v>16</v>
      </c>
      <c r="G66" s="55"/>
      <c r="H66" s="54">
        <v>4</v>
      </c>
      <c r="I66" s="61">
        <f>1100-(2*150*1.34)-(3.5*90)</f>
        <v>383</v>
      </c>
      <c r="J66" s="123"/>
      <c r="K66" s="60">
        <v>90</v>
      </c>
      <c r="L66" s="58">
        <v>3</v>
      </c>
      <c r="M66" s="60">
        <f t="shared" si="43"/>
        <v>653</v>
      </c>
      <c r="N66" s="10"/>
      <c r="O66" s="79" t="str">
        <f t="shared" si="32"/>
        <v>other</v>
      </c>
      <c r="P66" s="94">
        <f t="shared" si="33"/>
        <v>16</v>
      </c>
      <c r="Q66" s="94"/>
      <c r="R66" s="193"/>
      <c r="S66" s="94">
        <v>1</v>
      </c>
      <c r="T66" s="58">
        <f t="shared" si="34"/>
        <v>4</v>
      </c>
      <c r="U66" s="61">
        <f t="shared" si="35"/>
        <v>383</v>
      </c>
      <c r="V66" s="61">
        <f t="shared" si="36"/>
        <v>383</v>
      </c>
      <c r="W66" s="61" t="s">
        <v>191</v>
      </c>
      <c r="X66" s="61">
        <f t="shared" si="37"/>
        <v>90</v>
      </c>
      <c r="Y66" s="81">
        <f t="shared" si="44"/>
        <v>90</v>
      </c>
      <c r="Z66" s="58">
        <f t="shared" si="38"/>
        <v>3</v>
      </c>
      <c r="AA66" s="81">
        <f t="shared" si="39"/>
        <v>653</v>
      </c>
      <c r="AB66" s="212">
        <f t="shared" si="45"/>
        <v>163.25</v>
      </c>
      <c r="AC66" s="82"/>
      <c r="AD66" s="10"/>
      <c r="AE66"/>
      <c r="AF66"/>
      <c r="AJ66" s="41"/>
      <c r="AK66" s="10"/>
      <c r="AM66"/>
      <c r="AR66" s="10"/>
      <c r="AT66"/>
    </row>
    <row r="67" spans="1:46" x14ac:dyDescent="0.25">
      <c r="A67" s="93">
        <v>17</v>
      </c>
      <c r="B67" s="93" t="s">
        <v>137</v>
      </c>
      <c r="C67" s="94" t="s">
        <v>189</v>
      </c>
      <c r="D67" s="121">
        <v>2014</v>
      </c>
      <c r="E67" s="93" t="s">
        <v>30</v>
      </c>
      <c r="F67" s="93">
        <f t="shared" si="42"/>
        <v>17</v>
      </c>
      <c r="G67" s="55"/>
      <c r="H67" s="54">
        <v>4</v>
      </c>
      <c r="I67" s="61">
        <f>702-(1*150*1.34)-(1.5*90)</f>
        <v>366</v>
      </c>
      <c r="J67" s="123"/>
      <c r="K67" s="60">
        <v>90</v>
      </c>
      <c r="L67" s="58">
        <v>3</v>
      </c>
      <c r="M67" s="60">
        <f t="shared" si="43"/>
        <v>636</v>
      </c>
      <c r="N67" s="10"/>
      <c r="O67" s="79" t="str">
        <f t="shared" si="32"/>
        <v>other</v>
      </c>
      <c r="P67" s="94">
        <f t="shared" si="33"/>
        <v>17</v>
      </c>
      <c r="Q67" s="94"/>
      <c r="R67" s="193"/>
      <c r="S67" s="94">
        <v>1</v>
      </c>
      <c r="T67" s="58">
        <f t="shared" si="34"/>
        <v>4</v>
      </c>
      <c r="U67" s="61">
        <f t="shared" si="35"/>
        <v>366</v>
      </c>
      <c r="V67" s="61">
        <f t="shared" si="36"/>
        <v>366</v>
      </c>
      <c r="W67" s="61" t="s">
        <v>191</v>
      </c>
      <c r="X67" s="61">
        <f t="shared" si="37"/>
        <v>90</v>
      </c>
      <c r="Y67" s="81">
        <f t="shared" si="44"/>
        <v>90</v>
      </c>
      <c r="Z67" s="58">
        <f t="shared" si="38"/>
        <v>3</v>
      </c>
      <c r="AA67" s="81">
        <f t="shared" si="39"/>
        <v>636</v>
      </c>
      <c r="AB67" s="212">
        <f t="shared" si="45"/>
        <v>159</v>
      </c>
      <c r="AC67" s="82"/>
      <c r="AD67" s="10"/>
      <c r="AE67"/>
      <c r="AF67"/>
      <c r="AJ67" s="41"/>
      <c r="AK67" s="10"/>
      <c r="AM67"/>
      <c r="AR67" s="10"/>
      <c r="AT67"/>
    </row>
    <row r="68" spans="1:46" x14ac:dyDescent="0.25">
      <c r="A68" s="93">
        <v>18</v>
      </c>
      <c r="B68" s="93" t="s">
        <v>137</v>
      </c>
      <c r="C68" s="94" t="s">
        <v>189</v>
      </c>
      <c r="D68" s="121">
        <v>2014</v>
      </c>
      <c r="E68" s="93" t="s">
        <v>30</v>
      </c>
      <c r="F68" s="93">
        <f t="shared" si="42"/>
        <v>18</v>
      </c>
      <c r="G68" s="55"/>
      <c r="H68" s="54">
        <v>4</v>
      </c>
      <c r="I68" s="61">
        <f>(750*4/2)-(8*90)</f>
        <v>780</v>
      </c>
      <c r="J68" s="123"/>
      <c r="K68" s="60">
        <v>90</v>
      </c>
      <c r="L68" s="58">
        <v>3</v>
      </c>
      <c r="M68" s="60">
        <f t="shared" si="43"/>
        <v>1050</v>
      </c>
      <c r="N68" s="10"/>
      <c r="O68" s="79" t="str">
        <f t="shared" si="32"/>
        <v>other</v>
      </c>
      <c r="P68" s="94">
        <f t="shared" si="33"/>
        <v>18</v>
      </c>
      <c r="Q68" s="94"/>
      <c r="R68" s="193"/>
      <c r="S68" s="94">
        <v>1</v>
      </c>
      <c r="T68" s="58">
        <f t="shared" si="34"/>
        <v>4</v>
      </c>
      <c r="U68" s="61">
        <f t="shared" si="35"/>
        <v>780</v>
      </c>
      <c r="V68" s="61">
        <f t="shared" si="36"/>
        <v>780</v>
      </c>
      <c r="W68" s="61" t="s">
        <v>191</v>
      </c>
      <c r="X68" s="61">
        <f t="shared" si="37"/>
        <v>90</v>
      </c>
      <c r="Y68" s="81">
        <f t="shared" si="44"/>
        <v>90</v>
      </c>
      <c r="Z68" s="58">
        <f t="shared" si="38"/>
        <v>3</v>
      </c>
      <c r="AA68" s="81">
        <f t="shared" si="39"/>
        <v>1050</v>
      </c>
      <c r="AB68" s="212">
        <f t="shared" si="45"/>
        <v>262.5</v>
      </c>
      <c r="AC68" s="82"/>
      <c r="AD68" s="10"/>
      <c r="AE68"/>
      <c r="AF68"/>
      <c r="AJ68" s="41"/>
      <c r="AK68" s="10"/>
      <c r="AM68"/>
      <c r="AR68" s="10"/>
      <c r="AT68"/>
    </row>
    <row r="69" spans="1:46" x14ac:dyDescent="0.25">
      <c r="A69" s="93">
        <v>19</v>
      </c>
      <c r="B69" s="93" t="s">
        <v>137</v>
      </c>
      <c r="C69" s="94" t="s">
        <v>189</v>
      </c>
      <c r="D69" s="121">
        <v>2014</v>
      </c>
      <c r="E69" s="93" t="s">
        <v>30</v>
      </c>
      <c r="F69" s="93">
        <f t="shared" si="42"/>
        <v>19</v>
      </c>
      <c r="G69" s="55"/>
      <c r="H69" s="54">
        <v>2.5</v>
      </c>
      <c r="I69" s="61">
        <f>335*1.34</f>
        <v>448.90000000000003</v>
      </c>
      <c r="J69" s="123"/>
      <c r="K69" s="60">
        <v>90</v>
      </c>
      <c r="L69" s="58">
        <v>3</v>
      </c>
      <c r="M69" s="60">
        <f t="shared" si="43"/>
        <v>718.90000000000009</v>
      </c>
      <c r="N69" s="10"/>
      <c r="O69" s="79" t="str">
        <f t="shared" si="32"/>
        <v>other</v>
      </c>
      <c r="P69" s="94">
        <f t="shared" si="33"/>
        <v>19</v>
      </c>
      <c r="Q69" s="94"/>
      <c r="R69" s="193"/>
      <c r="S69" s="94">
        <v>1</v>
      </c>
      <c r="T69" s="58">
        <f t="shared" si="34"/>
        <v>2.5</v>
      </c>
      <c r="U69" s="61">
        <f t="shared" si="35"/>
        <v>448.90000000000003</v>
      </c>
      <c r="V69" s="61">
        <f t="shared" si="36"/>
        <v>448.90000000000003</v>
      </c>
      <c r="W69" s="61" t="s">
        <v>191</v>
      </c>
      <c r="X69" s="61">
        <f t="shared" si="37"/>
        <v>90</v>
      </c>
      <c r="Y69" s="81">
        <f t="shared" si="44"/>
        <v>90</v>
      </c>
      <c r="Z69" s="58">
        <f t="shared" si="38"/>
        <v>3</v>
      </c>
      <c r="AA69" s="81">
        <f t="shared" si="39"/>
        <v>718.90000000000009</v>
      </c>
      <c r="AB69" s="212">
        <f t="shared" si="45"/>
        <v>287.56000000000006</v>
      </c>
      <c r="AC69" s="82"/>
      <c r="AD69" s="10"/>
      <c r="AE69"/>
      <c r="AF69"/>
      <c r="AJ69" s="41"/>
      <c r="AK69" s="10"/>
      <c r="AM69"/>
      <c r="AR69" s="10"/>
      <c r="AT69"/>
    </row>
    <row r="70" spans="1:46" x14ac:dyDescent="0.25">
      <c r="A70" s="93">
        <v>25</v>
      </c>
      <c r="B70" s="93" t="s">
        <v>137</v>
      </c>
      <c r="C70" s="94" t="s">
        <v>127</v>
      </c>
      <c r="D70" s="121">
        <v>2014</v>
      </c>
      <c r="E70" s="93" t="s">
        <v>30</v>
      </c>
      <c r="F70" s="93">
        <f t="shared" si="42"/>
        <v>25</v>
      </c>
      <c r="G70" s="93"/>
      <c r="H70" s="54">
        <v>4</v>
      </c>
      <c r="I70" s="61">
        <f>2298-240</f>
        <v>2058</v>
      </c>
      <c r="J70" s="123">
        <v>3</v>
      </c>
      <c r="K70" s="60">
        <v>80</v>
      </c>
      <c r="L70" s="122">
        <v>3</v>
      </c>
      <c r="M70" s="60">
        <f t="shared" ref="M70:M76" si="46">I70+(L70*K70)</f>
        <v>2298</v>
      </c>
      <c r="N70" s="10"/>
      <c r="O70" s="79" t="str">
        <f t="shared" si="32"/>
        <v>other</v>
      </c>
      <c r="P70" s="94">
        <f t="shared" si="33"/>
        <v>25</v>
      </c>
      <c r="Q70" s="94" t="s">
        <v>127</v>
      </c>
      <c r="R70" s="193"/>
      <c r="S70" s="94">
        <v>1</v>
      </c>
      <c r="T70" s="58">
        <f t="shared" ref="T70:U76" si="47">H70</f>
        <v>4</v>
      </c>
      <c r="U70" s="61">
        <f t="shared" si="47"/>
        <v>2058</v>
      </c>
      <c r="V70" s="61">
        <f t="shared" si="36"/>
        <v>2058</v>
      </c>
      <c r="W70" s="61" t="s">
        <v>205</v>
      </c>
      <c r="X70" s="61">
        <f t="shared" si="37"/>
        <v>80</v>
      </c>
      <c r="Y70" s="81">
        <f t="shared" si="44"/>
        <v>80</v>
      </c>
      <c r="Z70" s="59">
        <f t="shared" ref="Z70:Z76" si="48">L70</f>
        <v>3</v>
      </c>
      <c r="AA70" s="81">
        <f t="shared" ref="AA70:AA133" si="49">((Z70*Y70)+V70)/S70</f>
        <v>2298</v>
      </c>
      <c r="AB70" s="212">
        <f t="shared" ref="AB70:AB76" si="50">IF(T70,AA70/T70,"-")</f>
        <v>574.5</v>
      </c>
      <c r="AC70" s="82"/>
      <c r="AD70" s="160">
        <f t="shared" ref="AD70:AD80" si="51">Y70*Z70</f>
        <v>240</v>
      </c>
      <c r="AE70"/>
      <c r="AF70"/>
      <c r="AJ70" s="41"/>
      <c r="AK70" s="10"/>
      <c r="AM70"/>
      <c r="AR70" s="10"/>
      <c r="AT70"/>
    </row>
    <row r="71" spans="1:46" x14ac:dyDescent="0.25">
      <c r="A71" s="93">
        <v>26</v>
      </c>
      <c r="B71" s="93" t="s">
        <v>137</v>
      </c>
      <c r="C71" s="94" t="s">
        <v>127</v>
      </c>
      <c r="D71" s="121">
        <v>2014</v>
      </c>
      <c r="E71" s="93" t="s">
        <v>30</v>
      </c>
      <c r="F71" s="93">
        <f t="shared" si="42"/>
        <v>26</v>
      </c>
      <c r="G71" s="93"/>
      <c r="H71" s="54">
        <v>4</v>
      </c>
      <c r="I71" s="61">
        <f>(6850/4)-240</f>
        <v>1472.5</v>
      </c>
      <c r="J71" s="123">
        <v>1.5</v>
      </c>
      <c r="K71" s="60">
        <v>80</v>
      </c>
      <c r="L71" s="122">
        <v>3</v>
      </c>
      <c r="M71" s="60">
        <f t="shared" si="46"/>
        <v>1712.5</v>
      </c>
      <c r="N71" s="10"/>
      <c r="O71" s="79" t="str">
        <f t="shared" si="32"/>
        <v>other</v>
      </c>
      <c r="P71" s="94">
        <f t="shared" si="33"/>
        <v>26</v>
      </c>
      <c r="Q71" s="94" t="s">
        <v>127</v>
      </c>
      <c r="R71" s="193"/>
      <c r="S71" s="94">
        <v>1</v>
      </c>
      <c r="T71" s="58">
        <f t="shared" si="47"/>
        <v>4</v>
      </c>
      <c r="U71" s="61">
        <f t="shared" si="47"/>
        <v>1472.5</v>
      </c>
      <c r="V71" s="61">
        <f t="shared" si="36"/>
        <v>1472.5</v>
      </c>
      <c r="W71" s="61" t="s">
        <v>205</v>
      </c>
      <c r="X71" s="61">
        <f t="shared" si="37"/>
        <v>80</v>
      </c>
      <c r="Y71" s="81">
        <f t="shared" si="44"/>
        <v>80</v>
      </c>
      <c r="Z71" s="59">
        <f t="shared" si="48"/>
        <v>3</v>
      </c>
      <c r="AA71" s="81">
        <f t="shared" si="49"/>
        <v>1712.5</v>
      </c>
      <c r="AB71" s="212">
        <f t="shared" si="50"/>
        <v>428.125</v>
      </c>
      <c r="AC71" s="82"/>
      <c r="AD71" s="160">
        <f t="shared" si="51"/>
        <v>240</v>
      </c>
      <c r="AE71"/>
      <c r="AF71"/>
      <c r="AJ71" s="41"/>
      <c r="AK71" s="10"/>
      <c r="AM71"/>
      <c r="AR71" s="10"/>
      <c r="AT71"/>
    </row>
    <row r="72" spans="1:46" x14ac:dyDescent="0.25">
      <c r="A72" s="93">
        <v>33</v>
      </c>
      <c r="B72" s="93" t="s">
        <v>137</v>
      </c>
      <c r="C72" s="94" t="s">
        <v>127</v>
      </c>
      <c r="D72" s="121">
        <v>2014</v>
      </c>
      <c r="E72" s="93" t="s">
        <v>30</v>
      </c>
      <c r="F72" s="93">
        <f t="shared" si="42"/>
        <v>33</v>
      </c>
      <c r="G72" s="93"/>
      <c r="H72" s="54">
        <v>4</v>
      </c>
      <c r="I72" s="61">
        <f>1085</f>
        <v>1085</v>
      </c>
      <c r="J72" s="123">
        <v>4.5</v>
      </c>
      <c r="K72" s="60">
        <v>85</v>
      </c>
      <c r="L72" s="122">
        <v>3</v>
      </c>
      <c r="M72" s="60">
        <f t="shared" si="46"/>
        <v>1340</v>
      </c>
      <c r="N72" s="10"/>
      <c r="O72" s="79" t="str">
        <f t="shared" si="32"/>
        <v>other</v>
      </c>
      <c r="P72" s="94">
        <f t="shared" si="33"/>
        <v>33</v>
      </c>
      <c r="Q72" s="94" t="s">
        <v>127</v>
      </c>
      <c r="R72" s="193"/>
      <c r="S72" s="94">
        <v>1</v>
      </c>
      <c r="T72" s="58">
        <f t="shared" si="47"/>
        <v>4</v>
      </c>
      <c r="U72" s="61">
        <f t="shared" si="47"/>
        <v>1085</v>
      </c>
      <c r="V72" s="61">
        <f t="shared" si="36"/>
        <v>1085</v>
      </c>
      <c r="W72" s="61" t="s">
        <v>205</v>
      </c>
      <c r="X72" s="61">
        <f t="shared" si="37"/>
        <v>85</v>
      </c>
      <c r="Y72" s="81">
        <f t="shared" si="44"/>
        <v>85</v>
      </c>
      <c r="Z72" s="59">
        <f t="shared" si="48"/>
        <v>3</v>
      </c>
      <c r="AA72" s="81">
        <f t="shared" si="49"/>
        <v>1340</v>
      </c>
      <c r="AB72" s="212">
        <f t="shared" si="50"/>
        <v>335</v>
      </c>
      <c r="AC72" s="82"/>
      <c r="AD72" s="160">
        <f t="shared" si="51"/>
        <v>255</v>
      </c>
      <c r="AE72"/>
      <c r="AF72"/>
      <c r="AJ72" s="41"/>
      <c r="AK72" s="10"/>
      <c r="AM72"/>
      <c r="AR72" s="10"/>
      <c r="AT72"/>
    </row>
    <row r="73" spans="1:46" x14ac:dyDescent="0.25">
      <c r="A73" s="93">
        <v>34</v>
      </c>
      <c r="B73" s="93" t="s">
        <v>137</v>
      </c>
      <c r="C73" s="94" t="s">
        <v>127</v>
      </c>
      <c r="D73" s="121">
        <v>2014</v>
      </c>
      <c r="E73" s="93" t="s">
        <v>30</v>
      </c>
      <c r="F73" s="93">
        <f t="shared" si="42"/>
        <v>34</v>
      </c>
      <c r="G73" s="93"/>
      <c r="H73" s="54">
        <v>4</v>
      </c>
      <c r="I73" s="61">
        <f>1625</f>
        <v>1625</v>
      </c>
      <c r="J73" s="123">
        <f>J30+J28</f>
        <v>3.75</v>
      </c>
      <c r="K73" s="60">
        <v>85</v>
      </c>
      <c r="L73" s="122">
        <v>3</v>
      </c>
      <c r="M73" s="60">
        <f t="shared" si="46"/>
        <v>1880</v>
      </c>
      <c r="N73" s="10"/>
      <c r="O73" s="79" t="str">
        <f t="shared" si="32"/>
        <v>other</v>
      </c>
      <c r="P73" s="94">
        <f t="shared" si="33"/>
        <v>34</v>
      </c>
      <c r="Q73" s="94" t="s">
        <v>127</v>
      </c>
      <c r="R73" s="193"/>
      <c r="S73" s="94">
        <v>1</v>
      </c>
      <c r="T73" s="58">
        <f t="shared" si="47"/>
        <v>4</v>
      </c>
      <c r="U73" s="61">
        <f t="shared" si="47"/>
        <v>1625</v>
      </c>
      <c r="V73" s="61">
        <f t="shared" si="36"/>
        <v>1625</v>
      </c>
      <c r="W73" s="61" t="s">
        <v>205</v>
      </c>
      <c r="X73" s="61">
        <f t="shared" si="37"/>
        <v>85</v>
      </c>
      <c r="Y73" s="81">
        <f t="shared" si="44"/>
        <v>85</v>
      </c>
      <c r="Z73" s="59">
        <f t="shared" si="48"/>
        <v>3</v>
      </c>
      <c r="AA73" s="81">
        <f t="shared" si="49"/>
        <v>1880</v>
      </c>
      <c r="AB73" s="212">
        <f t="shared" si="50"/>
        <v>470</v>
      </c>
      <c r="AC73" s="82"/>
      <c r="AD73" s="160">
        <f t="shared" si="51"/>
        <v>255</v>
      </c>
      <c r="AE73"/>
      <c r="AF73"/>
      <c r="AJ73" s="41"/>
      <c r="AK73" s="10"/>
      <c r="AM73"/>
      <c r="AR73" s="10"/>
      <c r="AT73"/>
    </row>
    <row r="74" spans="1:46" x14ac:dyDescent="0.25">
      <c r="A74" s="93">
        <v>35</v>
      </c>
      <c r="B74" s="93" t="s">
        <v>137</v>
      </c>
      <c r="C74" s="94" t="s">
        <v>127</v>
      </c>
      <c r="D74" s="121">
        <v>2014</v>
      </c>
      <c r="E74" s="93" t="s">
        <v>30</v>
      </c>
      <c r="F74" s="93">
        <f t="shared" si="42"/>
        <v>35</v>
      </c>
      <c r="G74" s="93"/>
      <c r="H74" s="54">
        <v>4</v>
      </c>
      <c r="I74" s="61">
        <f>1950</f>
        <v>1950</v>
      </c>
      <c r="J74" s="123">
        <f>J72+J29</f>
        <v>7.5</v>
      </c>
      <c r="K74" s="60">
        <v>85</v>
      </c>
      <c r="L74" s="122">
        <v>3</v>
      </c>
      <c r="M74" s="60">
        <f t="shared" si="46"/>
        <v>2205</v>
      </c>
      <c r="N74" s="10"/>
      <c r="O74" s="79" t="str">
        <f t="shared" si="32"/>
        <v>other</v>
      </c>
      <c r="P74" s="94">
        <f t="shared" si="33"/>
        <v>35</v>
      </c>
      <c r="Q74" s="94" t="s">
        <v>127</v>
      </c>
      <c r="R74" s="193"/>
      <c r="S74" s="94">
        <v>1</v>
      </c>
      <c r="T74" s="58">
        <f t="shared" si="47"/>
        <v>4</v>
      </c>
      <c r="U74" s="61">
        <f t="shared" si="47"/>
        <v>1950</v>
      </c>
      <c r="V74" s="61">
        <f t="shared" si="36"/>
        <v>1950</v>
      </c>
      <c r="W74" s="61" t="s">
        <v>205</v>
      </c>
      <c r="X74" s="61">
        <f t="shared" si="37"/>
        <v>85</v>
      </c>
      <c r="Y74" s="81">
        <f t="shared" si="44"/>
        <v>85</v>
      </c>
      <c r="Z74" s="59">
        <f t="shared" si="48"/>
        <v>3</v>
      </c>
      <c r="AA74" s="81">
        <f t="shared" si="49"/>
        <v>2205</v>
      </c>
      <c r="AB74" s="212">
        <f t="shared" si="50"/>
        <v>551.25</v>
      </c>
      <c r="AC74" s="82"/>
      <c r="AD74" s="160">
        <f t="shared" si="51"/>
        <v>255</v>
      </c>
      <c r="AE74"/>
      <c r="AF74"/>
      <c r="AJ74" s="41"/>
      <c r="AK74" s="10"/>
      <c r="AM74"/>
      <c r="AR74" s="10"/>
      <c r="AT74"/>
    </row>
    <row r="75" spans="1:46" x14ac:dyDescent="0.25">
      <c r="A75" s="93">
        <v>36</v>
      </c>
      <c r="B75" s="93" t="s">
        <v>137</v>
      </c>
      <c r="C75" s="94" t="s">
        <v>127</v>
      </c>
      <c r="D75" s="121">
        <v>2014</v>
      </c>
      <c r="E75" s="93" t="s">
        <v>30</v>
      </c>
      <c r="F75" s="93">
        <f t="shared" si="42"/>
        <v>36</v>
      </c>
      <c r="G75" s="93"/>
      <c r="H75" s="54">
        <v>4</v>
      </c>
      <c r="I75" s="61">
        <f>2190</f>
        <v>2190</v>
      </c>
      <c r="J75" s="123">
        <v>10.25</v>
      </c>
      <c r="K75" s="60">
        <v>85</v>
      </c>
      <c r="L75" s="122">
        <v>3</v>
      </c>
      <c r="M75" s="60">
        <f t="shared" si="46"/>
        <v>2445</v>
      </c>
      <c r="N75" s="10"/>
      <c r="O75" s="79" t="str">
        <f t="shared" si="32"/>
        <v>other</v>
      </c>
      <c r="P75" s="94">
        <f t="shared" si="33"/>
        <v>36</v>
      </c>
      <c r="Q75" s="94" t="s">
        <v>127</v>
      </c>
      <c r="R75" s="193"/>
      <c r="S75" s="94">
        <v>1</v>
      </c>
      <c r="T75" s="58">
        <f t="shared" si="47"/>
        <v>4</v>
      </c>
      <c r="U75" s="61">
        <f t="shared" si="47"/>
        <v>2190</v>
      </c>
      <c r="V75" s="61">
        <f t="shared" si="36"/>
        <v>2190</v>
      </c>
      <c r="W75" s="61" t="s">
        <v>205</v>
      </c>
      <c r="X75" s="61">
        <f t="shared" si="37"/>
        <v>85</v>
      </c>
      <c r="Y75" s="81">
        <f t="shared" si="44"/>
        <v>85</v>
      </c>
      <c r="Z75" s="59">
        <f t="shared" si="48"/>
        <v>3</v>
      </c>
      <c r="AA75" s="81">
        <f t="shared" si="49"/>
        <v>2445</v>
      </c>
      <c r="AB75" s="212">
        <f t="shared" si="50"/>
        <v>611.25</v>
      </c>
      <c r="AC75" s="82"/>
      <c r="AD75" s="160">
        <f t="shared" si="51"/>
        <v>255</v>
      </c>
      <c r="AE75"/>
      <c r="AF75"/>
      <c r="AJ75" s="41"/>
      <c r="AK75" s="10"/>
      <c r="AM75"/>
      <c r="AR75" s="10"/>
      <c r="AT75"/>
    </row>
    <row r="76" spans="1:46" x14ac:dyDescent="0.25">
      <c r="A76" s="93">
        <v>38</v>
      </c>
      <c r="B76" s="93" t="s">
        <v>141</v>
      </c>
      <c r="C76" s="94" t="s">
        <v>112</v>
      </c>
      <c r="D76" s="121">
        <v>2015</v>
      </c>
      <c r="E76" s="93">
        <v>1</v>
      </c>
      <c r="F76" s="93">
        <f t="shared" si="42"/>
        <v>38</v>
      </c>
      <c r="G76" s="93"/>
      <c r="H76" s="54">
        <v>4</v>
      </c>
      <c r="I76" s="138">
        <f>550-(L76*K76)</f>
        <v>350.375</v>
      </c>
      <c r="J76" s="123"/>
      <c r="K76" s="60">
        <v>79.849999999999994</v>
      </c>
      <c r="L76" s="124">
        <v>2.5</v>
      </c>
      <c r="M76" s="60">
        <f t="shared" si="46"/>
        <v>550</v>
      </c>
      <c r="N76" s="10"/>
      <c r="O76" s="79" t="str">
        <f t="shared" si="32"/>
        <v>Northern New England</v>
      </c>
      <c r="P76" s="94">
        <f t="shared" si="33"/>
        <v>38</v>
      </c>
      <c r="Q76" s="94" t="s">
        <v>112</v>
      </c>
      <c r="R76" s="193"/>
      <c r="S76" s="94">
        <v>1</v>
      </c>
      <c r="T76" s="58">
        <f t="shared" si="47"/>
        <v>4</v>
      </c>
      <c r="U76" s="61">
        <f t="shared" si="47"/>
        <v>350.375</v>
      </c>
      <c r="V76" s="61">
        <f t="shared" si="36"/>
        <v>354.98986828774065</v>
      </c>
      <c r="W76" s="61" t="s">
        <v>192</v>
      </c>
      <c r="X76" s="61">
        <f t="shared" si="37"/>
        <v>79.849999999999994</v>
      </c>
      <c r="Y76" s="81">
        <f>$X76/$AO$49</f>
        <v>80.901722391084093</v>
      </c>
      <c r="Z76" s="59">
        <f t="shared" si="48"/>
        <v>2.5</v>
      </c>
      <c r="AA76" s="81">
        <f t="shared" si="49"/>
        <v>557.24417426545085</v>
      </c>
      <c r="AB76" s="212">
        <f t="shared" si="50"/>
        <v>139.31104356636271</v>
      </c>
      <c r="AC76" s="82"/>
      <c r="AD76" s="160">
        <f t="shared" si="51"/>
        <v>202.25430597771023</v>
      </c>
      <c r="AE76"/>
      <c r="AF76"/>
      <c r="AJ76" s="41"/>
      <c r="AK76" s="10"/>
      <c r="AM76"/>
      <c r="AR76" s="10"/>
      <c r="AT76"/>
    </row>
    <row r="77" spans="1:46" x14ac:dyDescent="0.25">
      <c r="A77" s="93">
        <v>40</v>
      </c>
      <c r="B77" s="93" t="s">
        <v>124</v>
      </c>
      <c r="C77" s="94" t="s">
        <v>112</v>
      </c>
      <c r="D77" s="121">
        <v>2015</v>
      </c>
      <c r="E77" s="93">
        <v>2</v>
      </c>
      <c r="F77" s="93">
        <f t="shared" si="42"/>
        <v>40</v>
      </c>
      <c r="G77" s="93" t="s">
        <v>142</v>
      </c>
      <c r="H77" s="136">
        <v>6</v>
      </c>
      <c r="I77" s="135">
        <v>1450</v>
      </c>
      <c r="J77" s="137"/>
      <c r="K77" s="60">
        <v>65</v>
      </c>
      <c r="L77" s="93">
        <v>8</v>
      </c>
      <c r="M77" s="61">
        <f>(I77+K77*L77)*0.95/2</f>
        <v>935.75</v>
      </c>
      <c r="N77" s="10"/>
      <c r="O77" s="79" t="str">
        <f t="shared" si="32"/>
        <v>Central/Southern New England</v>
      </c>
      <c r="P77" s="94">
        <f t="shared" si="33"/>
        <v>40</v>
      </c>
      <c r="Q77" s="94" t="s">
        <v>112</v>
      </c>
      <c r="R77" s="193"/>
      <c r="S77" s="94">
        <v>1</v>
      </c>
      <c r="T77" s="58">
        <f t="shared" ref="T77:T140" si="52">H77</f>
        <v>6</v>
      </c>
      <c r="U77" s="61">
        <f>I77*0.95/2</f>
        <v>688.75</v>
      </c>
      <c r="V77" s="61">
        <f t="shared" si="36"/>
        <v>696.69229213028518</v>
      </c>
      <c r="W77" s="61" t="s">
        <v>192</v>
      </c>
      <c r="X77" s="61">
        <f t="shared" si="37"/>
        <v>65</v>
      </c>
      <c r="Y77" s="81">
        <f>$X77/$AO$50</f>
        <v>65.749544810843616</v>
      </c>
      <c r="Z77" s="59">
        <f>L77/2</f>
        <v>4</v>
      </c>
      <c r="AA77" s="81">
        <f t="shared" si="49"/>
        <v>959.69047137365965</v>
      </c>
      <c r="AB77" s="212">
        <f t="shared" si="45"/>
        <v>159.94841189560995</v>
      </c>
      <c r="AC77" s="82"/>
      <c r="AD77" s="160">
        <f t="shared" si="51"/>
        <v>262.99817924337447</v>
      </c>
      <c r="AE77"/>
      <c r="AF77"/>
      <c r="AJ77" s="41"/>
      <c r="AK77" s="10"/>
      <c r="AM77"/>
      <c r="AR77" s="10"/>
      <c r="AT77"/>
    </row>
    <row r="78" spans="1:46" x14ac:dyDescent="0.25">
      <c r="A78" s="93">
        <v>42</v>
      </c>
      <c r="B78" s="93" t="s">
        <v>116</v>
      </c>
      <c r="C78" s="94" t="s">
        <v>112</v>
      </c>
      <c r="D78" s="121">
        <v>2015</v>
      </c>
      <c r="E78" s="93">
        <v>6</v>
      </c>
      <c r="F78" s="93">
        <f t="shared" si="42"/>
        <v>42</v>
      </c>
      <c r="G78" s="93"/>
      <c r="H78" s="136">
        <v>6</v>
      </c>
      <c r="I78" s="135">
        <v>1550</v>
      </c>
      <c r="J78" s="137"/>
      <c r="K78" s="60">
        <v>70</v>
      </c>
      <c r="L78" s="44">
        <v>8</v>
      </c>
      <c r="M78" s="61">
        <f>(I78+K78*L78)*0.95/2</f>
        <v>1002.25</v>
      </c>
      <c r="N78" s="10"/>
      <c r="O78" s="79" t="str">
        <f t="shared" si="32"/>
        <v>Mid-Atlantic -</v>
      </c>
      <c r="P78" s="94">
        <f t="shared" si="33"/>
        <v>42</v>
      </c>
      <c r="Q78" s="94" t="s">
        <v>112</v>
      </c>
      <c r="R78" s="193"/>
      <c r="S78" s="94">
        <v>1</v>
      </c>
      <c r="T78" s="58">
        <f t="shared" si="52"/>
        <v>6</v>
      </c>
      <c r="U78" s="61">
        <f>I78*0.95/2</f>
        <v>736.25</v>
      </c>
      <c r="V78" s="61">
        <f t="shared" si="36"/>
        <v>738.28027074454758</v>
      </c>
      <c r="W78" s="61" t="s">
        <v>192</v>
      </c>
      <c r="X78" s="61">
        <f t="shared" si="37"/>
        <v>70</v>
      </c>
      <c r="Y78" s="81">
        <f>$X78/$AO$54</f>
        <v>70.193030834795692</v>
      </c>
      <c r="Z78" s="59">
        <f>L78/2</f>
        <v>4</v>
      </c>
      <c r="AA78" s="81">
        <f t="shared" si="49"/>
        <v>1019.0523940837304</v>
      </c>
      <c r="AB78" s="212">
        <f t="shared" si="45"/>
        <v>169.84206568062174</v>
      </c>
      <c r="AC78" s="82"/>
      <c r="AD78" s="160">
        <f t="shared" si="51"/>
        <v>280.77212333918277</v>
      </c>
      <c r="AE78"/>
      <c r="AF78"/>
      <c r="AJ78" s="41"/>
      <c r="AK78" s="10"/>
      <c r="AM78"/>
      <c r="AR78" s="10"/>
      <c r="AT78"/>
    </row>
    <row r="79" spans="1:46" x14ac:dyDescent="0.25">
      <c r="A79" s="93">
        <v>44</v>
      </c>
      <c r="B79" s="93" t="s">
        <v>143</v>
      </c>
      <c r="C79" s="94" t="s">
        <v>112</v>
      </c>
      <c r="D79" s="121">
        <v>2015</v>
      </c>
      <c r="E79" s="93">
        <v>2</v>
      </c>
      <c r="F79" s="93">
        <f t="shared" si="42"/>
        <v>44</v>
      </c>
      <c r="G79" s="93"/>
      <c r="H79" s="136">
        <v>6</v>
      </c>
      <c r="I79" s="135">
        <v>1500</v>
      </c>
      <c r="J79" s="137"/>
      <c r="K79" s="60">
        <v>65</v>
      </c>
      <c r="L79" s="93">
        <v>8</v>
      </c>
      <c r="M79" s="61">
        <f>(I79+K79*L79)*0.95/2</f>
        <v>959.5</v>
      </c>
      <c r="N79" s="10"/>
      <c r="O79" s="79" t="str">
        <f t="shared" si="32"/>
        <v>Central/Southern New England</v>
      </c>
      <c r="P79" s="94">
        <f t="shared" si="33"/>
        <v>44</v>
      </c>
      <c r="Q79" s="94" t="s">
        <v>112</v>
      </c>
      <c r="R79" s="193"/>
      <c r="S79" s="94">
        <v>1</v>
      </c>
      <c r="T79" s="58">
        <f t="shared" si="52"/>
        <v>6</v>
      </c>
      <c r="U79" s="61">
        <f>I79*0.95/2</f>
        <v>712.5</v>
      </c>
      <c r="V79" s="61">
        <f t="shared" si="36"/>
        <v>720.71616427270885</v>
      </c>
      <c r="W79" s="61" t="s">
        <v>192</v>
      </c>
      <c r="X79" s="61">
        <f t="shared" si="37"/>
        <v>65</v>
      </c>
      <c r="Y79" s="81">
        <f>$X79/$AO$50</f>
        <v>65.749544810843616</v>
      </c>
      <c r="Z79" s="59">
        <f>L79/2</f>
        <v>4</v>
      </c>
      <c r="AA79" s="81">
        <f t="shared" si="49"/>
        <v>983.71434351608332</v>
      </c>
      <c r="AB79" s="212">
        <f t="shared" si="45"/>
        <v>163.95239058601388</v>
      </c>
      <c r="AC79" s="82"/>
      <c r="AD79" s="160">
        <f t="shared" si="51"/>
        <v>262.99817924337447</v>
      </c>
      <c r="AE79"/>
      <c r="AF79"/>
      <c r="AJ79" s="41"/>
      <c r="AK79" s="10"/>
      <c r="AM79"/>
      <c r="AR79" s="10"/>
      <c r="AT79"/>
    </row>
    <row r="80" spans="1:46" x14ac:dyDescent="0.25">
      <c r="A80" s="93">
        <v>46</v>
      </c>
      <c r="B80" s="93" t="s">
        <v>141</v>
      </c>
      <c r="C80" s="94" t="s">
        <v>112</v>
      </c>
      <c r="D80" s="121">
        <v>2015</v>
      </c>
      <c r="E80" s="93">
        <v>1</v>
      </c>
      <c r="F80" s="93">
        <f t="shared" si="42"/>
        <v>46</v>
      </c>
      <c r="G80" s="93"/>
      <c r="H80" s="54">
        <v>4</v>
      </c>
      <c r="I80" s="61">
        <v>300</v>
      </c>
      <c r="J80" s="123"/>
      <c r="K80" s="60">
        <v>100</v>
      </c>
      <c r="L80" s="122">
        <v>1</v>
      </c>
      <c r="M80" s="60">
        <f>I80+(L80*K80)</f>
        <v>400</v>
      </c>
      <c r="N80" s="10"/>
      <c r="O80" s="79" t="str">
        <f t="shared" si="32"/>
        <v>Northern New England</v>
      </c>
      <c r="P80" s="94">
        <f t="shared" si="33"/>
        <v>46</v>
      </c>
      <c r="Q80" s="94" t="s">
        <v>112</v>
      </c>
      <c r="R80" s="193"/>
      <c r="S80" s="94">
        <v>1</v>
      </c>
      <c r="T80" s="58">
        <f t="shared" si="52"/>
        <v>4</v>
      </c>
      <c r="U80" s="61">
        <f>I80</f>
        <v>300</v>
      </c>
      <c r="V80" s="61">
        <f t="shared" si="36"/>
        <v>303.95136778115506</v>
      </c>
      <c r="W80" s="61" t="s">
        <v>192</v>
      </c>
      <c r="X80" s="61">
        <f t="shared" si="37"/>
        <v>100</v>
      </c>
      <c r="Y80" s="81">
        <f>$X80/$AO$49</f>
        <v>101.31712259371835</v>
      </c>
      <c r="Z80" s="59">
        <f>L80</f>
        <v>1</v>
      </c>
      <c r="AA80" s="81">
        <f t="shared" si="49"/>
        <v>405.26849037487341</v>
      </c>
      <c r="AB80" s="212">
        <f t="shared" si="45"/>
        <v>101.31712259371835</v>
      </c>
      <c r="AC80" s="82"/>
      <c r="AD80" s="160">
        <f t="shared" si="51"/>
        <v>101.31712259371835</v>
      </c>
      <c r="AE80"/>
      <c r="AF80"/>
      <c r="AJ80" s="41"/>
      <c r="AK80" s="10"/>
      <c r="AM80"/>
      <c r="AR80" s="10"/>
      <c r="AT80"/>
    </row>
    <row r="81" spans="1:46" x14ac:dyDescent="0.25">
      <c r="A81" s="93">
        <v>47</v>
      </c>
      <c r="B81" s="93" t="s">
        <v>126</v>
      </c>
      <c r="C81" s="94" t="s">
        <v>114</v>
      </c>
      <c r="D81" s="121">
        <v>2014</v>
      </c>
      <c r="E81" s="93">
        <v>4</v>
      </c>
      <c r="F81" s="93">
        <f t="shared" si="42"/>
        <v>47</v>
      </c>
      <c r="G81" s="93"/>
      <c r="H81" s="54">
        <v>4</v>
      </c>
      <c r="I81" s="118">
        <v>506.63</v>
      </c>
      <c r="J81" s="123"/>
      <c r="K81" s="60"/>
      <c r="L81" s="122"/>
      <c r="M81" s="60">
        <f>(I81+(L81*K81))*0.95</f>
        <v>481.29849999999999</v>
      </c>
      <c r="N81" s="10"/>
      <c r="O81" s="79" t="str">
        <f t="shared" si="32"/>
        <v>NY Metro</v>
      </c>
      <c r="P81" s="94">
        <f t="shared" si="33"/>
        <v>47</v>
      </c>
      <c r="Q81" s="94" t="s">
        <v>114</v>
      </c>
      <c r="R81" s="193"/>
      <c r="S81" s="94">
        <v>1</v>
      </c>
      <c r="T81" s="58">
        <f t="shared" si="52"/>
        <v>4</v>
      </c>
      <c r="U81" s="81">
        <f t="shared" ref="U81:U109" si="53">(I81*0.95)-(Z81*Y81)</f>
        <v>470.66206986100951</v>
      </c>
      <c r="V81" s="61">
        <f t="shared" si="36"/>
        <v>459.07053875738552</v>
      </c>
      <c r="W81" s="61" t="s">
        <v>194</v>
      </c>
      <c r="X81" s="61">
        <f t="shared" si="37"/>
        <v>3.6349999999999998</v>
      </c>
      <c r="Y81" s="61">
        <f t="shared" ref="Y81:Y103" si="54">X81/$AO$52</f>
        <v>3.5454767129968299</v>
      </c>
      <c r="Z81" s="58">
        <v>3</v>
      </c>
      <c r="AA81" s="81">
        <f t="shared" si="49"/>
        <v>469.706968896376</v>
      </c>
      <c r="AB81" s="212">
        <f t="shared" si="45"/>
        <v>117.426742224094</v>
      </c>
      <c r="AC81" s="82"/>
      <c r="AD81" s="160">
        <f>Y81*Z81</f>
        <v>10.636430138990489</v>
      </c>
      <c r="AE81"/>
      <c r="AF81"/>
      <c r="AJ81" s="41"/>
      <c r="AK81" s="10"/>
      <c r="AM81"/>
      <c r="AR81" s="10"/>
      <c r="AT81"/>
    </row>
    <row r="82" spans="1:46" x14ac:dyDescent="0.25">
      <c r="A82" s="93">
        <v>48</v>
      </c>
      <c r="B82" s="93" t="s">
        <v>126</v>
      </c>
      <c r="C82" s="94" t="s">
        <v>114</v>
      </c>
      <c r="D82" s="121">
        <v>2014</v>
      </c>
      <c r="E82" s="93">
        <v>4</v>
      </c>
      <c r="F82" s="93">
        <f t="shared" si="42"/>
        <v>48</v>
      </c>
      <c r="G82" s="55"/>
      <c r="H82" s="54">
        <v>4</v>
      </c>
      <c r="I82" s="118">
        <v>506.63</v>
      </c>
      <c r="J82" s="123"/>
      <c r="K82" s="60"/>
      <c r="L82" s="122"/>
      <c r="M82" s="60">
        <f t="shared" ref="M82:M109" si="55">(I82+(L82*K82))*0.95</f>
        <v>481.29849999999999</v>
      </c>
      <c r="N82" s="10"/>
      <c r="O82" s="79" t="str">
        <f t="shared" si="32"/>
        <v>NY Metro</v>
      </c>
      <c r="P82" s="94">
        <f t="shared" si="33"/>
        <v>48</v>
      </c>
      <c r="Q82" s="94" t="s">
        <v>114</v>
      </c>
      <c r="R82" s="193"/>
      <c r="S82" s="94">
        <v>1</v>
      </c>
      <c r="T82" s="58">
        <f t="shared" si="52"/>
        <v>4</v>
      </c>
      <c r="U82" s="81">
        <f t="shared" si="53"/>
        <v>470.66206986100951</v>
      </c>
      <c r="V82" s="61">
        <f t="shared" si="36"/>
        <v>459.07053875738552</v>
      </c>
      <c r="W82" s="61" t="s">
        <v>194</v>
      </c>
      <c r="X82" s="61">
        <f t="shared" si="37"/>
        <v>3.6349999999999998</v>
      </c>
      <c r="Y82" s="61">
        <f t="shared" si="54"/>
        <v>3.5454767129968299</v>
      </c>
      <c r="Z82" s="58">
        <v>3</v>
      </c>
      <c r="AA82" s="81">
        <f t="shared" si="49"/>
        <v>469.706968896376</v>
      </c>
      <c r="AB82" s="212">
        <f t="shared" si="45"/>
        <v>117.426742224094</v>
      </c>
      <c r="AC82" s="82"/>
      <c r="AD82" s="160">
        <f t="shared" ref="AD82:AD109" si="56">Y82*Z82</f>
        <v>10.636430138990489</v>
      </c>
      <c r="AE82"/>
      <c r="AF82"/>
      <c r="AJ82" s="41"/>
      <c r="AK82" s="10"/>
      <c r="AM82"/>
      <c r="AR82" s="10"/>
      <c r="AT82"/>
    </row>
    <row r="83" spans="1:46" x14ac:dyDescent="0.25">
      <c r="A83" s="93">
        <v>49</v>
      </c>
      <c r="B83" s="93" t="s">
        <v>126</v>
      </c>
      <c r="C83" s="94" t="s">
        <v>114</v>
      </c>
      <c r="D83" s="121">
        <v>2014</v>
      </c>
      <c r="E83" s="93">
        <v>4</v>
      </c>
      <c r="F83" s="93">
        <f t="shared" si="42"/>
        <v>49</v>
      </c>
      <c r="G83" s="55"/>
      <c r="H83" s="54">
        <v>4</v>
      </c>
      <c r="I83" s="118">
        <v>506.63</v>
      </c>
      <c r="J83" s="123"/>
      <c r="K83" s="60"/>
      <c r="L83" s="122"/>
      <c r="M83" s="60">
        <f t="shared" si="55"/>
        <v>481.29849999999999</v>
      </c>
      <c r="N83" s="10"/>
      <c r="O83" s="79" t="str">
        <f t="shared" si="32"/>
        <v>NY Metro</v>
      </c>
      <c r="P83" s="94">
        <f t="shared" si="33"/>
        <v>49</v>
      </c>
      <c r="Q83" s="94" t="s">
        <v>114</v>
      </c>
      <c r="R83" s="193"/>
      <c r="S83" s="94">
        <v>1</v>
      </c>
      <c r="T83" s="58">
        <f t="shared" si="52"/>
        <v>4</v>
      </c>
      <c r="U83" s="81">
        <f t="shared" si="53"/>
        <v>470.66206986100951</v>
      </c>
      <c r="V83" s="61">
        <f t="shared" si="36"/>
        <v>459.07053875738552</v>
      </c>
      <c r="W83" s="61" t="s">
        <v>194</v>
      </c>
      <c r="X83" s="61">
        <f t="shared" si="37"/>
        <v>3.6349999999999998</v>
      </c>
      <c r="Y83" s="61">
        <f t="shared" si="54"/>
        <v>3.5454767129968299</v>
      </c>
      <c r="Z83" s="58">
        <v>3</v>
      </c>
      <c r="AA83" s="81">
        <f t="shared" si="49"/>
        <v>469.706968896376</v>
      </c>
      <c r="AB83" s="212">
        <f t="shared" si="45"/>
        <v>117.426742224094</v>
      </c>
      <c r="AC83" s="82"/>
      <c r="AD83" s="160">
        <f t="shared" si="56"/>
        <v>10.636430138990489</v>
      </c>
      <c r="AE83"/>
      <c r="AF83"/>
      <c r="AJ83" s="41"/>
      <c r="AK83" s="10"/>
      <c r="AM83"/>
      <c r="AR83" s="10"/>
      <c r="AT83"/>
    </row>
    <row r="84" spans="1:46" x14ac:dyDescent="0.25">
      <c r="A84" s="93">
        <v>50</v>
      </c>
      <c r="B84" s="93" t="s">
        <v>126</v>
      </c>
      <c r="C84" s="94" t="s">
        <v>114</v>
      </c>
      <c r="D84" s="121">
        <v>2014</v>
      </c>
      <c r="E84" s="93">
        <v>4</v>
      </c>
      <c r="F84" s="93">
        <f t="shared" si="42"/>
        <v>50</v>
      </c>
      <c r="G84" s="55"/>
      <c r="H84" s="54">
        <v>4</v>
      </c>
      <c r="I84" s="118">
        <v>506.63</v>
      </c>
      <c r="J84" s="123"/>
      <c r="K84" s="60"/>
      <c r="L84" s="122"/>
      <c r="M84" s="60">
        <f t="shared" si="55"/>
        <v>481.29849999999999</v>
      </c>
      <c r="N84" s="10"/>
      <c r="O84" s="79" t="str">
        <f t="shared" si="32"/>
        <v>NY Metro</v>
      </c>
      <c r="P84" s="94">
        <f t="shared" si="33"/>
        <v>50</v>
      </c>
      <c r="Q84" s="94" t="s">
        <v>114</v>
      </c>
      <c r="R84" s="193"/>
      <c r="S84" s="94">
        <v>1</v>
      </c>
      <c r="T84" s="58">
        <f t="shared" si="52"/>
        <v>4</v>
      </c>
      <c r="U84" s="81">
        <f t="shared" si="53"/>
        <v>470.66206986100951</v>
      </c>
      <c r="V84" s="61">
        <f t="shared" si="36"/>
        <v>459.07053875738552</v>
      </c>
      <c r="W84" s="61" t="s">
        <v>194</v>
      </c>
      <c r="X84" s="61">
        <f t="shared" si="37"/>
        <v>3.6349999999999998</v>
      </c>
      <c r="Y84" s="61">
        <f t="shared" si="54"/>
        <v>3.5454767129968299</v>
      </c>
      <c r="Z84" s="58">
        <v>3</v>
      </c>
      <c r="AA84" s="81">
        <f t="shared" si="49"/>
        <v>469.706968896376</v>
      </c>
      <c r="AB84" s="212">
        <f t="shared" si="45"/>
        <v>117.426742224094</v>
      </c>
      <c r="AC84" s="82"/>
      <c r="AD84" s="160">
        <f t="shared" si="56"/>
        <v>10.636430138990489</v>
      </c>
      <c r="AE84"/>
      <c r="AF84"/>
      <c r="AJ84" s="41"/>
      <c r="AK84" s="10"/>
      <c r="AM84"/>
      <c r="AR84" s="10"/>
      <c r="AT84"/>
    </row>
    <row r="85" spans="1:46" x14ac:dyDescent="0.25">
      <c r="A85" s="93">
        <v>51</v>
      </c>
      <c r="B85" s="93" t="s">
        <v>126</v>
      </c>
      <c r="C85" s="94" t="s">
        <v>114</v>
      </c>
      <c r="D85" s="121">
        <v>2014</v>
      </c>
      <c r="E85" s="93">
        <v>4</v>
      </c>
      <c r="F85" s="93">
        <f t="shared" si="42"/>
        <v>51</v>
      </c>
      <c r="G85" s="55"/>
      <c r="H85" s="54">
        <v>4</v>
      </c>
      <c r="I85" s="118">
        <v>505</v>
      </c>
      <c r="J85" s="123"/>
      <c r="K85" s="60"/>
      <c r="L85" s="122"/>
      <c r="M85" s="60">
        <f t="shared" si="55"/>
        <v>479.75</v>
      </c>
      <c r="N85" s="10"/>
      <c r="O85" s="79" t="str">
        <f t="shared" si="32"/>
        <v>NY Metro</v>
      </c>
      <c r="P85" s="94">
        <f t="shared" si="33"/>
        <v>51</v>
      </c>
      <c r="Q85" s="94" t="s">
        <v>114</v>
      </c>
      <c r="R85" s="193"/>
      <c r="S85" s="94">
        <v>1</v>
      </c>
      <c r="T85" s="58">
        <f t="shared" si="52"/>
        <v>4</v>
      </c>
      <c r="U85" s="81">
        <f t="shared" si="53"/>
        <v>469.11356986100952</v>
      </c>
      <c r="V85" s="61">
        <f t="shared" si="36"/>
        <v>457.5601754313675</v>
      </c>
      <c r="W85" s="61" t="s">
        <v>194</v>
      </c>
      <c r="X85" s="61">
        <f t="shared" si="37"/>
        <v>3.6349999999999998</v>
      </c>
      <c r="Y85" s="61">
        <f t="shared" si="54"/>
        <v>3.5454767129968299</v>
      </c>
      <c r="Z85" s="58">
        <v>3</v>
      </c>
      <c r="AA85" s="81">
        <f t="shared" si="49"/>
        <v>468.19660557035797</v>
      </c>
      <c r="AB85" s="212">
        <f t="shared" si="45"/>
        <v>117.04915139258949</v>
      </c>
      <c r="AC85" s="82"/>
      <c r="AD85" s="160">
        <f t="shared" si="56"/>
        <v>10.636430138990489</v>
      </c>
      <c r="AE85"/>
      <c r="AF85"/>
      <c r="AJ85" s="41"/>
      <c r="AK85" s="10"/>
      <c r="AM85"/>
      <c r="AR85" s="10"/>
      <c r="AT85"/>
    </row>
    <row r="86" spans="1:46" x14ac:dyDescent="0.25">
      <c r="A86" s="93">
        <v>52</v>
      </c>
      <c r="B86" s="93" t="s">
        <v>126</v>
      </c>
      <c r="C86" s="94" t="s">
        <v>114</v>
      </c>
      <c r="D86" s="121">
        <v>2014</v>
      </c>
      <c r="E86" s="93">
        <v>4</v>
      </c>
      <c r="F86" s="93">
        <f t="shared" si="42"/>
        <v>52</v>
      </c>
      <c r="G86" s="55"/>
      <c r="H86" s="54">
        <v>4</v>
      </c>
      <c r="I86" s="118">
        <v>505</v>
      </c>
      <c r="J86" s="123"/>
      <c r="K86" s="60"/>
      <c r="L86" s="122"/>
      <c r="M86" s="60">
        <f t="shared" si="55"/>
        <v>479.75</v>
      </c>
      <c r="N86" s="10"/>
      <c r="O86" s="79" t="str">
        <f t="shared" si="32"/>
        <v>NY Metro</v>
      </c>
      <c r="P86" s="94">
        <f t="shared" si="33"/>
        <v>52</v>
      </c>
      <c r="Q86" s="94" t="s">
        <v>114</v>
      </c>
      <c r="R86" s="193"/>
      <c r="S86" s="94">
        <v>1</v>
      </c>
      <c r="T86" s="58">
        <f t="shared" si="52"/>
        <v>4</v>
      </c>
      <c r="U86" s="81">
        <f t="shared" si="53"/>
        <v>469.11356986100952</v>
      </c>
      <c r="V86" s="61">
        <f t="shared" si="36"/>
        <v>457.5601754313675</v>
      </c>
      <c r="W86" s="61" t="s">
        <v>194</v>
      </c>
      <c r="X86" s="61">
        <f t="shared" si="37"/>
        <v>3.6349999999999998</v>
      </c>
      <c r="Y86" s="61">
        <f t="shared" si="54"/>
        <v>3.5454767129968299</v>
      </c>
      <c r="Z86" s="58">
        <v>3</v>
      </c>
      <c r="AA86" s="81">
        <f t="shared" si="49"/>
        <v>468.19660557035797</v>
      </c>
      <c r="AB86" s="212">
        <f t="shared" si="45"/>
        <v>117.04915139258949</v>
      </c>
      <c r="AC86" s="82"/>
      <c r="AD86" s="160">
        <f t="shared" si="56"/>
        <v>10.636430138990489</v>
      </c>
      <c r="AE86"/>
      <c r="AF86"/>
      <c r="AJ86" s="41"/>
      <c r="AK86" s="10"/>
      <c r="AM86"/>
      <c r="AR86" s="10"/>
      <c r="AT86"/>
    </row>
    <row r="87" spans="1:46" x14ac:dyDescent="0.25">
      <c r="A87" s="93">
        <v>53</v>
      </c>
      <c r="B87" s="93" t="s">
        <v>126</v>
      </c>
      <c r="C87" s="94" t="s">
        <v>114</v>
      </c>
      <c r="D87" s="121">
        <v>2014</v>
      </c>
      <c r="E87" s="93">
        <v>4</v>
      </c>
      <c r="F87" s="93">
        <f t="shared" si="42"/>
        <v>53</v>
      </c>
      <c r="G87" s="55"/>
      <c r="H87" s="54">
        <v>4</v>
      </c>
      <c r="I87" s="118">
        <v>505</v>
      </c>
      <c r="J87" s="123"/>
      <c r="K87" s="60"/>
      <c r="L87" s="122"/>
      <c r="M87" s="60">
        <f t="shared" si="55"/>
        <v>479.75</v>
      </c>
      <c r="N87" s="10"/>
      <c r="O87" s="79" t="str">
        <f t="shared" si="32"/>
        <v>NY Metro</v>
      </c>
      <c r="P87" s="94">
        <f t="shared" si="33"/>
        <v>53</v>
      </c>
      <c r="Q87" s="94" t="s">
        <v>114</v>
      </c>
      <c r="R87" s="193"/>
      <c r="S87" s="94">
        <v>1</v>
      </c>
      <c r="T87" s="58">
        <f t="shared" si="52"/>
        <v>4</v>
      </c>
      <c r="U87" s="81">
        <f t="shared" si="53"/>
        <v>469.11356986100952</v>
      </c>
      <c r="V87" s="61">
        <f t="shared" si="36"/>
        <v>457.5601754313675</v>
      </c>
      <c r="W87" s="61" t="s">
        <v>194</v>
      </c>
      <c r="X87" s="61">
        <f t="shared" si="37"/>
        <v>3.6349999999999998</v>
      </c>
      <c r="Y87" s="61">
        <f t="shared" si="54"/>
        <v>3.5454767129968299</v>
      </c>
      <c r="Z87" s="58">
        <v>3</v>
      </c>
      <c r="AA87" s="81">
        <f t="shared" si="49"/>
        <v>468.19660557035797</v>
      </c>
      <c r="AB87" s="212">
        <f t="shared" si="45"/>
        <v>117.04915139258949</v>
      </c>
      <c r="AC87" s="82"/>
      <c r="AD87" s="160">
        <f t="shared" si="56"/>
        <v>10.636430138990489</v>
      </c>
      <c r="AE87"/>
      <c r="AF87"/>
      <c r="AJ87" s="41"/>
      <c r="AK87" s="10"/>
      <c r="AM87"/>
      <c r="AR87" s="10"/>
      <c r="AT87"/>
    </row>
    <row r="88" spans="1:46" x14ac:dyDescent="0.25">
      <c r="A88" s="93">
        <v>54</v>
      </c>
      <c r="B88" s="93" t="s">
        <v>126</v>
      </c>
      <c r="C88" s="94" t="s">
        <v>114</v>
      </c>
      <c r="D88" s="121">
        <v>2014</v>
      </c>
      <c r="E88" s="93">
        <v>4</v>
      </c>
      <c r="F88" s="93">
        <f t="shared" si="42"/>
        <v>54</v>
      </c>
      <c r="G88" s="55"/>
      <c r="H88" s="54">
        <v>4</v>
      </c>
      <c r="I88" s="118">
        <v>505</v>
      </c>
      <c r="J88" s="123"/>
      <c r="K88" s="60"/>
      <c r="L88" s="122"/>
      <c r="M88" s="60">
        <f t="shared" si="55"/>
        <v>479.75</v>
      </c>
      <c r="N88" s="10"/>
      <c r="O88" s="79" t="str">
        <f t="shared" si="32"/>
        <v>NY Metro</v>
      </c>
      <c r="P88" s="94">
        <f t="shared" si="33"/>
        <v>54</v>
      </c>
      <c r="Q88" s="94" t="s">
        <v>114</v>
      </c>
      <c r="R88" s="193"/>
      <c r="S88" s="94">
        <v>1</v>
      </c>
      <c r="T88" s="58">
        <f t="shared" si="52"/>
        <v>4</v>
      </c>
      <c r="U88" s="81">
        <f t="shared" si="53"/>
        <v>469.11356986100952</v>
      </c>
      <c r="V88" s="61">
        <f t="shared" si="36"/>
        <v>457.5601754313675</v>
      </c>
      <c r="W88" s="61" t="s">
        <v>194</v>
      </c>
      <c r="X88" s="61">
        <f t="shared" si="37"/>
        <v>3.6349999999999998</v>
      </c>
      <c r="Y88" s="61">
        <f t="shared" si="54"/>
        <v>3.5454767129968299</v>
      </c>
      <c r="Z88" s="58">
        <v>3</v>
      </c>
      <c r="AA88" s="81">
        <f t="shared" si="49"/>
        <v>468.19660557035797</v>
      </c>
      <c r="AB88" s="212">
        <f t="shared" si="45"/>
        <v>117.04915139258949</v>
      </c>
      <c r="AC88" s="82"/>
      <c r="AD88" s="160">
        <f t="shared" si="56"/>
        <v>10.636430138990489</v>
      </c>
      <c r="AE88"/>
      <c r="AF88"/>
      <c r="AJ88" s="41"/>
      <c r="AK88" s="10"/>
      <c r="AM88"/>
      <c r="AR88" s="10"/>
      <c r="AT88"/>
    </row>
    <row r="89" spans="1:46" x14ac:dyDescent="0.25">
      <c r="A89" s="93">
        <v>55</v>
      </c>
      <c r="B89" s="93" t="s">
        <v>126</v>
      </c>
      <c r="C89" s="94" t="s">
        <v>114</v>
      </c>
      <c r="D89" s="121">
        <v>2014</v>
      </c>
      <c r="E89" s="93">
        <v>4</v>
      </c>
      <c r="F89" s="93">
        <f t="shared" si="42"/>
        <v>55</v>
      </c>
      <c r="G89" s="55"/>
      <c r="H89" s="54">
        <v>4</v>
      </c>
      <c r="I89" s="118">
        <v>505</v>
      </c>
      <c r="J89" s="123"/>
      <c r="K89" s="60"/>
      <c r="L89" s="122"/>
      <c r="M89" s="60">
        <f t="shared" si="55"/>
        <v>479.75</v>
      </c>
      <c r="N89" s="10"/>
      <c r="O89" s="79" t="str">
        <f t="shared" si="32"/>
        <v>NY Metro</v>
      </c>
      <c r="P89" s="94">
        <f t="shared" si="33"/>
        <v>55</v>
      </c>
      <c r="Q89" s="94" t="s">
        <v>114</v>
      </c>
      <c r="R89" s="193"/>
      <c r="S89" s="94">
        <v>1</v>
      </c>
      <c r="T89" s="58">
        <f t="shared" si="52"/>
        <v>4</v>
      </c>
      <c r="U89" s="81">
        <f t="shared" si="53"/>
        <v>469.11356986100952</v>
      </c>
      <c r="V89" s="61">
        <f t="shared" si="36"/>
        <v>457.5601754313675</v>
      </c>
      <c r="W89" s="61" t="s">
        <v>194</v>
      </c>
      <c r="X89" s="61">
        <f t="shared" si="37"/>
        <v>3.6349999999999998</v>
      </c>
      <c r="Y89" s="61">
        <f t="shared" si="54"/>
        <v>3.5454767129968299</v>
      </c>
      <c r="Z89" s="58">
        <v>3</v>
      </c>
      <c r="AA89" s="81">
        <f t="shared" si="49"/>
        <v>468.19660557035797</v>
      </c>
      <c r="AB89" s="212">
        <f t="shared" si="45"/>
        <v>117.04915139258949</v>
      </c>
      <c r="AC89" s="82"/>
      <c r="AD89" s="160">
        <f t="shared" si="56"/>
        <v>10.636430138990489</v>
      </c>
      <c r="AE89"/>
      <c r="AF89"/>
      <c r="AJ89" s="41"/>
      <c r="AK89" s="10"/>
      <c r="AM89"/>
      <c r="AR89" s="10"/>
      <c r="AT89"/>
    </row>
    <row r="90" spans="1:46" x14ac:dyDescent="0.25">
      <c r="A90" s="93">
        <v>56</v>
      </c>
      <c r="B90" s="93" t="s">
        <v>126</v>
      </c>
      <c r="C90" s="94" t="s">
        <v>114</v>
      </c>
      <c r="D90" s="121">
        <v>2014</v>
      </c>
      <c r="E90" s="93">
        <v>4</v>
      </c>
      <c r="F90" s="93">
        <f t="shared" si="42"/>
        <v>56</v>
      </c>
      <c r="G90" s="55"/>
      <c r="H90" s="54">
        <v>4</v>
      </c>
      <c r="I90" s="118">
        <v>505</v>
      </c>
      <c r="J90" s="123"/>
      <c r="K90" s="60"/>
      <c r="L90" s="122"/>
      <c r="M90" s="60">
        <f t="shared" si="55"/>
        <v>479.75</v>
      </c>
      <c r="N90" s="10"/>
      <c r="O90" s="79" t="str">
        <f t="shared" si="32"/>
        <v>NY Metro</v>
      </c>
      <c r="P90" s="94">
        <f t="shared" si="33"/>
        <v>56</v>
      </c>
      <c r="Q90" s="94" t="s">
        <v>114</v>
      </c>
      <c r="R90" s="193"/>
      <c r="S90" s="94">
        <v>1</v>
      </c>
      <c r="T90" s="58">
        <f t="shared" si="52"/>
        <v>4</v>
      </c>
      <c r="U90" s="81">
        <f t="shared" si="53"/>
        <v>469.11356986100952</v>
      </c>
      <c r="V90" s="61">
        <f t="shared" si="36"/>
        <v>457.5601754313675</v>
      </c>
      <c r="W90" s="61" t="s">
        <v>194</v>
      </c>
      <c r="X90" s="61">
        <f t="shared" si="37"/>
        <v>3.6349999999999998</v>
      </c>
      <c r="Y90" s="61">
        <f t="shared" si="54"/>
        <v>3.5454767129968299</v>
      </c>
      <c r="Z90" s="58">
        <v>3</v>
      </c>
      <c r="AA90" s="81">
        <f t="shared" si="49"/>
        <v>468.19660557035797</v>
      </c>
      <c r="AB90" s="212">
        <f t="shared" si="45"/>
        <v>117.04915139258949</v>
      </c>
      <c r="AC90" s="82"/>
      <c r="AD90" s="160">
        <f t="shared" si="56"/>
        <v>10.636430138990489</v>
      </c>
      <c r="AE90"/>
      <c r="AF90"/>
      <c r="AJ90" s="41"/>
      <c r="AK90" s="10"/>
      <c r="AM90"/>
      <c r="AR90" s="10"/>
      <c r="AT90"/>
    </row>
    <row r="91" spans="1:46" x14ac:dyDescent="0.25">
      <c r="A91" s="93">
        <v>57</v>
      </c>
      <c r="B91" s="93" t="s">
        <v>126</v>
      </c>
      <c r="C91" s="94" t="s">
        <v>114</v>
      </c>
      <c r="D91" s="121">
        <v>2014</v>
      </c>
      <c r="E91" s="93">
        <v>4</v>
      </c>
      <c r="F91" s="93">
        <f t="shared" si="42"/>
        <v>57</v>
      </c>
      <c r="G91" s="55"/>
      <c r="H91" s="54">
        <v>4</v>
      </c>
      <c r="I91" s="118">
        <v>505</v>
      </c>
      <c r="J91" s="123"/>
      <c r="K91" s="60"/>
      <c r="L91" s="122"/>
      <c r="M91" s="60">
        <f t="shared" si="55"/>
        <v>479.75</v>
      </c>
      <c r="N91" s="10"/>
      <c r="O91" s="79" t="str">
        <f t="shared" si="32"/>
        <v>NY Metro</v>
      </c>
      <c r="P91" s="94">
        <f t="shared" si="33"/>
        <v>57</v>
      </c>
      <c r="Q91" s="94" t="s">
        <v>114</v>
      </c>
      <c r="R91" s="193"/>
      <c r="S91" s="94">
        <v>1</v>
      </c>
      <c r="T91" s="58">
        <f t="shared" si="52"/>
        <v>4</v>
      </c>
      <c r="U91" s="81">
        <f t="shared" si="53"/>
        <v>469.11356986100952</v>
      </c>
      <c r="V91" s="61">
        <f t="shared" si="36"/>
        <v>457.5601754313675</v>
      </c>
      <c r="W91" s="61" t="s">
        <v>194</v>
      </c>
      <c r="X91" s="61">
        <f t="shared" si="37"/>
        <v>3.6349999999999998</v>
      </c>
      <c r="Y91" s="61">
        <f t="shared" si="54"/>
        <v>3.5454767129968299</v>
      </c>
      <c r="Z91" s="58">
        <v>3</v>
      </c>
      <c r="AA91" s="81">
        <f t="shared" si="49"/>
        <v>468.19660557035797</v>
      </c>
      <c r="AB91" s="212">
        <f t="shared" si="45"/>
        <v>117.04915139258949</v>
      </c>
      <c r="AC91" s="82"/>
      <c r="AD91" s="160">
        <f t="shared" si="56"/>
        <v>10.636430138990489</v>
      </c>
      <c r="AE91"/>
      <c r="AF91"/>
      <c r="AJ91" s="41"/>
      <c r="AK91" s="10"/>
      <c r="AM91"/>
      <c r="AR91" s="10"/>
      <c r="AT91"/>
    </row>
    <row r="92" spans="1:46" x14ac:dyDescent="0.25">
      <c r="A92" s="93">
        <v>58</v>
      </c>
      <c r="B92" s="93" t="s">
        <v>126</v>
      </c>
      <c r="C92" s="94" t="s">
        <v>114</v>
      </c>
      <c r="D92" s="121">
        <v>2014</v>
      </c>
      <c r="E92" s="93">
        <v>4</v>
      </c>
      <c r="F92" s="93">
        <f t="shared" si="42"/>
        <v>58</v>
      </c>
      <c r="G92" s="55"/>
      <c r="H92" s="54">
        <v>4</v>
      </c>
      <c r="I92" s="118">
        <v>505</v>
      </c>
      <c r="J92" s="123"/>
      <c r="K92" s="60"/>
      <c r="L92" s="122"/>
      <c r="M92" s="60">
        <f t="shared" si="55"/>
        <v>479.75</v>
      </c>
      <c r="N92" s="10"/>
      <c r="O92" s="79" t="str">
        <f t="shared" si="32"/>
        <v>NY Metro</v>
      </c>
      <c r="P92" s="94">
        <f t="shared" si="33"/>
        <v>58</v>
      </c>
      <c r="Q92" s="94" t="s">
        <v>114</v>
      </c>
      <c r="R92" s="193"/>
      <c r="S92" s="94">
        <v>1</v>
      </c>
      <c r="T92" s="58">
        <f t="shared" si="52"/>
        <v>4</v>
      </c>
      <c r="U92" s="81">
        <f t="shared" si="53"/>
        <v>469.11356986100952</v>
      </c>
      <c r="V92" s="61">
        <f t="shared" si="36"/>
        <v>457.5601754313675</v>
      </c>
      <c r="W92" s="61" t="s">
        <v>194</v>
      </c>
      <c r="X92" s="61">
        <f t="shared" si="37"/>
        <v>3.6349999999999998</v>
      </c>
      <c r="Y92" s="61">
        <f t="shared" si="54"/>
        <v>3.5454767129968299</v>
      </c>
      <c r="Z92" s="58">
        <v>3</v>
      </c>
      <c r="AA92" s="81">
        <f t="shared" si="49"/>
        <v>468.19660557035797</v>
      </c>
      <c r="AB92" s="212">
        <f t="shared" si="45"/>
        <v>117.04915139258949</v>
      </c>
      <c r="AC92" s="82"/>
      <c r="AD92" s="160">
        <f t="shared" si="56"/>
        <v>10.636430138990489</v>
      </c>
      <c r="AE92"/>
      <c r="AF92"/>
      <c r="AK92" s="10"/>
      <c r="AM92"/>
      <c r="AR92" s="10"/>
      <c r="AT92"/>
    </row>
    <row r="93" spans="1:46" x14ac:dyDescent="0.25">
      <c r="A93" s="93">
        <v>59</v>
      </c>
      <c r="B93" s="93" t="s">
        <v>126</v>
      </c>
      <c r="C93" s="94" t="s">
        <v>114</v>
      </c>
      <c r="D93" s="121">
        <v>2014</v>
      </c>
      <c r="E93" s="93">
        <v>4</v>
      </c>
      <c r="F93" s="93">
        <f t="shared" si="42"/>
        <v>59</v>
      </c>
      <c r="G93" s="55"/>
      <c r="H93" s="54">
        <v>4</v>
      </c>
      <c r="I93" s="118">
        <v>505</v>
      </c>
      <c r="J93" s="123"/>
      <c r="K93" s="60"/>
      <c r="L93" s="122"/>
      <c r="M93" s="60">
        <f t="shared" si="55"/>
        <v>479.75</v>
      </c>
      <c r="N93" s="10"/>
      <c r="O93" s="79" t="str">
        <f t="shared" si="32"/>
        <v>NY Metro</v>
      </c>
      <c r="P93" s="94">
        <f t="shared" si="33"/>
        <v>59</v>
      </c>
      <c r="Q93" s="94" t="s">
        <v>114</v>
      </c>
      <c r="R93" s="193"/>
      <c r="S93" s="94">
        <v>1</v>
      </c>
      <c r="T93" s="58">
        <f t="shared" si="52"/>
        <v>4</v>
      </c>
      <c r="U93" s="81">
        <f t="shared" si="53"/>
        <v>469.11356986100952</v>
      </c>
      <c r="V93" s="61">
        <f t="shared" si="36"/>
        <v>457.5601754313675</v>
      </c>
      <c r="W93" s="61" t="s">
        <v>194</v>
      </c>
      <c r="X93" s="61">
        <f t="shared" si="37"/>
        <v>3.6349999999999998</v>
      </c>
      <c r="Y93" s="61">
        <f t="shared" si="54"/>
        <v>3.5454767129968299</v>
      </c>
      <c r="Z93" s="58">
        <v>3</v>
      </c>
      <c r="AA93" s="81">
        <f t="shared" si="49"/>
        <v>468.19660557035797</v>
      </c>
      <c r="AB93" s="212">
        <f t="shared" si="45"/>
        <v>117.04915139258949</v>
      </c>
      <c r="AC93" s="82"/>
      <c r="AD93" s="160">
        <f t="shared" si="56"/>
        <v>10.636430138990489</v>
      </c>
      <c r="AE93"/>
      <c r="AF93"/>
      <c r="AK93" s="10"/>
      <c r="AM93"/>
      <c r="AR93" s="10"/>
      <c r="AT93"/>
    </row>
    <row r="94" spans="1:46" x14ac:dyDescent="0.25">
      <c r="A94" s="93">
        <v>60</v>
      </c>
      <c r="B94" s="93" t="s">
        <v>126</v>
      </c>
      <c r="C94" s="94" t="s">
        <v>114</v>
      </c>
      <c r="D94" s="121">
        <v>2014</v>
      </c>
      <c r="E94" s="93">
        <v>4</v>
      </c>
      <c r="F94" s="93">
        <f t="shared" si="42"/>
        <v>60</v>
      </c>
      <c r="G94" s="55"/>
      <c r="H94" s="54">
        <v>4</v>
      </c>
      <c r="I94" s="118">
        <v>505</v>
      </c>
      <c r="J94" s="123"/>
      <c r="K94" s="60"/>
      <c r="L94" s="122"/>
      <c r="M94" s="60">
        <f t="shared" si="55"/>
        <v>479.75</v>
      </c>
      <c r="N94" s="10"/>
      <c r="O94" s="79" t="str">
        <f t="shared" si="32"/>
        <v>NY Metro</v>
      </c>
      <c r="P94" s="94">
        <f t="shared" si="33"/>
        <v>60</v>
      </c>
      <c r="Q94" s="94" t="s">
        <v>114</v>
      </c>
      <c r="R94" s="193"/>
      <c r="S94" s="94">
        <v>1</v>
      </c>
      <c r="T94" s="58">
        <f t="shared" si="52"/>
        <v>4</v>
      </c>
      <c r="U94" s="81">
        <f t="shared" si="53"/>
        <v>469.11356986100952</v>
      </c>
      <c r="V94" s="61">
        <f t="shared" si="36"/>
        <v>457.5601754313675</v>
      </c>
      <c r="W94" s="61" t="s">
        <v>194</v>
      </c>
      <c r="X94" s="61">
        <f t="shared" si="37"/>
        <v>3.6349999999999998</v>
      </c>
      <c r="Y94" s="61">
        <f t="shared" si="54"/>
        <v>3.5454767129968299</v>
      </c>
      <c r="Z94" s="58">
        <v>3</v>
      </c>
      <c r="AA94" s="81">
        <f t="shared" si="49"/>
        <v>468.19660557035797</v>
      </c>
      <c r="AB94" s="212">
        <f t="shared" si="45"/>
        <v>117.04915139258949</v>
      </c>
      <c r="AC94" s="82"/>
      <c r="AD94" s="160">
        <f t="shared" si="56"/>
        <v>10.636430138990489</v>
      </c>
      <c r="AE94"/>
      <c r="AF94"/>
      <c r="AK94" s="10"/>
      <c r="AM94"/>
      <c r="AR94" s="10"/>
      <c r="AT94"/>
    </row>
    <row r="95" spans="1:46" x14ac:dyDescent="0.25">
      <c r="A95" s="93">
        <v>61</v>
      </c>
      <c r="B95" s="93" t="s">
        <v>126</v>
      </c>
      <c r="C95" s="94" t="s">
        <v>114</v>
      </c>
      <c r="D95" s="121">
        <v>2014</v>
      </c>
      <c r="E95" s="93">
        <v>4</v>
      </c>
      <c r="F95" s="93">
        <f t="shared" si="42"/>
        <v>61</v>
      </c>
      <c r="G95" s="55"/>
      <c r="H95" s="54">
        <v>4</v>
      </c>
      <c r="I95" s="118">
        <v>505</v>
      </c>
      <c r="J95" s="123"/>
      <c r="K95" s="60"/>
      <c r="L95" s="122"/>
      <c r="M95" s="60">
        <f t="shared" si="55"/>
        <v>479.75</v>
      </c>
      <c r="N95" s="10"/>
      <c r="O95" s="79" t="str">
        <f t="shared" si="32"/>
        <v>NY Metro</v>
      </c>
      <c r="P95" s="94">
        <f t="shared" si="33"/>
        <v>61</v>
      </c>
      <c r="Q95" s="94" t="s">
        <v>114</v>
      </c>
      <c r="R95" s="193"/>
      <c r="S95" s="94">
        <v>1</v>
      </c>
      <c r="T95" s="58">
        <f t="shared" si="52"/>
        <v>4</v>
      </c>
      <c r="U95" s="81">
        <f t="shared" si="53"/>
        <v>469.11356986100952</v>
      </c>
      <c r="V95" s="61">
        <f t="shared" si="36"/>
        <v>457.5601754313675</v>
      </c>
      <c r="W95" s="61" t="s">
        <v>194</v>
      </c>
      <c r="X95" s="61">
        <f t="shared" si="37"/>
        <v>3.6349999999999998</v>
      </c>
      <c r="Y95" s="61">
        <f t="shared" si="54"/>
        <v>3.5454767129968299</v>
      </c>
      <c r="Z95" s="58">
        <v>3</v>
      </c>
      <c r="AA95" s="81">
        <f t="shared" si="49"/>
        <v>468.19660557035797</v>
      </c>
      <c r="AB95" s="212">
        <f t="shared" si="45"/>
        <v>117.04915139258949</v>
      </c>
      <c r="AC95" s="82"/>
      <c r="AD95" s="160">
        <f t="shared" si="56"/>
        <v>10.636430138990489</v>
      </c>
      <c r="AE95"/>
      <c r="AF95"/>
      <c r="AK95" s="10"/>
      <c r="AM95"/>
      <c r="AR95" s="10"/>
      <c r="AT95"/>
    </row>
    <row r="96" spans="1:46" x14ac:dyDescent="0.25">
      <c r="A96" s="93">
        <v>62</v>
      </c>
      <c r="B96" s="93" t="s">
        <v>126</v>
      </c>
      <c r="C96" s="94" t="s">
        <v>114</v>
      </c>
      <c r="D96" s="121">
        <v>2014</v>
      </c>
      <c r="E96" s="113">
        <v>4</v>
      </c>
      <c r="F96" s="93">
        <f t="shared" si="42"/>
        <v>62</v>
      </c>
      <c r="G96" s="113"/>
      <c r="H96" s="54">
        <v>4</v>
      </c>
      <c r="I96" s="118">
        <v>505</v>
      </c>
      <c r="J96" s="123"/>
      <c r="K96" s="60"/>
      <c r="L96" s="122"/>
      <c r="M96" s="60">
        <f t="shared" si="55"/>
        <v>479.75</v>
      </c>
      <c r="N96" s="10"/>
      <c r="O96" s="79" t="str">
        <f t="shared" si="32"/>
        <v>NY Metro</v>
      </c>
      <c r="P96" s="94">
        <f t="shared" si="33"/>
        <v>62</v>
      </c>
      <c r="Q96" s="94" t="s">
        <v>114</v>
      </c>
      <c r="R96" s="193"/>
      <c r="S96" s="94">
        <v>1</v>
      </c>
      <c r="T96" s="58">
        <f t="shared" si="52"/>
        <v>4</v>
      </c>
      <c r="U96" s="81">
        <f t="shared" si="53"/>
        <v>469.11356986100952</v>
      </c>
      <c r="V96" s="61">
        <f t="shared" si="36"/>
        <v>457.5601754313675</v>
      </c>
      <c r="W96" s="61" t="s">
        <v>194</v>
      </c>
      <c r="X96" s="61">
        <f t="shared" si="37"/>
        <v>3.6349999999999998</v>
      </c>
      <c r="Y96" s="61">
        <f t="shared" si="54"/>
        <v>3.5454767129968299</v>
      </c>
      <c r="Z96" s="58">
        <v>3</v>
      </c>
      <c r="AA96" s="81">
        <f t="shared" si="49"/>
        <v>468.19660557035797</v>
      </c>
      <c r="AB96" s="212">
        <f t="shared" si="45"/>
        <v>117.04915139258949</v>
      </c>
      <c r="AC96" s="82"/>
      <c r="AD96" s="160">
        <f t="shared" si="56"/>
        <v>10.636430138990489</v>
      </c>
      <c r="AE96"/>
      <c r="AF96"/>
      <c r="AK96" s="10"/>
      <c r="AM96"/>
      <c r="AR96" s="10"/>
      <c r="AT96"/>
    </row>
    <row r="97" spans="1:46" x14ac:dyDescent="0.25">
      <c r="A97" s="93">
        <v>63</v>
      </c>
      <c r="B97" s="93" t="s">
        <v>126</v>
      </c>
      <c r="C97" s="94" t="s">
        <v>114</v>
      </c>
      <c r="D97" s="121">
        <v>2014</v>
      </c>
      <c r="E97" s="94">
        <v>4</v>
      </c>
      <c r="F97" s="93">
        <f t="shared" si="42"/>
        <v>63</v>
      </c>
      <c r="G97" s="115"/>
      <c r="H97" s="54">
        <v>4</v>
      </c>
      <c r="I97" s="118">
        <v>505</v>
      </c>
      <c r="J97" s="123"/>
      <c r="K97" s="60"/>
      <c r="L97" s="122"/>
      <c r="M97" s="60">
        <f t="shared" si="55"/>
        <v>479.75</v>
      </c>
      <c r="N97" s="10"/>
      <c r="O97" s="79" t="str">
        <f t="shared" si="32"/>
        <v>NY Metro</v>
      </c>
      <c r="P97" s="94">
        <f t="shared" si="33"/>
        <v>63</v>
      </c>
      <c r="Q97" s="94" t="s">
        <v>114</v>
      </c>
      <c r="R97" s="193"/>
      <c r="S97" s="94">
        <v>1</v>
      </c>
      <c r="T97" s="58">
        <f t="shared" si="52"/>
        <v>4</v>
      </c>
      <c r="U97" s="81">
        <f t="shared" si="53"/>
        <v>469.11356986100952</v>
      </c>
      <c r="V97" s="61">
        <f t="shared" si="36"/>
        <v>457.5601754313675</v>
      </c>
      <c r="W97" s="61" t="s">
        <v>194</v>
      </c>
      <c r="X97" s="61">
        <f t="shared" si="37"/>
        <v>3.6349999999999998</v>
      </c>
      <c r="Y97" s="61">
        <f t="shared" si="54"/>
        <v>3.5454767129968299</v>
      </c>
      <c r="Z97" s="58">
        <v>3</v>
      </c>
      <c r="AA97" s="81">
        <f t="shared" si="49"/>
        <v>468.19660557035797</v>
      </c>
      <c r="AB97" s="212">
        <f t="shared" si="45"/>
        <v>117.04915139258949</v>
      </c>
      <c r="AC97" s="82"/>
      <c r="AD97" s="160">
        <f t="shared" si="56"/>
        <v>10.636430138990489</v>
      </c>
      <c r="AE97"/>
      <c r="AF97"/>
      <c r="AK97" s="10"/>
      <c r="AM97"/>
      <c r="AR97" s="10"/>
      <c r="AT97"/>
    </row>
    <row r="98" spans="1:46" x14ac:dyDescent="0.25">
      <c r="A98" s="93">
        <v>64</v>
      </c>
      <c r="B98" s="93" t="s">
        <v>126</v>
      </c>
      <c r="C98" s="94" t="s">
        <v>114</v>
      </c>
      <c r="D98" s="121">
        <v>2014</v>
      </c>
      <c r="E98" s="94">
        <v>4</v>
      </c>
      <c r="F98" s="93">
        <f t="shared" si="42"/>
        <v>64</v>
      </c>
      <c r="G98" s="116"/>
      <c r="H98" s="54">
        <v>4</v>
      </c>
      <c r="I98" s="118">
        <v>505</v>
      </c>
      <c r="J98" s="123"/>
      <c r="K98" s="60"/>
      <c r="L98" s="122"/>
      <c r="M98" s="60">
        <f t="shared" si="55"/>
        <v>479.75</v>
      </c>
      <c r="N98" s="10"/>
      <c r="O98" s="79" t="str">
        <f t="shared" si="32"/>
        <v>NY Metro</v>
      </c>
      <c r="P98" s="94">
        <f t="shared" si="33"/>
        <v>64</v>
      </c>
      <c r="Q98" s="94" t="s">
        <v>114</v>
      </c>
      <c r="R98" s="193"/>
      <c r="S98" s="94">
        <v>1</v>
      </c>
      <c r="T98" s="58">
        <f t="shared" si="52"/>
        <v>4</v>
      </c>
      <c r="U98" s="81">
        <f t="shared" si="53"/>
        <v>469.11356986100952</v>
      </c>
      <c r="V98" s="61">
        <f t="shared" si="36"/>
        <v>457.5601754313675</v>
      </c>
      <c r="W98" s="61" t="s">
        <v>194</v>
      </c>
      <c r="X98" s="61">
        <f t="shared" si="37"/>
        <v>3.6349999999999998</v>
      </c>
      <c r="Y98" s="61">
        <f t="shared" si="54"/>
        <v>3.5454767129968299</v>
      </c>
      <c r="Z98" s="58">
        <v>3</v>
      </c>
      <c r="AA98" s="81">
        <f t="shared" si="49"/>
        <v>468.19660557035797</v>
      </c>
      <c r="AB98" s="212">
        <f t="shared" si="45"/>
        <v>117.04915139258949</v>
      </c>
      <c r="AC98" s="82"/>
      <c r="AD98" s="160">
        <f t="shared" si="56"/>
        <v>10.636430138990489</v>
      </c>
      <c r="AE98"/>
      <c r="AF98"/>
      <c r="AK98" s="10"/>
      <c r="AM98"/>
      <c r="AR98" s="10"/>
      <c r="AT98"/>
    </row>
    <row r="99" spans="1:46" x14ac:dyDescent="0.25">
      <c r="A99" s="93">
        <v>65</v>
      </c>
      <c r="B99" s="93" t="s">
        <v>126</v>
      </c>
      <c r="C99" s="94" t="s">
        <v>114</v>
      </c>
      <c r="D99" s="121">
        <v>2014</v>
      </c>
      <c r="E99" s="94">
        <v>4</v>
      </c>
      <c r="F99" s="93">
        <f t="shared" si="42"/>
        <v>65</v>
      </c>
      <c r="G99" s="116"/>
      <c r="H99" s="54">
        <v>4</v>
      </c>
      <c r="I99" s="118">
        <v>505</v>
      </c>
      <c r="J99" s="123"/>
      <c r="K99" s="60"/>
      <c r="L99" s="122"/>
      <c r="M99" s="60">
        <f t="shared" si="55"/>
        <v>479.75</v>
      </c>
      <c r="N99" s="10"/>
      <c r="O99" s="79" t="str">
        <f t="shared" si="32"/>
        <v>NY Metro</v>
      </c>
      <c r="P99" s="94">
        <f t="shared" si="33"/>
        <v>65</v>
      </c>
      <c r="Q99" s="94" t="s">
        <v>114</v>
      </c>
      <c r="R99" s="193"/>
      <c r="S99" s="94">
        <v>1</v>
      </c>
      <c r="T99" s="58">
        <f t="shared" si="52"/>
        <v>4</v>
      </c>
      <c r="U99" s="81">
        <f t="shared" si="53"/>
        <v>469.11356986100952</v>
      </c>
      <c r="V99" s="61">
        <f t="shared" si="36"/>
        <v>457.5601754313675</v>
      </c>
      <c r="W99" s="61" t="s">
        <v>194</v>
      </c>
      <c r="X99" s="61">
        <f t="shared" si="37"/>
        <v>3.6349999999999998</v>
      </c>
      <c r="Y99" s="61">
        <f t="shared" si="54"/>
        <v>3.5454767129968299</v>
      </c>
      <c r="Z99" s="58">
        <v>3</v>
      </c>
      <c r="AA99" s="81">
        <f t="shared" si="49"/>
        <v>468.19660557035797</v>
      </c>
      <c r="AB99" s="212">
        <f t="shared" si="45"/>
        <v>117.04915139258949</v>
      </c>
      <c r="AC99" s="82"/>
      <c r="AD99" s="160">
        <f t="shared" si="56"/>
        <v>10.636430138990489</v>
      </c>
      <c r="AE99"/>
      <c r="AF99"/>
      <c r="AK99" s="10"/>
      <c r="AM99"/>
      <c r="AR99" s="10"/>
      <c r="AT99"/>
    </row>
    <row r="100" spans="1:46" x14ac:dyDescent="0.25">
      <c r="A100" s="93">
        <v>66</v>
      </c>
      <c r="B100" s="93" t="s">
        <v>126</v>
      </c>
      <c r="C100" s="94" t="s">
        <v>114</v>
      </c>
      <c r="D100" s="121">
        <v>2014</v>
      </c>
      <c r="E100" s="94">
        <v>4</v>
      </c>
      <c r="F100" s="93">
        <f t="shared" si="42"/>
        <v>66</v>
      </c>
      <c r="G100" s="117"/>
      <c r="H100" s="54">
        <v>4</v>
      </c>
      <c r="I100" s="118">
        <v>505</v>
      </c>
      <c r="J100" s="123"/>
      <c r="K100" s="60"/>
      <c r="L100" s="122"/>
      <c r="M100" s="60">
        <f t="shared" si="55"/>
        <v>479.75</v>
      </c>
      <c r="N100" s="10"/>
      <c r="O100" s="79" t="str">
        <f t="shared" si="32"/>
        <v>NY Metro</v>
      </c>
      <c r="P100" s="94">
        <f t="shared" si="33"/>
        <v>66</v>
      </c>
      <c r="Q100" s="94" t="s">
        <v>114</v>
      </c>
      <c r="R100" s="193"/>
      <c r="S100" s="94">
        <v>1</v>
      </c>
      <c r="T100" s="58">
        <f t="shared" si="52"/>
        <v>4</v>
      </c>
      <c r="U100" s="81">
        <f t="shared" si="53"/>
        <v>469.11356986100952</v>
      </c>
      <c r="V100" s="61">
        <f t="shared" si="36"/>
        <v>457.5601754313675</v>
      </c>
      <c r="W100" s="61" t="s">
        <v>194</v>
      </c>
      <c r="X100" s="61">
        <f t="shared" si="37"/>
        <v>3.6349999999999998</v>
      </c>
      <c r="Y100" s="61">
        <f t="shared" si="54"/>
        <v>3.5454767129968299</v>
      </c>
      <c r="Z100" s="58">
        <v>3</v>
      </c>
      <c r="AA100" s="81">
        <f t="shared" si="49"/>
        <v>468.19660557035797</v>
      </c>
      <c r="AB100" s="212">
        <f t="shared" si="45"/>
        <v>117.04915139258949</v>
      </c>
      <c r="AC100" s="82"/>
      <c r="AD100" s="160">
        <f t="shared" si="56"/>
        <v>10.636430138990489</v>
      </c>
      <c r="AE100"/>
      <c r="AF100"/>
      <c r="AK100" s="10"/>
      <c r="AM100"/>
      <c r="AR100" s="10"/>
      <c r="AT100"/>
    </row>
    <row r="101" spans="1:46" x14ac:dyDescent="0.25">
      <c r="A101" s="93">
        <v>67</v>
      </c>
      <c r="B101" s="93" t="s">
        <v>126</v>
      </c>
      <c r="C101" s="94" t="s">
        <v>114</v>
      </c>
      <c r="D101" s="121">
        <v>2014</v>
      </c>
      <c r="E101" s="94">
        <v>4</v>
      </c>
      <c r="F101" s="93">
        <f t="shared" si="42"/>
        <v>67</v>
      </c>
      <c r="G101" s="116"/>
      <c r="H101" s="54">
        <v>4</v>
      </c>
      <c r="I101" s="118">
        <v>505</v>
      </c>
      <c r="J101" s="123"/>
      <c r="K101" s="60"/>
      <c r="L101" s="122"/>
      <c r="M101" s="60">
        <f t="shared" si="55"/>
        <v>479.75</v>
      </c>
      <c r="N101" s="10"/>
      <c r="O101" s="79" t="str">
        <f t="shared" si="32"/>
        <v>NY Metro</v>
      </c>
      <c r="P101" s="94">
        <f t="shared" si="33"/>
        <v>67</v>
      </c>
      <c r="Q101" s="94" t="s">
        <v>114</v>
      </c>
      <c r="R101" s="193"/>
      <c r="S101" s="94">
        <v>1</v>
      </c>
      <c r="T101" s="58">
        <f t="shared" si="52"/>
        <v>4</v>
      </c>
      <c r="U101" s="81">
        <f t="shared" si="53"/>
        <v>469.11356986100952</v>
      </c>
      <c r="V101" s="61">
        <f t="shared" si="36"/>
        <v>457.5601754313675</v>
      </c>
      <c r="W101" s="61" t="s">
        <v>194</v>
      </c>
      <c r="X101" s="61">
        <f t="shared" si="37"/>
        <v>3.6349999999999998</v>
      </c>
      <c r="Y101" s="61">
        <f t="shared" si="54"/>
        <v>3.5454767129968299</v>
      </c>
      <c r="Z101" s="58">
        <v>3</v>
      </c>
      <c r="AA101" s="81">
        <f t="shared" si="49"/>
        <v>468.19660557035797</v>
      </c>
      <c r="AB101" s="212">
        <f t="shared" si="45"/>
        <v>117.04915139258949</v>
      </c>
      <c r="AC101" s="82"/>
      <c r="AD101" s="160">
        <f t="shared" si="56"/>
        <v>10.636430138990489</v>
      </c>
      <c r="AE101"/>
      <c r="AF101"/>
      <c r="AK101" s="10"/>
      <c r="AM101"/>
      <c r="AR101" s="10"/>
      <c r="AT101"/>
    </row>
    <row r="102" spans="1:46" x14ac:dyDescent="0.25">
      <c r="A102" s="93">
        <v>68</v>
      </c>
      <c r="B102" s="93" t="s">
        <v>126</v>
      </c>
      <c r="C102" s="94" t="s">
        <v>114</v>
      </c>
      <c r="D102" s="121">
        <v>2014</v>
      </c>
      <c r="E102" s="94">
        <v>4</v>
      </c>
      <c r="F102" s="93">
        <f t="shared" si="42"/>
        <v>68</v>
      </c>
      <c r="G102" s="116"/>
      <c r="H102" s="54">
        <v>4</v>
      </c>
      <c r="I102" s="118">
        <v>505</v>
      </c>
      <c r="J102" s="123"/>
      <c r="K102" s="60"/>
      <c r="L102" s="122"/>
      <c r="M102" s="60">
        <f t="shared" si="55"/>
        <v>479.75</v>
      </c>
      <c r="N102" s="10"/>
      <c r="O102" s="79" t="str">
        <f t="shared" si="32"/>
        <v>NY Metro</v>
      </c>
      <c r="P102" s="94">
        <f t="shared" si="33"/>
        <v>68</v>
      </c>
      <c r="Q102" s="94" t="s">
        <v>114</v>
      </c>
      <c r="R102" s="193"/>
      <c r="S102" s="94">
        <v>1</v>
      </c>
      <c r="T102" s="58">
        <f t="shared" si="52"/>
        <v>4</v>
      </c>
      <c r="U102" s="81">
        <f t="shared" si="53"/>
        <v>469.11356986100952</v>
      </c>
      <c r="V102" s="61">
        <f t="shared" si="36"/>
        <v>457.5601754313675</v>
      </c>
      <c r="W102" s="61" t="s">
        <v>194</v>
      </c>
      <c r="X102" s="61">
        <f t="shared" si="37"/>
        <v>3.6349999999999998</v>
      </c>
      <c r="Y102" s="61">
        <f t="shared" si="54"/>
        <v>3.5454767129968299</v>
      </c>
      <c r="Z102" s="58">
        <v>3</v>
      </c>
      <c r="AA102" s="81">
        <f t="shared" si="49"/>
        <v>468.19660557035797</v>
      </c>
      <c r="AB102" s="212">
        <f t="shared" si="45"/>
        <v>117.04915139258949</v>
      </c>
      <c r="AC102" s="82"/>
      <c r="AD102" s="160">
        <f t="shared" si="56"/>
        <v>10.636430138990489</v>
      </c>
      <c r="AE102"/>
      <c r="AF102"/>
      <c r="AK102" s="10"/>
      <c r="AM102"/>
      <c r="AR102" s="10"/>
      <c r="AT102"/>
    </row>
    <row r="103" spans="1:46" x14ac:dyDescent="0.25">
      <c r="A103" s="93">
        <v>69</v>
      </c>
      <c r="B103" s="93" t="s">
        <v>126</v>
      </c>
      <c r="C103" s="94" t="s">
        <v>114</v>
      </c>
      <c r="D103" s="121">
        <v>2014</v>
      </c>
      <c r="E103" s="94">
        <v>4</v>
      </c>
      <c r="F103" s="93">
        <f t="shared" si="42"/>
        <v>69</v>
      </c>
      <c r="G103" s="116"/>
      <c r="H103" s="54">
        <v>4</v>
      </c>
      <c r="I103" s="118">
        <v>505</v>
      </c>
      <c r="J103" s="123"/>
      <c r="K103" s="60"/>
      <c r="L103" s="122"/>
      <c r="M103" s="60">
        <f t="shared" si="55"/>
        <v>479.75</v>
      </c>
      <c r="N103" s="10"/>
      <c r="O103" s="79" t="str">
        <f t="shared" si="32"/>
        <v>NY Metro</v>
      </c>
      <c r="P103" s="94">
        <f t="shared" si="33"/>
        <v>69</v>
      </c>
      <c r="Q103" s="94" t="s">
        <v>114</v>
      </c>
      <c r="R103" s="193"/>
      <c r="S103" s="94">
        <v>1</v>
      </c>
      <c r="T103" s="58">
        <f t="shared" si="52"/>
        <v>4</v>
      </c>
      <c r="U103" s="81">
        <f t="shared" si="53"/>
        <v>469.11356986100952</v>
      </c>
      <c r="V103" s="61">
        <f t="shared" si="36"/>
        <v>457.5601754313675</v>
      </c>
      <c r="W103" s="61" t="s">
        <v>194</v>
      </c>
      <c r="X103" s="61">
        <f t="shared" si="37"/>
        <v>3.6349999999999998</v>
      </c>
      <c r="Y103" s="61">
        <f t="shared" si="54"/>
        <v>3.5454767129968299</v>
      </c>
      <c r="Z103" s="58">
        <v>3</v>
      </c>
      <c r="AA103" s="81">
        <f t="shared" si="49"/>
        <v>468.19660557035797</v>
      </c>
      <c r="AB103" s="212">
        <f t="shared" si="45"/>
        <v>117.04915139258949</v>
      </c>
      <c r="AC103" s="82"/>
      <c r="AD103" s="160">
        <f t="shared" si="56"/>
        <v>10.636430138990489</v>
      </c>
      <c r="AE103"/>
      <c r="AF103"/>
      <c r="AK103" s="10"/>
      <c r="AM103"/>
      <c r="AR103" s="10"/>
      <c r="AT103"/>
    </row>
    <row r="104" spans="1:46" x14ac:dyDescent="0.25">
      <c r="A104" s="93">
        <v>991</v>
      </c>
      <c r="B104" s="93" t="s">
        <v>126</v>
      </c>
      <c r="C104" s="94" t="s">
        <v>114</v>
      </c>
      <c r="D104" s="121">
        <v>2014</v>
      </c>
      <c r="E104" s="93">
        <v>4</v>
      </c>
      <c r="F104" s="93">
        <f t="shared" si="42"/>
        <v>991</v>
      </c>
      <c r="H104" s="54">
        <v>4</v>
      </c>
      <c r="I104" s="118">
        <v>642</v>
      </c>
      <c r="J104" s="123"/>
      <c r="L104"/>
      <c r="M104" s="60">
        <f t="shared" si="55"/>
        <v>609.9</v>
      </c>
      <c r="N104" s="10"/>
      <c r="O104" s="79" t="str">
        <f t="shared" si="32"/>
        <v>NY Metro</v>
      </c>
      <c r="P104" s="94">
        <f t="shared" si="33"/>
        <v>991</v>
      </c>
      <c r="Q104" s="94" t="s">
        <v>114</v>
      </c>
      <c r="R104" s="193"/>
      <c r="S104" s="94">
        <v>1</v>
      </c>
      <c r="T104" s="58">
        <f t="shared" si="52"/>
        <v>4</v>
      </c>
      <c r="U104" s="81">
        <f t="shared" si="53"/>
        <v>599.2635698610095</v>
      </c>
      <c r="V104" s="61">
        <f t="shared" si="36"/>
        <v>584.50482307828281</v>
      </c>
      <c r="W104" s="61" t="s">
        <v>194</v>
      </c>
      <c r="X104" s="61">
        <f t="shared" si="37"/>
        <v>3.6349999999999998</v>
      </c>
      <c r="Y104" s="61">
        <f t="shared" ref="Y104:Y109" si="57">X104/$AO$52</f>
        <v>3.5454767129968299</v>
      </c>
      <c r="Z104" s="58">
        <v>3</v>
      </c>
      <c r="AA104" s="81">
        <f t="shared" si="49"/>
        <v>595.14125321727329</v>
      </c>
      <c r="AB104" s="212">
        <f t="shared" si="45"/>
        <v>148.78531330431832</v>
      </c>
      <c r="AC104" s="82"/>
      <c r="AD104" s="160">
        <f t="shared" si="56"/>
        <v>10.636430138990489</v>
      </c>
      <c r="AE104"/>
      <c r="AF104"/>
      <c r="AK104" s="10"/>
      <c r="AM104"/>
      <c r="AR104" s="10"/>
      <c r="AT104"/>
    </row>
    <row r="105" spans="1:46" x14ac:dyDescent="0.25">
      <c r="A105" s="93">
        <v>992</v>
      </c>
      <c r="B105" s="93" t="s">
        <v>126</v>
      </c>
      <c r="C105" s="94" t="s">
        <v>114</v>
      </c>
      <c r="D105" s="121">
        <v>2014</v>
      </c>
      <c r="E105" s="93">
        <v>4</v>
      </c>
      <c r="F105" s="93">
        <f t="shared" si="42"/>
        <v>992</v>
      </c>
      <c r="H105" s="54">
        <v>4</v>
      </c>
      <c r="I105" s="118">
        <v>642</v>
      </c>
      <c r="J105" s="123"/>
      <c r="L105"/>
      <c r="M105" s="60">
        <f t="shared" si="55"/>
        <v>609.9</v>
      </c>
      <c r="N105" s="10"/>
      <c r="O105" s="79" t="str">
        <f t="shared" si="32"/>
        <v>NY Metro</v>
      </c>
      <c r="P105" s="94">
        <f t="shared" si="33"/>
        <v>992</v>
      </c>
      <c r="Q105" s="94" t="s">
        <v>114</v>
      </c>
      <c r="R105" s="193"/>
      <c r="S105" s="94">
        <v>1</v>
      </c>
      <c r="T105" s="58">
        <f t="shared" si="52"/>
        <v>4</v>
      </c>
      <c r="U105" s="81">
        <f t="shared" si="53"/>
        <v>599.2635698610095</v>
      </c>
      <c r="V105" s="61">
        <f t="shared" si="36"/>
        <v>584.50482307828281</v>
      </c>
      <c r="W105" s="61" t="s">
        <v>194</v>
      </c>
      <c r="X105" s="61">
        <f t="shared" si="37"/>
        <v>3.6349999999999998</v>
      </c>
      <c r="Y105" s="61">
        <f t="shared" si="57"/>
        <v>3.5454767129968299</v>
      </c>
      <c r="Z105" s="58">
        <v>3</v>
      </c>
      <c r="AA105" s="81">
        <f t="shared" si="49"/>
        <v>595.14125321727329</v>
      </c>
      <c r="AB105" s="212">
        <f t="shared" si="45"/>
        <v>148.78531330431832</v>
      </c>
      <c r="AC105" s="82"/>
      <c r="AD105" s="160">
        <f t="shared" si="56"/>
        <v>10.636430138990489</v>
      </c>
      <c r="AE105"/>
      <c r="AF105"/>
      <c r="AK105" s="10"/>
      <c r="AM105"/>
      <c r="AR105" s="10"/>
      <c r="AT105"/>
    </row>
    <row r="106" spans="1:46" x14ac:dyDescent="0.25">
      <c r="A106" s="93">
        <v>993</v>
      </c>
      <c r="B106" s="93" t="s">
        <v>126</v>
      </c>
      <c r="C106" s="94" t="s">
        <v>114</v>
      </c>
      <c r="D106" s="121">
        <v>2014</v>
      </c>
      <c r="E106" s="93">
        <v>4</v>
      </c>
      <c r="F106" s="93">
        <f t="shared" si="42"/>
        <v>993</v>
      </c>
      <c r="H106" s="54">
        <v>4</v>
      </c>
      <c r="I106" s="118">
        <v>642</v>
      </c>
      <c r="J106" s="123"/>
      <c r="L106"/>
      <c r="M106" s="60">
        <f t="shared" si="55"/>
        <v>609.9</v>
      </c>
      <c r="N106" s="10"/>
      <c r="O106" s="79" t="str">
        <f t="shared" si="32"/>
        <v>NY Metro</v>
      </c>
      <c r="P106" s="94">
        <f t="shared" si="33"/>
        <v>993</v>
      </c>
      <c r="Q106" s="94" t="s">
        <v>114</v>
      </c>
      <c r="R106" s="193"/>
      <c r="S106" s="94">
        <v>1</v>
      </c>
      <c r="T106" s="58">
        <f t="shared" si="52"/>
        <v>4</v>
      </c>
      <c r="U106" s="81">
        <f t="shared" si="53"/>
        <v>599.2635698610095</v>
      </c>
      <c r="V106" s="61">
        <f t="shared" si="36"/>
        <v>584.50482307828281</v>
      </c>
      <c r="W106" s="61" t="s">
        <v>194</v>
      </c>
      <c r="X106" s="61">
        <f t="shared" si="37"/>
        <v>3.6349999999999998</v>
      </c>
      <c r="Y106" s="61">
        <f t="shared" si="57"/>
        <v>3.5454767129968299</v>
      </c>
      <c r="Z106" s="58">
        <v>3</v>
      </c>
      <c r="AA106" s="81">
        <f t="shared" si="49"/>
        <v>595.14125321727329</v>
      </c>
      <c r="AB106" s="212">
        <f t="shared" si="45"/>
        <v>148.78531330431832</v>
      </c>
      <c r="AC106" s="82"/>
      <c r="AD106" s="160">
        <f t="shared" si="56"/>
        <v>10.636430138990489</v>
      </c>
      <c r="AE106"/>
      <c r="AF106"/>
      <c r="AK106" s="10"/>
      <c r="AM106"/>
      <c r="AR106" s="10"/>
      <c r="AT106"/>
    </row>
    <row r="107" spans="1:46" x14ac:dyDescent="0.25">
      <c r="A107" s="93">
        <v>994</v>
      </c>
      <c r="B107" s="93" t="s">
        <v>126</v>
      </c>
      <c r="C107" s="94" t="s">
        <v>114</v>
      </c>
      <c r="D107" s="121">
        <v>2014</v>
      </c>
      <c r="E107" s="93">
        <v>4</v>
      </c>
      <c r="F107" s="93">
        <f t="shared" si="42"/>
        <v>994</v>
      </c>
      <c r="H107" s="54">
        <v>4</v>
      </c>
      <c r="I107" s="118">
        <v>642</v>
      </c>
      <c r="J107" s="123"/>
      <c r="L107"/>
      <c r="M107" s="60">
        <f t="shared" si="55"/>
        <v>609.9</v>
      </c>
      <c r="N107" s="10"/>
      <c r="O107" s="79" t="str">
        <f t="shared" si="32"/>
        <v>NY Metro</v>
      </c>
      <c r="P107" s="94">
        <f t="shared" si="33"/>
        <v>994</v>
      </c>
      <c r="Q107" s="94" t="s">
        <v>114</v>
      </c>
      <c r="R107" s="193"/>
      <c r="S107" s="94">
        <v>1</v>
      </c>
      <c r="T107" s="58">
        <f t="shared" si="52"/>
        <v>4</v>
      </c>
      <c r="U107" s="81">
        <f t="shared" si="53"/>
        <v>599.2635698610095</v>
      </c>
      <c r="V107" s="61">
        <f t="shared" si="36"/>
        <v>584.50482307828281</v>
      </c>
      <c r="W107" s="61" t="s">
        <v>194</v>
      </c>
      <c r="X107" s="61">
        <f t="shared" si="37"/>
        <v>3.6349999999999998</v>
      </c>
      <c r="Y107" s="61">
        <f t="shared" si="57"/>
        <v>3.5454767129968299</v>
      </c>
      <c r="Z107" s="58">
        <v>3</v>
      </c>
      <c r="AA107" s="81">
        <f t="shared" si="49"/>
        <v>595.14125321727329</v>
      </c>
      <c r="AB107" s="212">
        <f t="shared" si="45"/>
        <v>148.78531330431832</v>
      </c>
      <c r="AC107" s="82"/>
      <c r="AD107" s="160">
        <f t="shared" si="56"/>
        <v>10.636430138990489</v>
      </c>
      <c r="AE107"/>
      <c r="AF107"/>
      <c r="AK107" s="10"/>
      <c r="AM107"/>
      <c r="AR107" s="10"/>
      <c r="AT107"/>
    </row>
    <row r="108" spans="1:46" x14ac:dyDescent="0.25">
      <c r="A108" s="93">
        <v>995</v>
      </c>
      <c r="B108" s="93" t="s">
        <v>126</v>
      </c>
      <c r="C108" s="94" t="s">
        <v>114</v>
      </c>
      <c r="D108" s="121">
        <v>2014</v>
      </c>
      <c r="E108" s="93">
        <v>4</v>
      </c>
      <c r="F108" s="93">
        <f t="shared" si="42"/>
        <v>995</v>
      </c>
      <c r="H108" s="54">
        <v>4</v>
      </c>
      <c r="I108" s="118">
        <v>642</v>
      </c>
      <c r="J108" s="123"/>
      <c r="L108"/>
      <c r="M108" s="60">
        <f t="shared" si="55"/>
        <v>609.9</v>
      </c>
      <c r="N108" s="10"/>
      <c r="O108" s="79" t="str">
        <f t="shared" si="32"/>
        <v>NY Metro</v>
      </c>
      <c r="P108" s="94">
        <f t="shared" si="33"/>
        <v>995</v>
      </c>
      <c r="Q108" s="94" t="s">
        <v>114</v>
      </c>
      <c r="R108" s="193"/>
      <c r="S108" s="94">
        <v>1</v>
      </c>
      <c r="T108" s="58">
        <f t="shared" si="52"/>
        <v>4</v>
      </c>
      <c r="U108" s="81">
        <f t="shared" si="53"/>
        <v>599.2635698610095</v>
      </c>
      <c r="V108" s="61">
        <f t="shared" si="36"/>
        <v>584.50482307828281</v>
      </c>
      <c r="W108" s="61" t="s">
        <v>194</v>
      </c>
      <c r="X108" s="61">
        <f t="shared" si="37"/>
        <v>3.6349999999999998</v>
      </c>
      <c r="Y108" s="61">
        <f t="shared" si="57"/>
        <v>3.5454767129968299</v>
      </c>
      <c r="Z108" s="58">
        <v>3</v>
      </c>
      <c r="AA108" s="81">
        <f t="shared" si="49"/>
        <v>595.14125321727329</v>
      </c>
      <c r="AB108" s="212">
        <f t="shared" si="45"/>
        <v>148.78531330431832</v>
      </c>
      <c r="AC108" s="82"/>
      <c r="AD108" s="160">
        <f t="shared" si="56"/>
        <v>10.636430138990489</v>
      </c>
      <c r="AE108"/>
      <c r="AF108"/>
      <c r="AK108" s="10"/>
      <c r="AM108"/>
      <c r="AR108" s="10"/>
      <c r="AT108"/>
    </row>
    <row r="109" spans="1:46" x14ac:dyDescent="0.25">
      <c r="A109" s="93">
        <v>996</v>
      </c>
      <c r="B109" s="93" t="s">
        <v>126</v>
      </c>
      <c r="C109" s="94" t="s">
        <v>114</v>
      </c>
      <c r="D109" s="121">
        <v>2014</v>
      </c>
      <c r="E109" s="93">
        <v>4</v>
      </c>
      <c r="F109" s="93">
        <f t="shared" si="42"/>
        <v>996</v>
      </c>
      <c r="H109" s="54">
        <v>4</v>
      </c>
      <c r="I109" s="118">
        <v>642</v>
      </c>
      <c r="J109" s="123"/>
      <c r="L109"/>
      <c r="M109" s="60">
        <f t="shared" si="55"/>
        <v>609.9</v>
      </c>
      <c r="N109" s="10"/>
      <c r="O109" s="79" t="str">
        <f t="shared" si="32"/>
        <v>NY Metro</v>
      </c>
      <c r="P109" s="94">
        <f t="shared" si="33"/>
        <v>996</v>
      </c>
      <c r="Q109" s="94" t="s">
        <v>114</v>
      </c>
      <c r="R109" s="193"/>
      <c r="S109" s="94">
        <v>1</v>
      </c>
      <c r="T109" s="58">
        <f t="shared" si="52"/>
        <v>4</v>
      </c>
      <c r="U109" s="81">
        <f t="shared" si="53"/>
        <v>599.2635698610095</v>
      </c>
      <c r="V109" s="61">
        <f t="shared" si="36"/>
        <v>584.50482307828281</v>
      </c>
      <c r="W109" s="61" t="s">
        <v>194</v>
      </c>
      <c r="X109" s="61">
        <f t="shared" si="37"/>
        <v>3.6349999999999998</v>
      </c>
      <c r="Y109" s="61">
        <f t="shared" si="57"/>
        <v>3.5454767129968299</v>
      </c>
      <c r="Z109" s="58">
        <v>3</v>
      </c>
      <c r="AA109" s="81">
        <f t="shared" si="49"/>
        <v>595.14125321727329</v>
      </c>
      <c r="AB109" s="212">
        <f t="shared" si="45"/>
        <v>148.78531330431832</v>
      </c>
      <c r="AC109" s="82"/>
      <c r="AD109" s="160">
        <f t="shared" si="56"/>
        <v>10.636430138990489</v>
      </c>
      <c r="AE109"/>
      <c r="AF109"/>
      <c r="AK109" s="10"/>
      <c r="AM109"/>
      <c r="AR109" s="10"/>
      <c r="AT109"/>
    </row>
    <row r="110" spans="1:46" x14ac:dyDescent="0.25">
      <c r="A110" s="93">
        <v>70</v>
      </c>
      <c r="B110" s="93" t="s">
        <v>126</v>
      </c>
      <c r="C110" s="94" t="s">
        <v>114</v>
      </c>
      <c r="D110" s="121">
        <v>2014</v>
      </c>
      <c r="E110" s="114">
        <v>4</v>
      </c>
      <c r="F110" s="93">
        <f t="shared" si="42"/>
        <v>70</v>
      </c>
      <c r="G110" s="114"/>
      <c r="H110" s="54">
        <v>4</v>
      </c>
      <c r="I110" s="118">
        <v>506.63</v>
      </c>
      <c r="J110" s="123"/>
      <c r="K110" s="60"/>
      <c r="L110" s="122"/>
      <c r="M110" s="60">
        <f t="shared" ref="M110:M148" si="58">I110+(L110*K110)</f>
        <v>506.63</v>
      </c>
      <c r="N110" s="10"/>
      <c r="O110" s="79" t="str">
        <f t="shared" si="32"/>
        <v>NY Metro</v>
      </c>
      <c r="P110" s="94">
        <f t="shared" si="33"/>
        <v>70</v>
      </c>
      <c r="Q110" s="94" t="s">
        <v>114</v>
      </c>
      <c r="R110" s="193"/>
      <c r="S110" s="94">
        <v>1</v>
      </c>
      <c r="T110" s="58">
        <f t="shared" si="52"/>
        <v>4</v>
      </c>
      <c r="U110" s="81">
        <f t="shared" ref="U110:U115" si="59">I110-(Z110*Y110)-7</f>
        <v>488.99356986100952</v>
      </c>
      <c r="V110" s="61">
        <f t="shared" si="36"/>
        <v>476.95056801854133</v>
      </c>
      <c r="W110" s="61" t="s">
        <v>194</v>
      </c>
      <c r="X110" s="61">
        <f t="shared" si="37"/>
        <v>3.6349999999999998</v>
      </c>
      <c r="Y110" s="61">
        <f t="shared" ref="Y110:Y151" si="60">X110/$AO$52</f>
        <v>3.5454767129968299</v>
      </c>
      <c r="Z110" s="58">
        <v>3</v>
      </c>
      <c r="AA110" s="81">
        <f t="shared" si="49"/>
        <v>487.58699815753181</v>
      </c>
      <c r="AB110" s="212">
        <f t="shared" si="45"/>
        <v>121.89674953938295</v>
      </c>
      <c r="AC110" s="82"/>
      <c r="AD110" s="65"/>
      <c r="AE110"/>
      <c r="AF110"/>
      <c r="AK110" s="10"/>
      <c r="AM110"/>
      <c r="AR110" s="10"/>
      <c r="AT110"/>
    </row>
    <row r="111" spans="1:46" x14ac:dyDescent="0.25">
      <c r="A111" s="93">
        <v>71</v>
      </c>
      <c r="B111" s="93" t="s">
        <v>126</v>
      </c>
      <c r="C111" s="94" t="s">
        <v>114</v>
      </c>
      <c r="D111" s="121">
        <v>2014</v>
      </c>
      <c r="E111" s="93">
        <v>4</v>
      </c>
      <c r="F111" s="93">
        <f t="shared" si="42"/>
        <v>71</v>
      </c>
      <c r="G111" s="55"/>
      <c r="H111" s="54">
        <v>4</v>
      </c>
      <c r="I111" s="118">
        <v>506.63</v>
      </c>
      <c r="J111" s="123"/>
      <c r="K111" s="60"/>
      <c r="L111" s="122"/>
      <c r="M111" s="60">
        <f t="shared" si="58"/>
        <v>506.63</v>
      </c>
      <c r="N111" s="10"/>
      <c r="O111" s="79" t="str">
        <f t="shared" si="32"/>
        <v>NY Metro</v>
      </c>
      <c r="P111" s="94">
        <f t="shared" si="33"/>
        <v>71</v>
      </c>
      <c r="Q111" s="94" t="s">
        <v>114</v>
      </c>
      <c r="R111" s="193"/>
      <c r="S111" s="94">
        <v>1</v>
      </c>
      <c r="T111" s="58">
        <f t="shared" si="52"/>
        <v>4</v>
      </c>
      <c r="U111" s="81">
        <f t="shared" si="59"/>
        <v>488.99356986100952</v>
      </c>
      <c r="V111" s="61">
        <f t="shared" si="36"/>
        <v>476.95056801854133</v>
      </c>
      <c r="W111" s="61" t="s">
        <v>194</v>
      </c>
      <c r="X111" s="61">
        <f t="shared" si="37"/>
        <v>3.6349999999999998</v>
      </c>
      <c r="Y111" s="61">
        <f t="shared" si="60"/>
        <v>3.5454767129968299</v>
      </c>
      <c r="Z111" s="58">
        <v>3</v>
      </c>
      <c r="AA111" s="81">
        <f t="shared" si="49"/>
        <v>487.58699815753181</v>
      </c>
      <c r="AB111" s="212">
        <f t="shared" si="45"/>
        <v>121.89674953938295</v>
      </c>
      <c r="AC111" s="82"/>
      <c r="AD111" s="65"/>
      <c r="AE111"/>
      <c r="AF111"/>
      <c r="AK111" s="10"/>
      <c r="AM111"/>
      <c r="AR111" s="10"/>
      <c r="AT111"/>
    </row>
    <row r="112" spans="1:46" x14ac:dyDescent="0.25">
      <c r="A112" s="93">
        <v>72</v>
      </c>
      <c r="B112" s="93" t="s">
        <v>126</v>
      </c>
      <c r="C112" s="94" t="s">
        <v>114</v>
      </c>
      <c r="D112" s="121">
        <v>2014</v>
      </c>
      <c r="E112" s="93">
        <v>4</v>
      </c>
      <c r="F112" s="93">
        <f t="shared" si="42"/>
        <v>72</v>
      </c>
      <c r="G112" s="55"/>
      <c r="H112" s="54">
        <v>4</v>
      </c>
      <c r="I112" s="118">
        <v>506.63</v>
      </c>
      <c r="J112" s="123"/>
      <c r="K112" s="60"/>
      <c r="L112" s="122"/>
      <c r="M112" s="60">
        <f t="shared" si="58"/>
        <v>506.63</v>
      </c>
      <c r="N112" s="10"/>
      <c r="O112" s="79" t="str">
        <f t="shared" si="32"/>
        <v>NY Metro</v>
      </c>
      <c r="P112" s="94">
        <f t="shared" si="33"/>
        <v>72</v>
      </c>
      <c r="Q112" s="94" t="s">
        <v>114</v>
      </c>
      <c r="R112" s="193"/>
      <c r="S112" s="94">
        <v>1</v>
      </c>
      <c r="T112" s="58">
        <f t="shared" si="52"/>
        <v>4</v>
      </c>
      <c r="U112" s="81">
        <f t="shared" si="59"/>
        <v>488.99356986100952</v>
      </c>
      <c r="V112" s="61">
        <f t="shared" si="36"/>
        <v>476.95056801854133</v>
      </c>
      <c r="W112" s="61" t="s">
        <v>194</v>
      </c>
      <c r="X112" s="61">
        <f t="shared" si="37"/>
        <v>3.6349999999999998</v>
      </c>
      <c r="Y112" s="61">
        <f t="shared" si="60"/>
        <v>3.5454767129968299</v>
      </c>
      <c r="Z112" s="58">
        <v>3</v>
      </c>
      <c r="AA112" s="81">
        <f t="shared" si="49"/>
        <v>487.58699815753181</v>
      </c>
      <c r="AB112" s="212">
        <f t="shared" si="45"/>
        <v>121.89674953938295</v>
      </c>
      <c r="AC112" s="82"/>
      <c r="AD112" s="65"/>
      <c r="AE112"/>
      <c r="AF112"/>
      <c r="AK112" s="10"/>
      <c r="AM112"/>
      <c r="AR112" s="10"/>
      <c r="AT112"/>
    </row>
    <row r="113" spans="1:46" x14ac:dyDescent="0.25">
      <c r="A113" s="93">
        <v>73</v>
      </c>
      <c r="B113" s="93" t="s">
        <v>126</v>
      </c>
      <c r="C113" s="94" t="s">
        <v>114</v>
      </c>
      <c r="D113" s="121">
        <v>2014</v>
      </c>
      <c r="E113" s="93">
        <v>4</v>
      </c>
      <c r="F113" s="93">
        <f t="shared" si="42"/>
        <v>73</v>
      </c>
      <c r="G113" s="55"/>
      <c r="H113" s="54">
        <v>4</v>
      </c>
      <c r="I113" s="118">
        <v>506.63</v>
      </c>
      <c r="J113" s="123"/>
      <c r="K113" s="60"/>
      <c r="L113" s="122"/>
      <c r="M113" s="60">
        <f t="shared" si="58"/>
        <v>506.63</v>
      </c>
      <c r="N113" s="10"/>
      <c r="O113" s="79" t="str">
        <f t="shared" si="32"/>
        <v>NY Metro</v>
      </c>
      <c r="P113" s="94">
        <f t="shared" si="33"/>
        <v>73</v>
      </c>
      <c r="Q113" s="94" t="s">
        <v>114</v>
      </c>
      <c r="R113" s="193"/>
      <c r="S113" s="94">
        <v>1</v>
      </c>
      <c r="T113" s="58">
        <f t="shared" si="52"/>
        <v>4</v>
      </c>
      <c r="U113" s="81">
        <f t="shared" si="59"/>
        <v>488.99356986100952</v>
      </c>
      <c r="V113" s="61">
        <f t="shared" si="36"/>
        <v>476.95056801854133</v>
      </c>
      <c r="W113" s="61" t="s">
        <v>194</v>
      </c>
      <c r="X113" s="61">
        <f t="shared" si="37"/>
        <v>3.6349999999999998</v>
      </c>
      <c r="Y113" s="61">
        <f t="shared" si="60"/>
        <v>3.5454767129968299</v>
      </c>
      <c r="Z113" s="58">
        <v>3</v>
      </c>
      <c r="AA113" s="81">
        <f t="shared" si="49"/>
        <v>487.58699815753181</v>
      </c>
      <c r="AB113" s="212">
        <f t="shared" si="45"/>
        <v>121.89674953938295</v>
      </c>
      <c r="AC113" s="82"/>
      <c r="AD113" s="65"/>
      <c r="AE113"/>
      <c r="AF113"/>
      <c r="AK113" s="10"/>
      <c r="AM113"/>
      <c r="AR113" s="10"/>
      <c r="AT113"/>
    </row>
    <row r="114" spans="1:46" x14ac:dyDescent="0.25">
      <c r="A114" s="93">
        <v>74</v>
      </c>
      <c r="B114" s="93" t="s">
        <v>126</v>
      </c>
      <c r="C114" s="94" t="s">
        <v>114</v>
      </c>
      <c r="D114" s="121">
        <v>2014</v>
      </c>
      <c r="E114" s="93">
        <v>4</v>
      </c>
      <c r="F114" s="93">
        <f t="shared" si="42"/>
        <v>74</v>
      </c>
      <c r="G114" s="55"/>
      <c r="H114" s="54">
        <v>4</v>
      </c>
      <c r="I114" s="118">
        <v>506.63</v>
      </c>
      <c r="J114" s="123"/>
      <c r="K114" s="60"/>
      <c r="L114" s="122"/>
      <c r="M114" s="60">
        <f t="shared" si="58"/>
        <v>506.63</v>
      </c>
      <c r="N114" s="10"/>
      <c r="O114" s="79" t="str">
        <f t="shared" si="32"/>
        <v>NY Metro</v>
      </c>
      <c r="P114" s="94">
        <f t="shared" si="33"/>
        <v>74</v>
      </c>
      <c r="Q114" s="94" t="s">
        <v>114</v>
      </c>
      <c r="R114" s="193"/>
      <c r="S114" s="94">
        <v>1</v>
      </c>
      <c r="T114" s="58">
        <f t="shared" si="52"/>
        <v>4</v>
      </c>
      <c r="U114" s="81">
        <f t="shared" si="59"/>
        <v>488.99356986100952</v>
      </c>
      <c r="V114" s="61">
        <f t="shared" si="36"/>
        <v>476.95056801854133</v>
      </c>
      <c r="W114" s="61" t="s">
        <v>194</v>
      </c>
      <c r="X114" s="61">
        <f t="shared" si="37"/>
        <v>3.6349999999999998</v>
      </c>
      <c r="Y114" s="61">
        <f t="shared" si="60"/>
        <v>3.5454767129968299</v>
      </c>
      <c r="Z114" s="58">
        <v>3</v>
      </c>
      <c r="AA114" s="81">
        <f t="shared" si="49"/>
        <v>487.58699815753181</v>
      </c>
      <c r="AB114" s="212">
        <f t="shared" si="45"/>
        <v>121.89674953938295</v>
      </c>
      <c r="AC114" s="82"/>
      <c r="AD114" s="65"/>
      <c r="AE114"/>
      <c r="AF114"/>
      <c r="AK114" s="10"/>
      <c r="AM114"/>
      <c r="AR114" s="10"/>
      <c r="AT114"/>
    </row>
    <row r="115" spans="1:46" x14ac:dyDescent="0.25">
      <c r="A115" s="93">
        <v>75</v>
      </c>
      <c r="B115" s="93" t="s">
        <v>126</v>
      </c>
      <c r="C115" s="94" t="s">
        <v>114</v>
      </c>
      <c r="D115" s="121">
        <v>2014</v>
      </c>
      <c r="E115" s="93">
        <v>4</v>
      </c>
      <c r="F115" s="93">
        <f t="shared" si="42"/>
        <v>75</v>
      </c>
      <c r="G115" s="55"/>
      <c r="H115" s="54">
        <v>4</v>
      </c>
      <c r="I115" s="118">
        <v>506.63</v>
      </c>
      <c r="J115" s="123"/>
      <c r="K115" s="60"/>
      <c r="L115" s="122"/>
      <c r="M115" s="60">
        <f t="shared" si="58"/>
        <v>506.63</v>
      </c>
      <c r="N115" s="10"/>
      <c r="O115" s="79" t="str">
        <f t="shared" si="32"/>
        <v>NY Metro</v>
      </c>
      <c r="P115" s="94">
        <f t="shared" si="33"/>
        <v>75</v>
      </c>
      <c r="Q115" s="94" t="s">
        <v>114</v>
      </c>
      <c r="R115" s="193"/>
      <c r="S115" s="94">
        <v>1</v>
      </c>
      <c r="T115" s="58">
        <f t="shared" si="52"/>
        <v>4</v>
      </c>
      <c r="U115" s="81">
        <f t="shared" si="59"/>
        <v>488.99356986100952</v>
      </c>
      <c r="V115" s="61">
        <f t="shared" si="36"/>
        <v>476.95056801854133</v>
      </c>
      <c r="W115" s="61" t="s">
        <v>194</v>
      </c>
      <c r="X115" s="61">
        <f t="shared" si="37"/>
        <v>3.6349999999999998</v>
      </c>
      <c r="Y115" s="61">
        <f t="shared" si="60"/>
        <v>3.5454767129968299</v>
      </c>
      <c r="Z115" s="58">
        <v>3</v>
      </c>
      <c r="AA115" s="81">
        <f t="shared" si="49"/>
        <v>487.58699815753181</v>
      </c>
      <c r="AB115" s="212">
        <f t="shared" si="45"/>
        <v>121.89674953938295</v>
      </c>
      <c r="AC115" s="82"/>
      <c r="AD115" s="65"/>
      <c r="AE115"/>
      <c r="AF115"/>
      <c r="AK115" s="10"/>
      <c r="AM115"/>
      <c r="AR115" s="10"/>
      <c r="AT115"/>
    </row>
    <row r="116" spans="1:46" x14ac:dyDescent="0.25">
      <c r="A116" s="93">
        <v>76</v>
      </c>
      <c r="B116" s="93" t="s">
        <v>126</v>
      </c>
      <c r="C116" s="94" t="s">
        <v>114</v>
      </c>
      <c r="D116" s="121">
        <v>2014</v>
      </c>
      <c r="E116" s="93">
        <v>4</v>
      </c>
      <c r="F116" s="93">
        <f t="shared" si="42"/>
        <v>76</v>
      </c>
      <c r="G116" s="55"/>
      <c r="H116" s="54">
        <v>4</v>
      </c>
      <c r="I116" s="118">
        <v>506.63</v>
      </c>
      <c r="J116" s="123"/>
      <c r="K116" s="60"/>
      <c r="L116" s="122"/>
      <c r="M116" s="60">
        <f t="shared" si="58"/>
        <v>506.63</v>
      </c>
      <c r="N116" s="10"/>
      <c r="O116" s="79" t="str">
        <f t="shared" si="32"/>
        <v>NY Metro</v>
      </c>
      <c r="P116" s="94">
        <f t="shared" si="33"/>
        <v>76</v>
      </c>
      <c r="Q116" s="94" t="s">
        <v>114</v>
      </c>
      <c r="R116" s="193"/>
      <c r="S116" s="94">
        <v>1</v>
      </c>
      <c r="T116" s="58">
        <f t="shared" si="52"/>
        <v>4</v>
      </c>
      <c r="U116" s="81">
        <f>I116-(Z116*Y116)-8</f>
        <v>487.99356986100952</v>
      </c>
      <c r="V116" s="61">
        <f t="shared" si="36"/>
        <v>475.97519615801951</v>
      </c>
      <c r="W116" s="61" t="s">
        <v>194</v>
      </c>
      <c r="X116" s="61">
        <f t="shared" si="37"/>
        <v>3.6349999999999998</v>
      </c>
      <c r="Y116" s="61">
        <f t="shared" si="60"/>
        <v>3.5454767129968299</v>
      </c>
      <c r="Z116" s="58">
        <v>3</v>
      </c>
      <c r="AA116" s="81">
        <f t="shared" si="49"/>
        <v>486.61162629700999</v>
      </c>
      <c r="AB116" s="212">
        <f t="shared" si="45"/>
        <v>121.6529065742525</v>
      </c>
      <c r="AC116" s="82"/>
      <c r="AD116" s="65"/>
      <c r="AE116"/>
      <c r="AF116"/>
      <c r="AK116" s="10"/>
      <c r="AM116"/>
      <c r="AR116" s="10"/>
      <c r="AT116"/>
    </row>
    <row r="117" spans="1:46" x14ac:dyDescent="0.25">
      <c r="A117" s="93">
        <v>77</v>
      </c>
      <c r="B117" s="93" t="s">
        <v>126</v>
      </c>
      <c r="C117" s="94" t="s">
        <v>114</v>
      </c>
      <c r="D117" s="121">
        <v>2014</v>
      </c>
      <c r="E117" s="93">
        <v>4</v>
      </c>
      <c r="F117" s="93">
        <f t="shared" si="42"/>
        <v>77</v>
      </c>
      <c r="G117" s="55"/>
      <c r="H117" s="54">
        <v>4</v>
      </c>
      <c r="I117" s="118">
        <v>506.63</v>
      </c>
      <c r="J117" s="123"/>
      <c r="K117" s="60"/>
      <c r="L117" s="122"/>
      <c r="M117" s="60">
        <f t="shared" si="58"/>
        <v>506.63</v>
      </c>
      <c r="N117" s="10"/>
      <c r="O117" s="79" t="str">
        <f t="shared" si="32"/>
        <v>NY Metro</v>
      </c>
      <c r="P117" s="94">
        <f t="shared" si="33"/>
        <v>77</v>
      </c>
      <c r="Q117" s="94" t="s">
        <v>114</v>
      </c>
      <c r="R117" s="193"/>
      <c r="S117" s="94">
        <v>1</v>
      </c>
      <c r="T117" s="58">
        <f t="shared" si="52"/>
        <v>4</v>
      </c>
      <c r="U117" s="81">
        <f>I117-(Z117*Y117)-8</f>
        <v>487.99356986100952</v>
      </c>
      <c r="V117" s="61">
        <f t="shared" si="36"/>
        <v>475.97519615801951</v>
      </c>
      <c r="W117" s="61" t="s">
        <v>194</v>
      </c>
      <c r="X117" s="61">
        <f t="shared" si="37"/>
        <v>3.6349999999999998</v>
      </c>
      <c r="Y117" s="61">
        <f t="shared" si="60"/>
        <v>3.5454767129968299</v>
      </c>
      <c r="Z117" s="58">
        <v>3</v>
      </c>
      <c r="AA117" s="81">
        <f t="shared" si="49"/>
        <v>486.61162629700999</v>
      </c>
      <c r="AB117" s="212">
        <f t="shared" si="45"/>
        <v>121.6529065742525</v>
      </c>
      <c r="AC117" s="82"/>
      <c r="AD117" s="65"/>
      <c r="AE117"/>
      <c r="AF117"/>
      <c r="AK117" s="10"/>
      <c r="AM117"/>
      <c r="AR117" s="10"/>
      <c r="AT117"/>
    </row>
    <row r="118" spans="1:46" x14ac:dyDescent="0.25">
      <c r="A118" s="93">
        <v>78</v>
      </c>
      <c r="B118" s="93" t="s">
        <v>126</v>
      </c>
      <c r="C118" s="94" t="s">
        <v>114</v>
      </c>
      <c r="D118" s="121">
        <v>2014</v>
      </c>
      <c r="E118" s="93">
        <v>4</v>
      </c>
      <c r="F118" s="93">
        <f t="shared" si="42"/>
        <v>78</v>
      </c>
      <c r="G118" s="55"/>
      <c r="H118" s="54">
        <v>4</v>
      </c>
      <c r="I118" s="118">
        <v>506.63</v>
      </c>
      <c r="J118" s="123"/>
      <c r="K118" s="60"/>
      <c r="L118" s="122"/>
      <c r="M118" s="60">
        <f t="shared" si="58"/>
        <v>506.63</v>
      </c>
      <c r="N118" s="10"/>
      <c r="O118" s="79" t="str">
        <f t="shared" si="32"/>
        <v>NY Metro</v>
      </c>
      <c r="P118" s="94">
        <f t="shared" si="33"/>
        <v>78</v>
      </c>
      <c r="Q118" s="94" t="s">
        <v>114</v>
      </c>
      <c r="R118" s="193"/>
      <c r="S118" s="94">
        <v>1</v>
      </c>
      <c r="T118" s="58">
        <f t="shared" si="52"/>
        <v>4</v>
      </c>
      <c r="U118" s="81">
        <f>I118-(Z118*Y118)-8</f>
        <v>487.99356986100952</v>
      </c>
      <c r="V118" s="61">
        <f t="shared" si="36"/>
        <v>475.97519615801951</v>
      </c>
      <c r="W118" s="61" t="s">
        <v>194</v>
      </c>
      <c r="X118" s="61">
        <f t="shared" si="37"/>
        <v>3.6349999999999998</v>
      </c>
      <c r="Y118" s="61">
        <f t="shared" si="60"/>
        <v>3.5454767129968299</v>
      </c>
      <c r="Z118" s="58">
        <v>3</v>
      </c>
      <c r="AA118" s="81">
        <f t="shared" si="49"/>
        <v>486.61162629700999</v>
      </c>
      <c r="AB118" s="212">
        <f t="shared" si="45"/>
        <v>121.6529065742525</v>
      </c>
      <c r="AC118" s="82"/>
      <c r="AD118" s="65"/>
      <c r="AE118"/>
      <c r="AF118"/>
      <c r="AK118" s="10"/>
      <c r="AM118"/>
      <c r="AR118" s="10"/>
      <c r="AT118"/>
    </row>
    <row r="119" spans="1:46" x14ac:dyDescent="0.25">
      <c r="A119" s="93">
        <v>79</v>
      </c>
      <c r="B119" s="93" t="s">
        <v>126</v>
      </c>
      <c r="C119" s="94" t="s">
        <v>114</v>
      </c>
      <c r="D119" s="121">
        <v>2014</v>
      </c>
      <c r="E119" s="93">
        <v>4</v>
      </c>
      <c r="F119" s="93">
        <f t="shared" si="42"/>
        <v>79</v>
      </c>
      <c r="G119" s="55"/>
      <c r="H119" s="54">
        <v>4</v>
      </c>
      <c r="I119" s="118">
        <v>506.63</v>
      </c>
      <c r="J119" s="123"/>
      <c r="K119" s="60"/>
      <c r="L119" s="122"/>
      <c r="M119" s="60">
        <f t="shared" si="58"/>
        <v>506.63</v>
      </c>
      <c r="N119" s="10"/>
      <c r="O119" s="79" t="str">
        <f t="shared" si="32"/>
        <v>NY Metro</v>
      </c>
      <c r="P119" s="94">
        <f t="shared" si="33"/>
        <v>79</v>
      </c>
      <c r="Q119" s="94" t="s">
        <v>114</v>
      </c>
      <c r="R119" s="193"/>
      <c r="S119" s="94">
        <v>1</v>
      </c>
      <c r="T119" s="58">
        <f t="shared" si="52"/>
        <v>4</v>
      </c>
      <c r="U119" s="81">
        <f>I119-(Z119*Y119)-8</f>
        <v>487.99356986100952</v>
      </c>
      <c r="V119" s="61">
        <f t="shared" si="36"/>
        <v>475.97519615801951</v>
      </c>
      <c r="W119" s="61" t="s">
        <v>194</v>
      </c>
      <c r="X119" s="61">
        <f t="shared" si="37"/>
        <v>3.6349999999999998</v>
      </c>
      <c r="Y119" s="61">
        <f t="shared" si="60"/>
        <v>3.5454767129968299</v>
      </c>
      <c r="Z119" s="58">
        <v>3</v>
      </c>
      <c r="AA119" s="81">
        <f t="shared" si="49"/>
        <v>486.61162629700999</v>
      </c>
      <c r="AB119" s="212">
        <f t="shared" si="45"/>
        <v>121.6529065742525</v>
      </c>
      <c r="AC119" s="82"/>
      <c r="AD119" s="65"/>
      <c r="AE119"/>
      <c r="AF119"/>
      <c r="AK119" s="10"/>
      <c r="AM119"/>
      <c r="AR119" s="10"/>
      <c r="AT119"/>
    </row>
    <row r="120" spans="1:46" x14ac:dyDescent="0.25">
      <c r="A120" s="93">
        <v>80</v>
      </c>
      <c r="B120" s="93" t="s">
        <v>126</v>
      </c>
      <c r="C120" s="94" t="s">
        <v>114</v>
      </c>
      <c r="D120" s="121">
        <v>2014</v>
      </c>
      <c r="E120" s="93">
        <v>4</v>
      </c>
      <c r="F120" s="93">
        <f t="shared" si="42"/>
        <v>80</v>
      </c>
      <c r="G120" s="55"/>
      <c r="H120" s="54">
        <v>4</v>
      </c>
      <c r="I120" s="118">
        <v>506.63</v>
      </c>
      <c r="J120" s="123"/>
      <c r="K120" s="60"/>
      <c r="L120" s="122"/>
      <c r="M120" s="60">
        <f t="shared" si="58"/>
        <v>506.63</v>
      </c>
      <c r="N120" s="10"/>
      <c r="O120" s="79" t="str">
        <f t="shared" si="32"/>
        <v>NY Metro</v>
      </c>
      <c r="P120" s="94">
        <f t="shared" ref="P120:P183" si="61">A120</f>
        <v>80</v>
      </c>
      <c r="Q120" s="94" t="s">
        <v>114</v>
      </c>
      <c r="R120" s="193"/>
      <c r="S120" s="94">
        <v>1</v>
      </c>
      <c r="T120" s="58">
        <f t="shared" si="52"/>
        <v>4</v>
      </c>
      <c r="U120" s="81">
        <f>I120-(Z120*Y120)-8</f>
        <v>487.99356986100952</v>
      </c>
      <c r="V120" s="61">
        <f t="shared" si="36"/>
        <v>475.97519615801951</v>
      </c>
      <c r="W120" s="61" t="s">
        <v>194</v>
      </c>
      <c r="X120" s="61">
        <f t="shared" si="37"/>
        <v>3.6349999999999998</v>
      </c>
      <c r="Y120" s="61">
        <f t="shared" si="60"/>
        <v>3.5454767129968299</v>
      </c>
      <c r="Z120" s="58">
        <v>3</v>
      </c>
      <c r="AA120" s="81">
        <f t="shared" si="49"/>
        <v>486.61162629700999</v>
      </c>
      <c r="AB120" s="212">
        <f t="shared" si="45"/>
        <v>121.6529065742525</v>
      </c>
      <c r="AC120" s="82"/>
      <c r="AD120" s="65"/>
      <c r="AE120"/>
      <c r="AF120"/>
      <c r="AK120" s="10"/>
      <c r="AM120"/>
      <c r="AR120" s="10"/>
      <c r="AT120"/>
    </row>
    <row r="121" spans="1:46" x14ac:dyDescent="0.25">
      <c r="A121" s="93">
        <v>81</v>
      </c>
      <c r="B121" s="93" t="s">
        <v>126</v>
      </c>
      <c r="C121" s="94" t="s">
        <v>114</v>
      </c>
      <c r="D121" s="121">
        <v>2014</v>
      </c>
      <c r="E121" s="93">
        <v>4</v>
      </c>
      <c r="F121" s="93">
        <f t="shared" si="42"/>
        <v>81</v>
      </c>
      <c r="G121" s="55"/>
      <c r="H121" s="54">
        <v>4</v>
      </c>
      <c r="I121" s="118">
        <v>506.63</v>
      </c>
      <c r="J121" s="123"/>
      <c r="K121" s="60"/>
      <c r="L121" s="122"/>
      <c r="M121" s="60">
        <f t="shared" si="58"/>
        <v>506.63</v>
      </c>
      <c r="N121" s="10"/>
      <c r="O121" s="79" t="str">
        <f t="shared" ref="O121:O184" si="62">IF(E121=1,$E$3,IF(E121=2,$E$4,IF(E121=3,$E$5,IF(E121=4,$E$6,IF(E121=5,$E$7,IF(E121=6,$E$8,"other"))))))</f>
        <v>NY Metro</v>
      </c>
      <c r="P121" s="94">
        <f t="shared" si="61"/>
        <v>81</v>
      </c>
      <c r="Q121" s="94" t="s">
        <v>114</v>
      </c>
      <c r="R121" s="193"/>
      <c r="S121" s="94">
        <v>1</v>
      </c>
      <c r="T121" s="58">
        <f t="shared" si="52"/>
        <v>4</v>
      </c>
      <c r="U121" s="81">
        <f>I121-(Z121*Y121)-7</f>
        <v>488.99356986100952</v>
      </c>
      <c r="V121" s="61">
        <f t="shared" ref="V121:V184" si="63">U121/INDEX($AO$49:$AO$56,MATCH($O121,$AL$49:$AL$56,0))</f>
        <v>476.95056801854133</v>
      </c>
      <c r="W121" s="61" t="s">
        <v>194</v>
      </c>
      <c r="X121" s="61">
        <f t="shared" ref="X121:X184" si="64">IF(K121,K121,AVERAGE($L$11:$L$1104))</f>
        <v>3.6349999999999998</v>
      </c>
      <c r="Y121" s="61">
        <f t="shared" si="60"/>
        <v>3.5454767129968299</v>
      </c>
      <c r="Z121" s="58">
        <v>3</v>
      </c>
      <c r="AA121" s="81">
        <f t="shared" si="49"/>
        <v>487.58699815753181</v>
      </c>
      <c r="AB121" s="212">
        <f t="shared" si="45"/>
        <v>121.89674953938295</v>
      </c>
      <c r="AC121" s="82"/>
      <c r="AD121" s="65"/>
      <c r="AE121"/>
      <c r="AF121"/>
      <c r="AK121" s="10"/>
      <c r="AM121"/>
      <c r="AR121" s="10"/>
      <c r="AT121"/>
    </row>
    <row r="122" spans="1:46" x14ac:dyDescent="0.25">
      <c r="A122" s="93">
        <v>82</v>
      </c>
      <c r="B122" s="93" t="s">
        <v>126</v>
      </c>
      <c r="C122" s="94" t="s">
        <v>114</v>
      </c>
      <c r="D122" s="121">
        <v>2014</v>
      </c>
      <c r="E122" s="93">
        <v>4</v>
      </c>
      <c r="F122" s="93">
        <f t="shared" si="42"/>
        <v>82</v>
      </c>
      <c r="G122" s="55"/>
      <c r="H122" s="54">
        <v>4</v>
      </c>
      <c r="I122" s="118">
        <v>505</v>
      </c>
      <c r="J122" s="123"/>
      <c r="K122" s="60"/>
      <c r="L122" s="122"/>
      <c r="M122" s="60">
        <f t="shared" si="58"/>
        <v>505</v>
      </c>
      <c r="N122" s="10"/>
      <c r="O122" s="79" t="str">
        <f t="shared" si="62"/>
        <v>NY Metro</v>
      </c>
      <c r="P122" s="94">
        <f t="shared" si="61"/>
        <v>82</v>
      </c>
      <c r="Q122" s="94" t="s">
        <v>114</v>
      </c>
      <c r="R122" s="193"/>
      <c r="S122" s="94">
        <v>1</v>
      </c>
      <c r="T122" s="58">
        <f t="shared" si="52"/>
        <v>4</v>
      </c>
      <c r="U122" s="81">
        <f>I122-(Z122*Y122)-7</f>
        <v>487.36356986100952</v>
      </c>
      <c r="V122" s="61">
        <f t="shared" si="63"/>
        <v>475.36071188589079</v>
      </c>
      <c r="W122" s="61" t="s">
        <v>194</v>
      </c>
      <c r="X122" s="61">
        <f t="shared" si="64"/>
        <v>3.6349999999999998</v>
      </c>
      <c r="Y122" s="61">
        <f t="shared" si="60"/>
        <v>3.5454767129968299</v>
      </c>
      <c r="Z122" s="58">
        <v>3</v>
      </c>
      <c r="AA122" s="81">
        <f t="shared" si="49"/>
        <v>485.99714202488127</v>
      </c>
      <c r="AB122" s="212">
        <f t="shared" si="45"/>
        <v>121.49928550622032</v>
      </c>
      <c r="AC122" s="82"/>
      <c r="AD122" s="65"/>
      <c r="AE122"/>
      <c r="AF122"/>
      <c r="AK122" s="10"/>
      <c r="AM122"/>
      <c r="AR122" s="10"/>
      <c r="AT122"/>
    </row>
    <row r="123" spans="1:46" x14ac:dyDescent="0.25">
      <c r="A123" s="93">
        <v>83</v>
      </c>
      <c r="B123" s="93" t="s">
        <v>126</v>
      </c>
      <c r="C123" s="94" t="s">
        <v>114</v>
      </c>
      <c r="D123" s="121">
        <v>2014</v>
      </c>
      <c r="E123" s="93">
        <v>4</v>
      </c>
      <c r="F123" s="93">
        <f t="shared" si="42"/>
        <v>83</v>
      </c>
      <c r="G123" s="55"/>
      <c r="H123" s="54">
        <v>4</v>
      </c>
      <c r="I123" s="118">
        <v>505</v>
      </c>
      <c r="J123" s="123"/>
      <c r="K123" s="60"/>
      <c r="L123" s="122"/>
      <c r="M123" s="60">
        <f t="shared" si="58"/>
        <v>505</v>
      </c>
      <c r="N123" s="10"/>
      <c r="O123" s="79" t="str">
        <f t="shared" si="62"/>
        <v>NY Metro</v>
      </c>
      <c r="P123" s="94">
        <f t="shared" si="61"/>
        <v>83</v>
      </c>
      <c r="Q123" s="94" t="s">
        <v>114</v>
      </c>
      <c r="R123" s="193"/>
      <c r="S123" s="94">
        <v>1</v>
      </c>
      <c r="T123" s="58">
        <f t="shared" si="52"/>
        <v>4</v>
      </c>
      <c r="U123" s="81">
        <f>I123-(Z123*Y123)-7</f>
        <v>487.36356986100952</v>
      </c>
      <c r="V123" s="61">
        <f t="shared" si="63"/>
        <v>475.36071188589079</v>
      </c>
      <c r="W123" s="61" t="s">
        <v>194</v>
      </c>
      <c r="X123" s="61">
        <f t="shared" si="64"/>
        <v>3.6349999999999998</v>
      </c>
      <c r="Y123" s="61">
        <f t="shared" si="60"/>
        <v>3.5454767129968299</v>
      </c>
      <c r="Z123" s="58">
        <v>3</v>
      </c>
      <c r="AA123" s="81">
        <f t="shared" si="49"/>
        <v>485.99714202488127</v>
      </c>
      <c r="AB123" s="212">
        <f t="shared" si="45"/>
        <v>121.49928550622032</v>
      </c>
      <c r="AC123" s="82"/>
      <c r="AD123" s="65"/>
      <c r="AE123"/>
      <c r="AF123"/>
      <c r="AK123" s="10"/>
      <c r="AM123"/>
      <c r="AR123" s="10"/>
      <c r="AT123"/>
    </row>
    <row r="124" spans="1:46" x14ac:dyDescent="0.25">
      <c r="A124" s="93">
        <v>84</v>
      </c>
      <c r="B124" s="93" t="s">
        <v>126</v>
      </c>
      <c r="C124" s="94" t="s">
        <v>114</v>
      </c>
      <c r="D124" s="121">
        <v>2014</v>
      </c>
      <c r="E124" s="93">
        <v>4</v>
      </c>
      <c r="F124" s="93">
        <f t="shared" si="42"/>
        <v>84</v>
      </c>
      <c r="G124" s="55"/>
      <c r="H124" s="54">
        <v>4</v>
      </c>
      <c r="I124" s="118">
        <v>505</v>
      </c>
      <c r="J124" s="123"/>
      <c r="K124" s="60"/>
      <c r="L124" s="122"/>
      <c r="M124" s="60">
        <f t="shared" si="58"/>
        <v>505</v>
      </c>
      <c r="N124" s="10"/>
      <c r="O124" s="79" t="str">
        <f t="shared" si="62"/>
        <v>NY Metro</v>
      </c>
      <c r="P124" s="94">
        <f t="shared" si="61"/>
        <v>84</v>
      </c>
      <c r="Q124" s="94" t="s">
        <v>114</v>
      </c>
      <c r="R124" s="193"/>
      <c r="S124" s="94">
        <v>1</v>
      </c>
      <c r="T124" s="58">
        <f t="shared" si="52"/>
        <v>4</v>
      </c>
      <c r="U124" s="81">
        <f t="shared" ref="U124:U187" si="65">I124-(Z124*Y124)</f>
        <v>494.36356986100952</v>
      </c>
      <c r="V124" s="61">
        <f t="shared" si="63"/>
        <v>482.18831490954358</v>
      </c>
      <c r="W124" s="61" t="s">
        <v>194</v>
      </c>
      <c r="X124" s="61">
        <f t="shared" si="64"/>
        <v>3.6349999999999998</v>
      </c>
      <c r="Y124" s="61">
        <f t="shared" si="60"/>
        <v>3.5454767129968299</v>
      </c>
      <c r="Z124" s="58">
        <v>3</v>
      </c>
      <c r="AA124" s="81">
        <f t="shared" si="49"/>
        <v>492.82474504853406</v>
      </c>
      <c r="AB124" s="212">
        <f t="shared" si="45"/>
        <v>123.20618626213351</v>
      </c>
      <c r="AC124" s="82"/>
      <c r="AD124" s="65"/>
      <c r="AE124"/>
      <c r="AF124"/>
      <c r="AK124" s="10"/>
      <c r="AM124"/>
      <c r="AR124" s="10"/>
      <c r="AT124"/>
    </row>
    <row r="125" spans="1:46" x14ac:dyDescent="0.25">
      <c r="A125" s="93">
        <v>85</v>
      </c>
      <c r="B125" s="93" t="s">
        <v>126</v>
      </c>
      <c r="C125" s="94" t="s">
        <v>114</v>
      </c>
      <c r="D125" s="121">
        <v>2014</v>
      </c>
      <c r="E125" s="93">
        <v>4</v>
      </c>
      <c r="F125" s="93">
        <f t="shared" si="42"/>
        <v>85</v>
      </c>
      <c r="G125" s="55"/>
      <c r="H125" s="54">
        <v>4</v>
      </c>
      <c r="I125" s="118">
        <v>505</v>
      </c>
      <c r="J125" s="123"/>
      <c r="K125" s="60"/>
      <c r="L125" s="122"/>
      <c r="M125" s="60">
        <f t="shared" si="58"/>
        <v>505</v>
      </c>
      <c r="N125" s="10"/>
      <c r="O125" s="79" t="str">
        <f t="shared" si="62"/>
        <v>NY Metro</v>
      </c>
      <c r="P125" s="94">
        <f t="shared" si="61"/>
        <v>85</v>
      </c>
      <c r="Q125" s="94" t="s">
        <v>114</v>
      </c>
      <c r="R125" s="193"/>
      <c r="S125" s="94">
        <v>1</v>
      </c>
      <c r="T125" s="58">
        <f t="shared" si="52"/>
        <v>4</v>
      </c>
      <c r="U125" s="81">
        <f t="shared" si="65"/>
        <v>494.36356986100952</v>
      </c>
      <c r="V125" s="61">
        <f t="shared" si="63"/>
        <v>482.18831490954358</v>
      </c>
      <c r="W125" s="61" t="s">
        <v>194</v>
      </c>
      <c r="X125" s="61">
        <f t="shared" si="64"/>
        <v>3.6349999999999998</v>
      </c>
      <c r="Y125" s="61">
        <f t="shared" si="60"/>
        <v>3.5454767129968299</v>
      </c>
      <c r="Z125" s="58">
        <v>3</v>
      </c>
      <c r="AA125" s="81">
        <f t="shared" si="49"/>
        <v>492.82474504853406</v>
      </c>
      <c r="AB125" s="212">
        <f t="shared" si="45"/>
        <v>123.20618626213351</v>
      </c>
      <c r="AC125" s="82"/>
      <c r="AD125" s="65"/>
      <c r="AE125"/>
      <c r="AF125"/>
      <c r="AK125" s="10"/>
      <c r="AM125"/>
      <c r="AR125" s="10"/>
      <c r="AT125"/>
    </row>
    <row r="126" spans="1:46" x14ac:dyDescent="0.25">
      <c r="A126" s="93">
        <v>86</v>
      </c>
      <c r="B126" s="93" t="s">
        <v>126</v>
      </c>
      <c r="C126" s="94" t="s">
        <v>114</v>
      </c>
      <c r="D126" s="121">
        <v>2014</v>
      </c>
      <c r="E126" s="93">
        <v>4</v>
      </c>
      <c r="F126" s="93">
        <f t="shared" si="42"/>
        <v>86</v>
      </c>
      <c r="G126" s="55"/>
      <c r="H126" s="54">
        <v>4</v>
      </c>
      <c r="I126" s="118">
        <v>505</v>
      </c>
      <c r="J126" s="123"/>
      <c r="K126" s="60"/>
      <c r="L126" s="122"/>
      <c r="M126" s="60">
        <f t="shared" si="58"/>
        <v>505</v>
      </c>
      <c r="N126" s="10"/>
      <c r="O126" s="79" t="str">
        <f t="shared" si="62"/>
        <v>NY Metro</v>
      </c>
      <c r="P126" s="94">
        <f t="shared" si="61"/>
        <v>86</v>
      </c>
      <c r="Q126" s="94" t="s">
        <v>114</v>
      </c>
      <c r="R126" s="193"/>
      <c r="S126" s="94">
        <v>1</v>
      </c>
      <c r="T126" s="58">
        <f t="shared" si="52"/>
        <v>4</v>
      </c>
      <c r="U126" s="81">
        <f t="shared" si="65"/>
        <v>494.36356986100952</v>
      </c>
      <c r="V126" s="61">
        <f t="shared" si="63"/>
        <v>482.18831490954358</v>
      </c>
      <c r="W126" s="61" t="s">
        <v>194</v>
      </c>
      <c r="X126" s="61">
        <f t="shared" si="64"/>
        <v>3.6349999999999998</v>
      </c>
      <c r="Y126" s="61">
        <f t="shared" si="60"/>
        <v>3.5454767129968299</v>
      </c>
      <c r="Z126" s="58">
        <v>3</v>
      </c>
      <c r="AA126" s="81">
        <f t="shared" si="49"/>
        <v>492.82474504853406</v>
      </c>
      <c r="AB126" s="212">
        <f t="shared" si="45"/>
        <v>123.20618626213351</v>
      </c>
      <c r="AC126" s="82"/>
      <c r="AD126" s="65"/>
      <c r="AE126"/>
      <c r="AF126"/>
      <c r="AK126" s="10"/>
      <c r="AM126"/>
      <c r="AR126" s="10"/>
      <c r="AT126"/>
    </row>
    <row r="127" spans="1:46" x14ac:dyDescent="0.25">
      <c r="A127" s="93">
        <v>87</v>
      </c>
      <c r="B127" s="93" t="s">
        <v>126</v>
      </c>
      <c r="C127" s="94" t="s">
        <v>114</v>
      </c>
      <c r="D127" s="121">
        <v>2014</v>
      </c>
      <c r="E127" s="93">
        <v>4</v>
      </c>
      <c r="F127" s="93">
        <f t="shared" ref="F127:F190" si="66">A127</f>
        <v>87</v>
      </c>
      <c r="G127" s="55"/>
      <c r="H127" s="54">
        <v>4</v>
      </c>
      <c r="I127" s="118">
        <v>505</v>
      </c>
      <c r="J127" s="123"/>
      <c r="K127" s="60"/>
      <c r="L127" s="122"/>
      <c r="M127" s="60">
        <f t="shared" si="58"/>
        <v>505</v>
      </c>
      <c r="N127" s="10"/>
      <c r="O127" s="79" t="str">
        <f t="shared" si="62"/>
        <v>NY Metro</v>
      </c>
      <c r="P127" s="94">
        <f t="shared" si="61"/>
        <v>87</v>
      </c>
      <c r="Q127" s="94" t="s">
        <v>114</v>
      </c>
      <c r="R127" s="193"/>
      <c r="S127" s="94">
        <v>1</v>
      </c>
      <c r="T127" s="58">
        <f t="shared" si="52"/>
        <v>4</v>
      </c>
      <c r="U127" s="81">
        <f t="shared" si="65"/>
        <v>494.36356986100952</v>
      </c>
      <c r="V127" s="61">
        <f t="shared" si="63"/>
        <v>482.18831490954358</v>
      </c>
      <c r="W127" s="61" t="s">
        <v>194</v>
      </c>
      <c r="X127" s="61">
        <f t="shared" si="64"/>
        <v>3.6349999999999998</v>
      </c>
      <c r="Y127" s="61">
        <f t="shared" si="60"/>
        <v>3.5454767129968299</v>
      </c>
      <c r="Z127" s="58">
        <v>3</v>
      </c>
      <c r="AA127" s="81">
        <f t="shared" si="49"/>
        <v>492.82474504853406</v>
      </c>
      <c r="AB127" s="212">
        <f t="shared" si="45"/>
        <v>123.20618626213351</v>
      </c>
      <c r="AC127" s="82"/>
      <c r="AD127" s="65"/>
      <c r="AE127"/>
      <c r="AF127"/>
      <c r="AK127" s="10"/>
      <c r="AM127"/>
      <c r="AR127" s="10"/>
      <c r="AT127"/>
    </row>
    <row r="128" spans="1:46" x14ac:dyDescent="0.25">
      <c r="A128" s="93">
        <v>88</v>
      </c>
      <c r="B128" s="93" t="s">
        <v>126</v>
      </c>
      <c r="C128" s="94" t="s">
        <v>114</v>
      </c>
      <c r="D128" s="121">
        <v>2014</v>
      </c>
      <c r="E128" s="93">
        <v>4</v>
      </c>
      <c r="F128" s="93">
        <f t="shared" si="66"/>
        <v>88</v>
      </c>
      <c r="G128" s="55"/>
      <c r="H128" s="54">
        <v>4</v>
      </c>
      <c r="I128" s="118">
        <v>505</v>
      </c>
      <c r="J128" s="123"/>
      <c r="K128" s="60"/>
      <c r="L128" s="122"/>
      <c r="M128" s="60">
        <f t="shared" si="58"/>
        <v>505</v>
      </c>
      <c r="N128" s="10"/>
      <c r="O128" s="79" t="str">
        <f t="shared" si="62"/>
        <v>NY Metro</v>
      </c>
      <c r="P128" s="94">
        <f t="shared" si="61"/>
        <v>88</v>
      </c>
      <c r="Q128" s="94" t="s">
        <v>114</v>
      </c>
      <c r="R128" s="193"/>
      <c r="S128" s="94">
        <v>1</v>
      </c>
      <c r="T128" s="58">
        <f t="shared" si="52"/>
        <v>4</v>
      </c>
      <c r="U128" s="81">
        <f t="shared" si="65"/>
        <v>494.36356986100952</v>
      </c>
      <c r="V128" s="61">
        <f t="shared" si="63"/>
        <v>482.18831490954358</v>
      </c>
      <c r="W128" s="61" t="s">
        <v>194</v>
      </c>
      <c r="X128" s="61">
        <f t="shared" si="64"/>
        <v>3.6349999999999998</v>
      </c>
      <c r="Y128" s="61">
        <f t="shared" si="60"/>
        <v>3.5454767129968299</v>
      </c>
      <c r="Z128" s="58">
        <v>3</v>
      </c>
      <c r="AA128" s="81">
        <f t="shared" si="49"/>
        <v>492.82474504853406</v>
      </c>
      <c r="AB128" s="212">
        <f t="shared" si="45"/>
        <v>123.20618626213351</v>
      </c>
      <c r="AC128" s="82"/>
      <c r="AD128" s="65"/>
      <c r="AE128"/>
      <c r="AF128"/>
      <c r="AK128" s="10"/>
      <c r="AM128"/>
      <c r="AR128" s="10"/>
      <c r="AT128"/>
    </row>
    <row r="129" spans="1:46" x14ac:dyDescent="0.25">
      <c r="A129" s="93">
        <v>89</v>
      </c>
      <c r="B129" s="93" t="s">
        <v>126</v>
      </c>
      <c r="C129" s="94" t="s">
        <v>114</v>
      </c>
      <c r="D129" s="121">
        <v>2014</v>
      </c>
      <c r="E129" s="93">
        <v>4</v>
      </c>
      <c r="F129" s="93">
        <f t="shared" si="66"/>
        <v>89</v>
      </c>
      <c r="G129" s="55"/>
      <c r="H129" s="54">
        <v>4</v>
      </c>
      <c r="I129" s="118">
        <v>505</v>
      </c>
      <c r="J129" s="123"/>
      <c r="K129" s="60"/>
      <c r="L129" s="122"/>
      <c r="M129" s="60">
        <f t="shared" si="58"/>
        <v>505</v>
      </c>
      <c r="N129" s="10"/>
      <c r="O129" s="79" t="str">
        <f t="shared" si="62"/>
        <v>NY Metro</v>
      </c>
      <c r="P129" s="94">
        <f t="shared" si="61"/>
        <v>89</v>
      </c>
      <c r="Q129" s="94" t="s">
        <v>114</v>
      </c>
      <c r="R129" s="193"/>
      <c r="S129" s="94">
        <v>1</v>
      </c>
      <c r="T129" s="58">
        <f t="shared" si="52"/>
        <v>4</v>
      </c>
      <c r="U129" s="81">
        <f t="shared" si="65"/>
        <v>494.36356986100952</v>
      </c>
      <c r="V129" s="61">
        <f t="shared" si="63"/>
        <v>482.18831490954358</v>
      </c>
      <c r="W129" s="61" t="s">
        <v>194</v>
      </c>
      <c r="X129" s="61">
        <f t="shared" si="64"/>
        <v>3.6349999999999998</v>
      </c>
      <c r="Y129" s="61">
        <f t="shared" si="60"/>
        <v>3.5454767129968299</v>
      </c>
      <c r="Z129" s="58">
        <v>3</v>
      </c>
      <c r="AA129" s="81">
        <f t="shared" si="49"/>
        <v>492.82474504853406</v>
      </c>
      <c r="AB129" s="212">
        <f t="shared" si="45"/>
        <v>123.20618626213351</v>
      </c>
      <c r="AC129" s="82"/>
      <c r="AD129" s="65"/>
      <c r="AE129"/>
      <c r="AF129"/>
      <c r="AK129" s="10"/>
      <c r="AM129"/>
      <c r="AR129" s="10"/>
      <c r="AT129"/>
    </row>
    <row r="130" spans="1:46" x14ac:dyDescent="0.25">
      <c r="A130" s="93">
        <v>90</v>
      </c>
      <c r="B130" s="93" t="s">
        <v>126</v>
      </c>
      <c r="C130" s="94" t="s">
        <v>114</v>
      </c>
      <c r="D130" s="121">
        <v>2014</v>
      </c>
      <c r="E130" s="93">
        <v>4</v>
      </c>
      <c r="F130" s="93">
        <f t="shared" si="66"/>
        <v>90</v>
      </c>
      <c r="G130" s="55"/>
      <c r="H130" s="54">
        <v>4</v>
      </c>
      <c r="I130" s="118">
        <v>505</v>
      </c>
      <c r="J130" s="123"/>
      <c r="K130" s="60"/>
      <c r="L130" s="122"/>
      <c r="M130" s="60">
        <f t="shared" si="58"/>
        <v>505</v>
      </c>
      <c r="N130" s="10"/>
      <c r="O130" s="79" t="str">
        <f t="shared" si="62"/>
        <v>NY Metro</v>
      </c>
      <c r="P130" s="94">
        <f t="shared" si="61"/>
        <v>90</v>
      </c>
      <c r="Q130" s="94" t="s">
        <v>114</v>
      </c>
      <c r="R130" s="193"/>
      <c r="S130" s="94">
        <v>1</v>
      </c>
      <c r="T130" s="58">
        <f t="shared" si="52"/>
        <v>4</v>
      </c>
      <c r="U130" s="81">
        <f t="shared" si="65"/>
        <v>494.36356986100952</v>
      </c>
      <c r="V130" s="61">
        <f t="shared" si="63"/>
        <v>482.18831490954358</v>
      </c>
      <c r="W130" s="61" t="s">
        <v>194</v>
      </c>
      <c r="X130" s="61">
        <f t="shared" si="64"/>
        <v>3.6349999999999998</v>
      </c>
      <c r="Y130" s="61">
        <f t="shared" si="60"/>
        <v>3.5454767129968299</v>
      </c>
      <c r="Z130" s="58">
        <v>3</v>
      </c>
      <c r="AA130" s="81">
        <f t="shared" si="49"/>
        <v>492.82474504853406</v>
      </c>
      <c r="AB130" s="212">
        <f t="shared" si="45"/>
        <v>123.20618626213351</v>
      </c>
      <c r="AC130" s="82"/>
      <c r="AD130" s="65"/>
      <c r="AE130"/>
      <c r="AF130"/>
      <c r="AK130" s="10"/>
      <c r="AM130"/>
      <c r="AR130" s="10"/>
      <c r="AT130"/>
    </row>
    <row r="131" spans="1:46" x14ac:dyDescent="0.25">
      <c r="A131" s="93">
        <v>91</v>
      </c>
      <c r="B131" s="93" t="s">
        <v>126</v>
      </c>
      <c r="C131" s="94" t="s">
        <v>114</v>
      </c>
      <c r="D131" s="121">
        <v>2014</v>
      </c>
      <c r="E131" s="93">
        <v>4</v>
      </c>
      <c r="F131" s="93">
        <f t="shared" si="66"/>
        <v>91</v>
      </c>
      <c r="G131" s="55"/>
      <c r="H131" s="54">
        <v>4</v>
      </c>
      <c r="I131" s="118">
        <v>505</v>
      </c>
      <c r="J131" s="123"/>
      <c r="K131" s="60"/>
      <c r="L131" s="122"/>
      <c r="M131" s="60">
        <f t="shared" si="58"/>
        <v>505</v>
      </c>
      <c r="N131" s="10"/>
      <c r="O131" s="79" t="str">
        <f t="shared" si="62"/>
        <v>NY Metro</v>
      </c>
      <c r="P131" s="94">
        <f t="shared" si="61"/>
        <v>91</v>
      </c>
      <c r="Q131" s="94" t="s">
        <v>114</v>
      </c>
      <c r="R131" s="193"/>
      <c r="S131" s="94">
        <v>1</v>
      </c>
      <c r="T131" s="58">
        <f t="shared" si="52"/>
        <v>4</v>
      </c>
      <c r="U131" s="81">
        <f t="shared" si="65"/>
        <v>494.36356986100952</v>
      </c>
      <c r="V131" s="61">
        <f t="shared" si="63"/>
        <v>482.18831490954358</v>
      </c>
      <c r="W131" s="61" t="s">
        <v>194</v>
      </c>
      <c r="X131" s="61">
        <f t="shared" si="64"/>
        <v>3.6349999999999998</v>
      </c>
      <c r="Y131" s="61">
        <f t="shared" si="60"/>
        <v>3.5454767129968299</v>
      </c>
      <c r="Z131" s="58">
        <v>3</v>
      </c>
      <c r="AA131" s="81">
        <f t="shared" si="49"/>
        <v>492.82474504853406</v>
      </c>
      <c r="AB131" s="212">
        <f t="shared" si="45"/>
        <v>123.20618626213351</v>
      </c>
      <c r="AC131" s="82"/>
      <c r="AD131" s="65"/>
      <c r="AE131"/>
      <c r="AF131"/>
      <c r="AK131" s="10"/>
      <c r="AM131"/>
      <c r="AR131" s="10"/>
      <c r="AT131"/>
    </row>
    <row r="132" spans="1:46" x14ac:dyDescent="0.25">
      <c r="A132" s="93">
        <v>92</v>
      </c>
      <c r="B132" s="93" t="s">
        <v>126</v>
      </c>
      <c r="C132" s="94" t="s">
        <v>114</v>
      </c>
      <c r="D132" s="121">
        <v>2014</v>
      </c>
      <c r="E132" s="93">
        <v>4</v>
      </c>
      <c r="F132" s="93">
        <f t="shared" si="66"/>
        <v>92</v>
      </c>
      <c r="G132" s="55"/>
      <c r="H132" s="54">
        <v>4</v>
      </c>
      <c r="I132" s="118">
        <v>505</v>
      </c>
      <c r="J132" s="123"/>
      <c r="K132" s="60"/>
      <c r="L132" s="122"/>
      <c r="M132" s="60">
        <f t="shared" si="58"/>
        <v>505</v>
      </c>
      <c r="N132" s="10"/>
      <c r="O132" s="79" t="str">
        <f t="shared" si="62"/>
        <v>NY Metro</v>
      </c>
      <c r="P132" s="94">
        <f t="shared" si="61"/>
        <v>92</v>
      </c>
      <c r="Q132" s="94" t="s">
        <v>114</v>
      </c>
      <c r="R132" s="193"/>
      <c r="S132" s="94">
        <v>1</v>
      </c>
      <c r="T132" s="58">
        <f t="shared" si="52"/>
        <v>4</v>
      </c>
      <c r="U132" s="81">
        <f t="shared" si="65"/>
        <v>494.36356986100952</v>
      </c>
      <c r="V132" s="61">
        <f t="shared" si="63"/>
        <v>482.18831490954358</v>
      </c>
      <c r="W132" s="61" t="s">
        <v>194</v>
      </c>
      <c r="X132" s="61">
        <f t="shared" si="64"/>
        <v>3.6349999999999998</v>
      </c>
      <c r="Y132" s="61">
        <f t="shared" si="60"/>
        <v>3.5454767129968299</v>
      </c>
      <c r="Z132" s="58">
        <v>3</v>
      </c>
      <c r="AA132" s="81">
        <f t="shared" si="49"/>
        <v>492.82474504853406</v>
      </c>
      <c r="AB132" s="212">
        <f t="shared" si="45"/>
        <v>123.20618626213351</v>
      </c>
      <c r="AC132" s="82"/>
      <c r="AD132" s="65"/>
      <c r="AE132"/>
      <c r="AF132"/>
      <c r="AK132" s="10"/>
      <c r="AM132"/>
      <c r="AR132" s="10"/>
      <c r="AT132"/>
    </row>
    <row r="133" spans="1:46" x14ac:dyDescent="0.25">
      <c r="A133" s="93">
        <v>93</v>
      </c>
      <c r="B133" s="93" t="s">
        <v>126</v>
      </c>
      <c r="C133" s="94" t="s">
        <v>114</v>
      </c>
      <c r="D133" s="121">
        <v>2014</v>
      </c>
      <c r="E133" s="93">
        <v>4</v>
      </c>
      <c r="F133" s="93">
        <f t="shared" si="66"/>
        <v>93</v>
      </c>
      <c r="G133" s="55"/>
      <c r="H133" s="54">
        <v>4</v>
      </c>
      <c r="I133" s="118">
        <v>505</v>
      </c>
      <c r="J133" s="123"/>
      <c r="K133" s="60"/>
      <c r="L133" s="122"/>
      <c r="M133" s="60">
        <f t="shared" si="58"/>
        <v>505</v>
      </c>
      <c r="N133" s="10"/>
      <c r="O133" s="79" t="str">
        <f t="shared" si="62"/>
        <v>NY Metro</v>
      </c>
      <c r="P133" s="94">
        <f t="shared" si="61"/>
        <v>93</v>
      </c>
      <c r="Q133" s="94" t="s">
        <v>114</v>
      </c>
      <c r="R133" s="193"/>
      <c r="S133" s="94">
        <v>1</v>
      </c>
      <c r="T133" s="58">
        <f t="shared" si="52"/>
        <v>4</v>
      </c>
      <c r="U133" s="81">
        <f t="shared" si="65"/>
        <v>494.36356986100952</v>
      </c>
      <c r="V133" s="61">
        <f t="shared" si="63"/>
        <v>482.18831490954358</v>
      </c>
      <c r="W133" s="61" t="s">
        <v>194</v>
      </c>
      <c r="X133" s="61">
        <f t="shared" si="64"/>
        <v>3.6349999999999998</v>
      </c>
      <c r="Y133" s="61">
        <f t="shared" si="60"/>
        <v>3.5454767129968299</v>
      </c>
      <c r="Z133" s="58">
        <v>3</v>
      </c>
      <c r="AA133" s="81">
        <f t="shared" si="49"/>
        <v>492.82474504853406</v>
      </c>
      <c r="AB133" s="212">
        <f t="shared" si="45"/>
        <v>123.20618626213351</v>
      </c>
      <c r="AC133" s="82"/>
      <c r="AD133" s="65"/>
      <c r="AE133"/>
      <c r="AF133"/>
      <c r="AK133" s="10"/>
      <c r="AM133"/>
      <c r="AR133" s="10"/>
      <c r="AT133"/>
    </row>
    <row r="134" spans="1:46" x14ac:dyDescent="0.25">
      <c r="A134" s="93">
        <v>94</v>
      </c>
      <c r="B134" s="93" t="s">
        <v>126</v>
      </c>
      <c r="C134" s="94" t="s">
        <v>114</v>
      </c>
      <c r="D134" s="121">
        <v>2014</v>
      </c>
      <c r="E134" s="93">
        <v>4</v>
      </c>
      <c r="F134" s="93">
        <f t="shared" si="66"/>
        <v>94</v>
      </c>
      <c r="G134" s="55"/>
      <c r="H134" s="54">
        <v>4</v>
      </c>
      <c r="I134" s="118">
        <v>505</v>
      </c>
      <c r="J134" s="123"/>
      <c r="K134" s="60"/>
      <c r="L134" s="122"/>
      <c r="M134" s="60">
        <f t="shared" si="58"/>
        <v>505</v>
      </c>
      <c r="N134" s="10"/>
      <c r="O134" s="79" t="str">
        <f t="shared" si="62"/>
        <v>NY Metro</v>
      </c>
      <c r="P134" s="94">
        <f t="shared" si="61"/>
        <v>94</v>
      </c>
      <c r="Q134" s="94" t="s">
        <v>114</v>
      </c>
      <c r="R134" s="193"/>
      <c r="S134" s="94">
        <v>1</v>
      </c>
      <c r="T134" s="58">
        <f t="shared" si="52"/>
        <v>4</v>
      </c>
      <c r="U134" s="81">
        <f t="shared" si="65"/>
        <v>494.36356986100952</v>
      </c>
      <c r="V134" s="61">
        <f t="shared" si="63"/>
        <v>482.18831490954358</v>
      </c>
      <c r="W134" s="61" t="s">
        <v>194</v>
      </c>
      <c r="X134" s="61">
        <f t="shared" si="64"/>
        <v>3.6349999999999998</v>
      </c>
      <c r="Y134" s="61">
        <f t="shared" si="60"/>
        <v>3.5454767129968299</v>
      </c>
      <c r="Z134" s="58">
        <v>3</v>
      </c>
      <c r="AA134" s="81">
        <f t="shared" ref="AA134:AA197" si="67">((Z134*Y134)+V134)/S134</f>
        <v>492.82474504853406</v>
      </c>
      <c r="AB134" s="212">
        <f t="shared" ref="AB134:AB197" si="68">IF(T134,AA134/T134,"-")</f>
        <v>123.20618626213351</v>
      </c>
      <c r="AC134" s="82"/>
      <c r="AD134" s="65"/>
      <c r="AE134"/>
      <c r="AF134"/>
      <c r="AK134" s="10"/>
      <c r="AM134"/>
      <c r="AR134" s="10"/>
      <c r="AT134"/>
    </row>
    <row r="135" spans="1:46" x14ac:dyDescent="0.25">
      <c r="A135" s="93">
        <v>95</v>
      </c>
      <c r="B135" s="93" t="s">
        <v>126</v>
      </c>
      <c r="C135" s="94" t="s">
        <v>114</v>
      </c>
      <c r="D135" s="121">
        <v>2014</v>
      </c>
      <c r="E135" s="93">
        <v>4</v>
      </c>
      <c r="F135" s="93">
        <f t="shared" si="66"/>
        <v>95</v>
      </c>
      <c r="G135" s="55"/>
      <c r="H135" s="54">
        <v>4</v>
      </c>
      <c r="I135" s="118">
        <v>505</v>
      </c>
      <c r="J135" s="123"/>
      <c r="K135" s="60"/>
      <c r="L135" s="122"/>
      <c r="M135" s="60">
        <f t="shared" si="58"/>
        <v>505</v>
      </c>
      <c r="N135" s="10"/>
      <c r="O135" s="79" t="str">
        <f t="shared" si="62"/>
        <v>NY Metro</v>
      </c>
      <c r="P135" s="94">
        <f t="shared" si="61"/>
        <v>95</v>
      </c>
      <c r="Q135" s="94" t="s">
        <v>114</v>
      </c>
      <c r="R135" s="193"/>
      <c r="S135" s="94">
        <v>1</v>
      </c>
      <c r="T135" s="58">
        <f t="shared" si="52"/>
        <v>4</v>
      </c>
      <c r="U135" s="81">
        <f t="shared" si="65"/>
        <v>494.36356986100952</v>
      </c>
      <c r="V135" s="61">
        <f t="shared" si="63"/>
        <v>482.18831490954358</v>
      </c>
      <c r="W135" s="61" t="s">
        <v>194</v>
      </c>
      <c r="X135" s="61">
        <f t="shared" si="64"/>
        <v>3.6349999999999998</v>
      </c>
      <c r="Y135" s="61">
        <f t="shared" si="60"/>
        <v>3.5454767129968299</v>
      </c>
      <c r="Z135" s="58">
        <v>3</v>
      </c>
      <c r="AA135" s="81">
        <f t="shared" si="67"/>
        <v>492.82474504853406</v>
      </c>
      <c r="AB135" s="212">
        <f t="shared" si="68"/>
        <v>123.20618626213351</v>
      </c>
      <c r="AC135" s="82"/>
      <c r="AD135" s="65"/>
      <c r="AE135"/>
      <c r="AF135"/>
      <c r="AK135" s="10"/>
      <c r="AM135"/>
      <c r="AR135" s="10"/>
      <c r="AT135"/>
    </row>
    <row r="136" spans="1:46" x14ac:dyDescent="0.25">
      <c r="A136" s="93">
        <v>96</v>
      </c>
      <c r="B136" s="93" t="s">
        <v>126</v>
      </c>
      <c r="C136" s="94" t="s">
        <v>114</v>
      </c>
      <c r="D136" s="121">
        <v>2014</v>
      </c>
      <c r="E136" s="93">
        <v>4</v>
      </c>
      <c r="F136" s="93">
        <f t="shared" si="66"/>
        <v>96</v>
      </c>
      <c r="G136" s="55"/>
      <c r="H136" s="54">
        <v>4</v>
      </c>
      <c r="I136" s="118">
        <v>505</v>
      </c>
      <c r="J136" s="123"/>
      <c r="K136" s="60"/>
      <c r="L136" s="122"/>
      <c r="M136" s="60">
        <f t="shared" si="58"/>
        <v>505</v>
      </c>
      <c r="N136" s="10"/>
      <c r="O136" s="79" t="str">
        <f t="shared" si="62"/>
        <v>NY Metro</v>
      </c>
      <c r="P136" s="94">
        <f t="shared" si="61"/>
        <v>96</v>
      </c>
      <c r="Q136" s="94" t="s">
        <v>114</v>
      </c>
      <c r="R136" s="193"/>
      <c r="S136" s="94">
        <v>1</v>
      </c>
      <c r="T136" s="58">
        <f t="shared" si="52"/>
        <v>4</v>
      </c>
      <c r="U136" s="81">
        <f t="shared" si="65"/>
        <v>494.36356986100952</v>
      </c>
      <c r="V136" s="61">
        <f t="shared" si="63"/>
        <v>482.18831490954358</v>
      </c>
      <c r="W136" s="61" t="s">
        <v>194</v>
      </c>
      <c r="X136" s="61">
        <f t="shared" si="64"/>
        <v>3.6349999999999998</v>
      </c>
      <c r="Y136" s="61">
        <f t="shared" si="60"/>
        <v>3.5454767129968299</v>
      </c>
      <c r="Z136" s="58">
        <v>3</v>
      </c>
      <c r="AA136" s="81">
        <f t="shared" si="67"/>
        <v>492.82474504853406</v>
      </c>
      <c r="AB136" s="212">
        <f t="shared" si="68"/>
        <v>123.20618626213351</v>
      </c>
      <c r="AC136" s="82"/>
      <c r="AD136" s="65"/>
      <c r="AE136"/>
      <c r="AF136"/>
      <c r="AK136" s="10"/>
      <c r="AM136"/>
      <c r="AR136" s="10"/>
      <c r="AT136"/>
    </row>
    <row r="137" spans="1:46" x14ac:dyDescent="0.25">
      <c r="A137" s="93">
        <v>97</v>
      </c>
      <c r="B137" s="93" t="s">
        <v>126</v>
      </c>
      <c r="C137" s="94" t="s">
        <v>114</v>
      </c>
      <c r="D137" s="121">
        <v>2014</v>
      </c>
      <c r="E137" s="93">
        <v>4</v>
      </c>
      <c r="F137" s="93">
        <f t="shared" si="66"/>
        <v>97</v>
      </c>
      <c r="G137" s="55"/>
      <c r="H137" s="54">
        <v>4</v>
      </c>
      <c r="I137" s="118">
        <v>505</v>
      </c>
      <c r="J137" s="123"/>
      <c r="K137" s="60"/>
      <c r="L137" s="122"/>
      <c r="M137" s="60">
        <f t="shared" si="58"/>
        <v>505</v>
      </c>
      <c r="N137" s="10"/>
      <c r="O137" s="79" t="str">
        <f t="shared" si="62"/>
        <v>NY Metro</v>
      </c>
      <c r="P137" s="94">
        <f t="shared" si="61"/>
        <v>97</v>
      </c>
      <c r="Q137" s="94" t="s">
        <v>114</v>
      </c>
      <c r="R137" s="193"/>
      <c r="S137" s="94">
        <v>1</v>
      </c>
      <c r="T137" s="58">
        <f t="shared" si="52"/>
        <v>4</v>
      </c>
      <c r="U137" s="81">
        <f t="shared" si="65"/>
        <v>494.36356986100952</v>
      </c>
      <c r="V137" s="61">
        <f t="shared" si="63"/>
        <v>482.18831490954358</v>
      </c>
      <c r="W137" s="61" t="s">
        <v>194</v>
      </c>
      <c r="X137" s="61">
        <f t="shared" si="64"/>
        <v>3.6349999999999998</v>
      </c>
      <c r="Y137" s="61">
        <f t="shared" si="60"/>
        <v>3.5454767129968299</v>
      </c>
      <c r="Z137" s="58">
        <v>3</v>
      </c>
      <c r="AA137" s="81">
        <f t="shared" si="67"/>
        <v>492.82474504853406</v>
      </c>
      <c r="AB137" s="212">
        <f t="shared" si="68"/>
        <v>123.20618626213351</v>
      </c>
      <c r="AC137" s="82"/>
      <c r="AD137" s="65"/>
      <c r="AE137"/>
      <c r="AF137"/>
      <c r="AK137" s="10"/>
      <c r="AM137"/>
      <c r="AR137" s="10"/>
      <c r="AT137"/>
    </row>
    <row r="138" spans="1:46" x14ac:dyDescent="0.25">
      <c r="A138" s="93">
        <v>98</v>
      </c>
      <c r="B138" s="93" t="s">
        <v>126</v>
      </c>
      <c r="C138" s="94" t="s">
        <v>114</v>
      </c>
      <c r="D138" s="121">
        <v>2014</v>
      </c>
      <c r="E138" s="93">
        <v>4</v>
      </c>
      <c r="F138" s="93">
        <f t="shared" si="66"/>
        <v>98</v>
      </c>
      <c r="G138" s="55"/>
      <c r="H138" s="54">
        <v>4</v>
      </c>
      <c r="I138" s="118">
        <v>505</v>
      </c>
      <c r="J138" s="123"/>
      <c r="K138" s="60"/>
      <c r="L138" s="122"/>
      <c r="M138" s="60">
        <f t="shared" si="58"/>
        <v>505</v>
      </c>
      <c r="N138" s="10"/>
      <c r="O138" s="79" t="str">
        <f t="shared" si="62"/>
        <v>NY Metro</v>
      </c>
      <c r="P138" s="94">
        <f t="shared" si="61"/>
        <v>98</v>
      </c>
      <c r="Q138" s="94" t="s">
        <v>114</v>
      </c>
      <c r="R138" s="193"/>
      <c r="S138" s="94">
        <v>1</v>
      </c>
      <c r="T138" s="58">
        <f t="shared" si="52"/>
        <v>4</v>
      </c>
      <c r="U138" s="81">
        <f t="shared" si="65"/>
        <v>494.36356986100952</v>
      </c>
      <c r="V138" s="61">
        <f t="shared" si="63"/>
        <v>482.18831490954358</v>
      </c>
      <c r="W138" s="61" t="s">
        <v>194</v>
      </c>
      <c r="X138" s="61">
        <f t="shared" si="64"/>
        <v>3.6349999999999998</v>
      </c>
      <c r="Y138" s="61">
        <f t="shared" si="60"/>
        <v>3.5454767129968299</v>
      </c>
      <c r="Z138" s="58">
        <v>3</v>
      </c>
      <c r="AA138" s="81">
        <f t="shared" si="67"/>
        <v>492.82474504853406</v>
      </c>
      <c r="AB138" s="212">
        <f t="shared" si="68"/>
        <v>123.20618626213351</v>
      </c>
      <c r="AC138" s="82"/>
      <c r="AD138" s="65"/>
      <c r="AE138"/>
      <c r="AF138"/>
      <c r="AK138" s="10"/>
      <c r="AM138"/>
      <c r="AR138" s="10"/>
      <c r="AT138"/>
    </row>
    <row r="139" spans="1:46" x14ac:dyDescent="0.25">
      <c r="A139" s="93">
        <v>99</v>
      </c>
      <c r="B139" s="93" t="s">
        <v>126</v>
      </c>
      <c r="C139" s="94" t="s">
        <v>114</v>
      </c>
      <c r="D139" s="121">
        <v>2014</v>
      </c>
      <c r="E139" s="93">
        <v>4</v>
      </c>
      <c r="F139" s="93">
        <f t="shared" si="66"/>
        <v>99</v>
      </c>
      <c r="G139" s="55"/>
      <c r="H139" s="54">
        <v>4</v>
      </c>
      <c r="I139" s="118">
        <v>505</v>
      </c>
      <c r="J139" s="123"/>
      <c r="K139" s="60"/>
      <c r="L139" s="122"/>
      <c r="M139" s="60">
        <f t="shared" si="58"/>
        <v>505</v>
      </c>
      <c r="N139" s="10"/>
      <c r="O139" s="79" t="str">
        <f t="shared" si="62"/>
        <v>NY Metro</v>
      </c>
      <c r="P139" s="94">
        <f t="shared" si="61"/>
        <v>99</v>
      </c>
      <c r="Q139" s="94" t="s">
        <v>114</v>
      </c>
      <c r="R139" s="193"/>
      <c r="S139" s="94">
        <v>1</v>
      </c>
      <c r="T139" s="58">
        <f t="shared" si="52"/>
        <v>4</v>
      </c>
      <c r="U139" s="81">
        <f t="shared" si="65"/>
        <v>494.36356986100952</v>
      </c>
      <c r="V139" s="61">
        <f t="shared" si="63"/>
        <v>482.18831490954358</v>
      </c>
      <c r="W139" s="61" t="s">
        <v>194</v>
      </c>
      <c r="X139" s="61">
        <f t="shared" si="64"/>
        <v>3.6349999999999998</v>
      </c>
      <c r="Y139" s="61">
        <f t="shared" si="60"/>
        <v>3.5454767129968299</v>
      </c>
      <c r="Z139" s="58">
        <v>3</v>
      </c>
      <c r="AA139" s="81">
        <f t="shared" si="67"/>
        <v>492.82474504853406</v>
      </c>
      <c r="AB139" s="212">
        <f t="shared" si="68"/>
        <v>123.20618626213351</v>
      </c>
      <c r="AC139" s="82"/>
      <c r="AD139" s="65"/>
      <c r="AE139"/>
      <c r="AF139"/>
      <c r="AK139" s="10"/>
      <c r="AM139"/>
      <c r="AR139" s="10"/>
      <c r="AT139"/>
    </row>
    <row r="140" spans="1:46" x14ac:dyDescent="0.25">
      <c r="A140" s="93">
        <v>100</v>
      </c>
      <c r="B140" s="93" t="s">
        <v>126</v>
      </c>
      <c r="C140" s="94" t="s">
        <v>114</v>
      </c>
      <c r="D140" s="121">
        <v>2014</v>
      </c>
      <c r="E140" s="93">
        <v>4</v>
      </c>
      <c r="F140" s="93">
        <f t="shared" si="66"/>
        <v>100</v>
      </c>
      <c r="G140" s="55"/>
      <c r="H140" s="54">
        <v>4</v>
      </c>
      <c r="I140" s="118">
        <v>505</v>
      </c>
      <c r="J140" s="123"/>
      <c r="K140" s="60"/>
      <c r="L140" s="122"/>
      <c r="M140" s="60">
        <f t="shared" si="58"/>
        <v>505</v>
      </c>
      <c r="N140" s="10"/>
      <c r="O140" s="79" t="str">
        <f t="shared" si="62"/>
        <v>NY Metro</v>
      </c>
      <c r="P140" s="94">
        <f t="shared" si="61"/>
        <v>100</v>
      </c>
      <c r="Q140" s="94" t="s">
        <v>114</v>
      </c>
      <c r="R140" s="193"/>
      <c r="S140" s="94">
        <v>1</v>
      </c>
      <c r="T140" s="58">
        <f t="shared" si="52"/>
        <v>4</v>
      </c>
      <c r="U140" s="81">
        <f t="shared" si="65"/>
        <v>494.36356986100952</v>
      </c>
      <c r="V140" s="61">
        <f t="shared" si="63"/>
        <v>482.18831490954358</v>
      </c>
      <c r="W140" s="61" t="s">
        <v>194</v>
      </c>
      <c r="X140" s="61">
        <f t="shared" si="64"/>
        <v>3.6349999999999998</v>
      </c>
      <c r="Y140" s="61">
        <f t="shared" si="60"/>
        <v>3.5454767129968299</v>
      </c>
      <c r="Z140" s="58">
        <v>3</v>
      </c>
      <c r="AA140" s="81">
        <f t="shared" si="67"/>
        <v>492.82474504853406</v>
      </c>
      <c r="AB140" s="212">
        <f t="shared" si="68"/>
        <v>123.20618626213351</v>
      </c>
      <c r="AC140" s="82"/>
      <c r="AD140" s="65"/>
      <c r="AE140"/>
      <c r="AF140"/>
      <c r="AK140" s="10"/>
      <c r="AM140"/>
      <c r="AR140" s="10"/>
      <c r="AT140"/>
    </row>
    <row r="141" spans="1:46" x14ac:dyDescent="0.25">
      <c r="A141" s="93">
        <v>101</v>
      </c>
      <c r="B141" s="93" t="s">
        <v>126</v>
      </c>
      <c r="C141" s="94" t="s">
        <v>114</v>
      </c>
      <c r="D141" s="121">
        <v>2014</v>
      </c>
      <c r="E141" s="93">
        <v>4</v>
      </c>
      <c r="F141" s="93">
        <f t="shared" si="66"/>
        <v>101</v>
      </c>
      <c r="G141" s="55"/>
      <c r="H141" s="54">
        <v>4</v>
      </c>
      <c r="I141" s="118">
        <v>505</v>
      </c>
      <c r="J141" s="123"/>
      <c r="K141" s="60"/>
      <c r="L141" s="122"/>
      <c r="M141" s="60">
        <f t="shared" si="58"/>
        <v>505</v>
      </c>
      <c r="N141" s="10"/>
      <c r="O141" s="79" t="str">
        <f t="shared" si="62"/>
        <v>NY Metro</v>
      </c>
      <c r="P141" s="94">
        <f t="shared" si="61"/>
        <v>101</v>
      </c>
      <c r="Q141" s="94" t="s">
        <v>114</v>
      </c>
      <c r="R141" s="193"/>
      <c r="S141" s="94">
        <v>1</v>
      </c>
      <c r="T141" s="58">
        <f t="shared" ref="T141:T204" si="69">H141</f>
        <v>4</v>
      </c>
      <c r="U141" s="81">
        <f t="shared" si="65"/>
        <v>494.36356986100952</v>
      </c>
      <c r="V141" s="61">
        <f t="shared" si="63"/>
        <v>482.18831490954358</v>
      </c>
      <c r="W141" s="61" t="s">
        <v>194</v>
      </c>
      <c r="X141" s="61">
        <f t="shared" si="64"/>
        <v>3.6349999999999998</v>
      </c>
      <c r="Y141" s="61">
        <f t="shared" si="60"/>
        <v>3.5454767129968299</v>
      </c>
      <c r="Z141" s="58">
        <v>3</v>
      </c>
      <c r="AA141" s="81">
        <f t="shared" si="67"/>
        <v>492.82474504853406</v>
      </c>
      <c r="AB141" s="212">
        <f t="shared" si="68"/>
        <v>123.20618626213351</v>
      </c>
      <c r="AC141" s="82"/>
      <c r="AD141" s="65"/>
      <c r="AE141"/>
      <c r="AF141"/>
      <c r="AK141" s="10"/>
      <c r="AM141"/>
      <c r="AR141" s="10"/>
      <c r="AT141"/>
    </row>
    <row r="142" spans="1:46" x14ac:dyDescent="0.25">
      <c r="A142" s="93">
        <v>102</v>
      </c>
      <c r="B142" s="93" t="s">
        <v>126</v>
      </c>
      <c r="C142" s="94" t="s">
        <v>114</v>
      </c>
      <c r="D142" s="121">
        <v>2014</v>
      </c>
      <c r="E142" s="93">
        <v>4</v>
      </c>
      <c r="F142" s="93">
        <f t="shared" si="66"/>
        <v>102</v>
      </c>
      <c r="G142" s="55"/>
      <c r="H142" s="54">
        <v>4</v>
      </c>
      <c r="I142" s="118">
        <v>505</v>
      </c>
      <c r="J142" s="123"/>
      <c r="K142" s="60"/>
      <c r="L142" s="122"/>
      <c r="M142" s="60">
        <f t="shared" si="58"/>
        <v>505</v>
      </c>
      <c r="N142" s="10"/>
      <c r="O142" s="79" t="str">
        <f t="shared" si="62"/>
        <v>NY Metro</v>
      </c>
      <c r="P142" s="94">
        <f t="shared" si="61"/>
        <v>102</v>
      </c>
      <c r="Q142" s="94" t="s">
        <v>114</v>
      </c>
      <c r="R142" s="193"/>
      <c r="S142" s="94">
        <v>1</v>
      </c>
      <c r="T142" s="58">
        <f t="shared" si="69"/>
        <v>4</v>
      </c>
      <c r="U142" s="81">
        <f t="shared" si="65"/>
        <v>494.36356986100952</v>
      </c>
      <c r="V142" s="61">
        <f t="shared" si="63"/>
        <v>482.18831490954358</v>
      </c>
      <c r="W142" s="61" t="s">
        <v>194</v>
      </c>
      <c r="X142" s="61">
        <f t="shared" si="64"/>
        <v>3.6349999999999998</v>
      </c>
      <c r="Y142" s="61">
        <f t="shared" si="60"/>
        <v>3.5454767129968299</v>
      </c>
      <c r="Z142" s="58">
        <v>3</v>
      </c>
      <c r="AA142" s="81">
        <f t="shared" si="67"/>
        <v>492.82474504853406</v>
      </c>
      <c r="AB142" s="212">
        <f t="shared" si="68"/>
        <v>123.20618626213351</v>
      </c>
      <c r="AC142" s="82"/>
      <c r="AD142" s="65"/>
      <c r="AE142"/>
      <c r="AF142"/>
      <c r="AK142" s="10"/>
      <c r="AM142"/>
      <c r="AR142" s="10"/>
      <c r="AT142"/>
    </row>
    <row r="143" spans="1:46" x14ac:dyDescent="0.25">
      <c r="A143" s="93">
        <v>103</v>
      </c>
      <c r="B143" s="93" t="s">
        <v>126</v>
      </c>
      <c r="C143" s="94" t="s">
        <v>114</v>
      </c>
      <c r="D143" s="121">
        <v>2014</v>
      </c>
      <c r="E143" s="93">
        <v>4</v>
      </c>
      <c r="F143" s="93">
        <f t="shared" si="66"/>
        <v>103</v>
      </c>
      <c r="G143" s="55"/>
      <c r="H143" s="54">
        <v>4</v>
      </c>
      <c r="I143" s="118">
        <v>505</v>
      </c>
      <c r="J143" s="123"/>
      <c r="K143" s="60"/>
      <c r="L143" s="122"/>
      <c r="M143" s="60">
        <f t="shared" si="58"/>
        <v>505</v>
      </c>
      <c r="N143" s="10"/>
      <c r="O143" s="79" t="str">
        <f t="shared" si="62"/>
        <v>NY Metro</v>
      </c>
      <c r="P143" s="94">
        <f t="shared" si="61"/>
        <v>103</v>
      </c>
      <c r="Q143" s="94" t="s">
        <v>114</v>
      </c>
      <c r="R143" s="193"/>
      <c r="S143" s="94">
        <v>1</v>
      </c>
      <c r="T143" s="58">
        <f t="shared" si="69"/>
        <v>4</v>
      </c>
      <c r="U143" s="81">
        <f t="shared" si="65"/>
        <v>494.36356986100952</v>
      </c>
      <c r="V143" s="61">
        <f t="shared" si="63"/>
        <v>482.18831490954358</v>
      </c>
      <c r="W143" s="61" t="s">
        <v>194</v>
      </c>
      <c r="X143" s="61">
        <f t="shared" si="64"/>
        <v>3.6349999999999998</v>
      </c>
      <c r="Y143" s="61">
        <f t="shared" si="60"/>
        <v>3.5454767129968299</v>
      </c>
      <c r="Z143" s="58">
        <v>3</v>
      </c>
      <c r="AA143" s="81">
        <f t="shared" si="67"/>
        <v>492.82474504853406</v>
      </c>
      <c r="AB143" s="212">
        <f t="shared" si="68"/>
        <v>123.20618626213351</v>
      </c>
      <c r="AC143" s="82"/>
      <c r="AD143" s="65"/>
      <c r="AE143"/>
      <c r="AF143"/>
      <c r="AK143" s="10"/>
      <c r="AM143"/>
      <c r="AR143" s="10"/>
      <c r="AT143"/>
    </row>
    <row r="144" spans="1:46" x14ac:dyDescent="0.25">
      <c r="A144" s="93">
        <v>104</v>
      </c>
      <c r="B144" s="93" t="s">
        <v>126</v>
      </c>
      <c r="C144" s="94" t="s">
        <v>114</v>
      </c>
      <c r="D144" s="121">
        <v>2014</v>
      </c>
      <c r="E144" s="93">
        <v>4</v>
      </c>
      <c r="F144" s="93">
        <f t="shared" si="66"/>
        <v>104</v>
      </c>
      <c r="G144" s="94"/>
      <c r="H144" s="54">
        <v>4</v>
      </c>
      <c r="I144" s="118">
        <v>505</v>
      </c>
      <c r="J144" s="123"/>
      <c r="K144" s="60"/>
      <c r="L144" s="44"/>
      <c r="M144" s="60">
        <f t="shared" si="58"/>
        <v>505</v>
      </c>
      <c r="N144" s="10"/>
      <c r="O144" s="79" t="str">
        <f t="shared" si="62"/>
        <v>NY Metro</v>
      </c>
      <c r="P144" s="94">
        <f t="shared" si="61"/>
        <v>104</v>
      </c>
      <c r="Q144" s="94" t="s">
        <v>114</v>
      </c>
      <c r="R144" s="193"/>
      <c r="S144" s="94">
        <v>1</v>
      </c>
      <c r="T144" s="58">
        <f t="shared" si="69"/>
        <v>4</v>
      </c>
      <c r="U144" s="81">
        <f t="shared" si="65"/>
        <v>494.36356986100952</v>
      </c>
      <c r="V144" s="61">
        <f t="shared" si="63"/>
        <v>482.18831490954358</v>
      </c>
      <c r="W144" s="61" t="s">
        <v>194</v>
      </c>
      <c r="X144" s="61">
        <f t="shared" si="64"/>
        <v>3.6349999999999998</v>
      </c>
      <c r="Y144" s="61">
        <f t="shared" si="60"/>
        <v>3.5454767129968299</v>
      </c>
      <c r="Z144" s="58">
        <v>3</v>
      </c>
      <c r="AA144" s="81">
        <f t="shared" si="67"/>
        <v>492.82474504853406</v>
      </c>
      <c r="AB144" s="212">
        <f t="shared" si="68"/>
        <v>123.20618626213351</v>
      </c>
      <c r="AC144" s="82"/>
      <c r="AD144" s="65"/>
      <c r="AE144"/>
      <c r="AF144"/>
      <c r="AK144" s="10"/>
      <c r="AM144"/>
      <c r="AR144" s="10"/>
      <c r="AT144"/>
    </row>
    <row r="145" spans="1:46" x14ac:dyDescent="0.25">
      <c r="A145" s="93">
        <v>105</v>
      </c>
      <c r="B145" s="93" t="s">
        <v>126</v>
      </c>
      <c r="C145" s="94" t="s">
        <v>114</v>
      </c>
      <c r="D145" s="121">
        <v>2014</v>
      </c>
      <c r="E145" s="93">
        <v>4</v>
      </c>
      <c r="F145" s="93">
        <f t="shared" si="66"/>
        <v>105</v>
      </c>
      <c r="G145" s="93"/>
      <c r="H145" s="54">
        <v>4</v>
      </c>
      <c r="I145" s="118">
        <v>505</v>
      </c>
      <c r="J145" s="123"/>
      <c r="K145" s="60"/>
      <c r="L145" s="44"/>
      <c r="M145" s="60">
        <f t="shared" si="58"/>
        <v>505</v>
      </c>
      <c r="N145" s="10"/>
      <c r="O145" s="79" t="str">
        <f t="shared" si="62"/>
        <v>NY Metro</v>
      </c>
      <c r="P145" s="94">
        <f t="shared" si="61"/>
        <v>105</v>
      </c>
      <c r="Q145" s="94" t="s">
        <v>114</v>
      </c>
      <c r="R145" s="193"/>
      <c r="S145" s="94">
        <v>1</v>
      </c>
      <c r="T145" s="58">
        <f t="shared" si="69"/>
        <v>4</v>
      </c>
      <c r="U145" s="81">
        <f t="shared" si="65"/>
        <v>494.36356986100952</v>
      </c>
      <c r="V145" s="61">
        <f t="shared" si="63"/>
        <v>482.18831490954358</v>
      </c>
      <c r="W145" s="61" t="s">
        <v>194</v>
      </c>
      <c r="X145" s="61">
        <f t="shared" si="64"/>
        <v>3.6349999999999998</v>
      </c>
      <c r="Y145" s="61">
        <f t="shared" si="60"/>
        <v>3.5454767129968299</v>
      </c>
      <c r="Z145" s="58">
        <v>3</v>
      </c>
      <c r="AA145" s="81">
        <f t="shared" si="67"/>
        <v>492.82474504853406</v>
      </c>
      <c r="AB145" s="212">
        <f t="shared" si="68"/>
        <v>123.20618626213351</v>
      </c>
      <c r="AC145" s="82"/>
      <c r="AD145" s="65"/>
      <c r="AE145"/>
      <c r="AF145"/>
      <c r="AK145" s="10"/>
      <c r="AM145"/>
      <c r="AR145" s="10"/>
      <c r="AT145"/>
    </row>
    <row r="146" spans="1:46" x14ac:dyDescent="0.25">
      <c r="A146" s="93">
        <v>106</v>
      </c>
      <c r="B146" s="93" t="s">
        <v>126</v>
      </c>
      <c r="C146" s="94" t="s">
        <v>114</v>
      </c>
      <c r="D146" s="121">
        <v>2014</v>
      </c>
      <c r="E146" s="93">
        <v>4</v>
      </c>
      <c r="F146" s="93">
        <f t="shared" si="66"/>
        <v>106</v>
      </c>
      <c r="G146" s="94"/>
      <c r="H146" s="54">
        <v>4</v>
      </c>
      <c r="I146" s="118">
        <v>505</v>
      </c>
      <c r="J146" s="123"/>
      <c r="K146" s="60"/>
      <c r="L146" s="44"/>
      <c r="M146" s="60">
        <f t="shared" si="58"/>
        <v>505</v>
      </c>
      <c r="N146" s="10"/>
      <c r="O146" s="79" t="str">
        <f t="shared" si="62"/>
        <v>NY Metro</v>
      </c>
      <c r="P146" s="94">
        <f t="shared" si="61"/>
        <v>106</v>
      </c>
      <c r="Q146" s="94" t="s">
        <v>114</v>
      </c>
      <c r="R146" s="193"/>
      <c r="S146" s="94">
        <v>1</v>
      </c>
      <c r="T146" s="58">
        <f t="shared" si="69"/>
        <v>4</v>
      </c>
      <c r="U146" s="81">
        <f t="shared" si="65"/>
        <v>494.36356986100952</v>
      </c>
      <c r="V146" s="61">
        <f t="shared" si="63"/>
        <v>482.18831490954358</v>
      </c>
      <c r="W146" s="61" t="s">
        <v>194</v>
      </c>
      <c r="X146" s="61">
        <f t="shared" si="64"/>
        <v>3.6349999999999998</v>
      </c>
      <c r="Y146" s="61">
        <f t="shared" si="60"/>
        <v>3.5454767129968299</v>
      </c>
      <c r="Z146" s="58">
        <v>3</v>
      </c>
      <c r="AA146" s="81">
        <f t="shared" si="67"/>
        <v>492.82474504853406</v>
      </c>
      <c r="AB146" s="212">
        <f t="shared" si="68"/>
        <v>123.20618626213351</v>
      </c>
      <c r="AC146" s="82"/>
      <c r="AD146" s="65"/>
      <c r="AE146"/>
      <c r="AF146"/>
      <c r="AK146" s="10"/>
      <c r="AM146"/>
      <c r="AR146" s="10"/>
      <c r="AT146"/>
    </row>
    <row r="147" spans="1:46" x14ac:dyDescent="0.25">
      <c r="A147" s="93">
        <v>107</v>
      </c>
      <c r="B147" s="93" t="s">
        <v>126</v>
      </c>
      <c r="C147" s="94" t="s">
        <v>114</v>
      </c>
      <c r="D147" s="121">
        <v>2014</v>
      </c>
      <c r="E147" s="93">
        <v>4</v>
      </c>
      <c r="F147" s="93">
        <f t="shared" si="66"/>
        <v>107</v>
      </c>
      <c r="G147" s="94"/>
      <c r="H147" s="54">
        <v>4</v>
      </c>
      <c r="I147" s="118">
        <v>505</v>
      </c>
      <c r="J147" s="123"/>
      <c r="K147" s="60"/>
      <c r="L147" s="44"/>
      <c r="M147" s="60">
        <f t="shared" si="58"/>
        <v>505</v>
      </c>
      <c r="N147" s="10"/>
      <c r="O147" s="79" t="str">
        <f t="shared" si="62"/>
        <v>NY Metro</v>
      </c>
      <c r="P147" s="94">
        <f t="shared" si="61"/>
        <v>107</v>
      </c>
      <c r="Q147" s="94" t="s">
        <v>114</v>
      </c>
      <c r="R147" s="193"/>
      <c r="S147" s="94">
        <v>1</v>
      </c>
      <c r="T147" s="58">
        <f t="shared" si="69"/>
        <v>4</v>
      </c>
      <c r="U147" s="81">
        <f t="shared" si="65"/>
        <v>494.36356986100952</v>
      </c>
      <c r="V147" s="61">
        <f t="shared" si="63"/>
        <v>482.18831490954358</v>
      </c>
      <c r="W147" s="61" t="s">
        <v>194</v>
      </c>
      <c r="X147" s="61">
        <f t="shared" si="64"/>
        <v>3.6349999999999998</v>
      </c>
      <c r="Y147" s="61">
        <f t="shared" si="60"/>
        <v>3.5454767129968299</v>
      </c>
      <c r="Z147" s="58">
        <v>3</v>
      </c>
      <c r="AA147" s="81">
        <f t="shared" si="67"/>
        <v>492.82474504853406</v>
      </c>
      <c r="AB147" s="212">
        <f t="shared" si="68"/>
        <v>123.20618626213351</v>
      </c>
      <c r="AC147" s="82"/>
      <c r="AD147" s="65"/>
      <c r="AE147"/>
      <c r="AF147"/>
      <c r="AK147" s="10"/>
      <c r="AM147"/>
      <c r="AR147" s="10"/>
      <c r="AT147"/>
    </row>
    <row r="148" spans="1:46" x14ac:dyDescent="0.25">
      <c r="A148" s="93">
        <v>108</v>
      </c>
      <c r="B148" s="93" t="s">
        <v>126</v>
      </c>
      <c r="C148" s="94" t="s">
        <v>114</v>
      </c>
      <c r="D148" s="121">
        <v>2014</v>
      </c>
      <c r="E148" s="93">
        <v>4</v>
      </c>
      <c r="F148" s="93">
        <f t="shared" si="66"/>
        <v>108</v>
      </c>
      <c r="G148" s="94"/>
      <c r="H148" s="54">
        <v>4</v>
      </c>
      <c r="I148" s="118">
        <v>505</v>
      </c>
      <c r="J148" s="123"/>
      <c r="K148" s="60"/>
      <c r="L148" s="44"/>
      <c r="M148" s="60">
        <f t="shared" si="58"/>
        <v>505</v>
      </c>
      <c r="N148" s="10"/>
      <c r="O148" s="79" t="str">
        <f t="shared" si="62"/>
        <v>NY Metro</v>
      </c>
      <c r="P148" s="94">
        <f t="shared" si="61"/>
        <v>108</v>
      </c>
      <c r="Q148" s="94" t="s">
        <v>114</v>
      </c>
      <c r="R148" s="193"/>
      <c r="S148" s="94">
        <v>1</v>
      </c>
      <c r="T148" s="58">
        <f t="shared" si="69"/>
        <v>4</v>
      </c>
      <c r="U148" s="81">
        <f t="shared" si="65"/>
        <v>494.36356986100952</v>
      </c>
      <c r="V148" s="61">
        <f t="shared" si="63"/>
        <v>482.18831490954358</v>
      </c>
      <c r="W148" s="61" t="s">
        <v>194</v>
      </c>
      <c r="X148" s="61">
        <f t="shared" si="64"/>
        <v>3.6349999999999998</v>
      </c>
      <c r="Y148" s="61">
        <f t="shared" si="60"/>
        <v>3.5454767129968299</v>
      </c>
      <c r="Z148" s="58">
        <v>3</v>
      </c>
      <c r="AA148" s="81">
        <f t="shared" si="67"/>
        <v>492.82474504853406</v>
      </c>
      <c r="AB148" s="212">
        <f t="shared" si="68"/>
        <v>123.20618626213351</v>
      </c>
      <c r="AC148" s="82"/>
      <c r="AD148" s="65"/>
      <c r="AE148"/>
      <c r="AF148"/>
      <c r="AK148" s="10"/>
      <c r="AM148"/>
      <c r="AR148" s="10"/>
      <c r="AT148"/>
    </row>
    <row r="149" spans="1:46" x14ac:dyDescent="0.25">
      <c r="A149" s="93">
        <v>109</v>
      </c>
      <c r="B149" s="93" t="s">
        <v>126</v>
      </c>
      <c r="C149" s="94" t="s">
        <v>114</v>
      </c>
      <c r="D149" s="121">
        <v>2014</v>
      </c>
      <c r="E149" s="93">
        <v>4</v>
      </c>
      <c r="F149" s="93">
        <f t="shared" si="66"/>
        <v>109</v>
      </c>
      <c r="G149" s="94"/>
      <c r="H149" s="54">
        <v>4</v>
      </c>
      <c r="I149" s="118">
        <v>505</v>
      </c>
      <c r="J149" s="123"/>
      <c r="K149" s="60"/>
      <c r="L149" s="44"/>
      <c r="M149" s="60">
        <f t="shared" ref="M149:M168" si="70">I149+(L149*K149)</f>
        <v>505</v>
      </c>
      <c r="N149" s="10"/>
      <c r="O149" s="79" t="str">
        <f t="shared" si="62"/>
        <v>NY Metro</v>
      </c>
      <c r="P149" s="94">
        <f t="shared" si="61"/>
        <v>109</v>
      </c>
      <c r="Q149" s="94" t="s">
        <v>114</v>
      </c>
      <c r="R149" s="193"/>
      <c r="S149" s="94">
        <v>1</v>
      </c>
      <c r="T149" s="58">
        <f t="shared" si="69"/>
        <v>4</v>
      </c>
      <c r="U149" s="81">
        <f t="shared" si="65"/>
        <v>494.36356986100952</v>
      </c>
      <c r="V149" s="61">
        <f t="shared" si="63"/>
        <v>482.18831490954358</v>
      </c>
      <c r="W149" s="61" t="s">
        <v>194</v>
      </c>
      <c r="X149" s="61">
        <f t="shared" si="64"/>
        <v>3.6349999999999998</v>
      </c>
      <c r="Y149" s="61">
        <f t="shared" si="60"/>
        <v>3.5454767129968299</v>
      </c>
      <c r="Z149" s="58">
        <v>3</v>
      </c>
      <c r="AA149" s="81">
        <f t="shared" si="67"/>
        <v>492.82474504853406</v>
      </c>
      <c r="AB149" s="212">
        <f t="shared" si="68"/>
        <v>123.20618626213351</v>
      </c>
      <c r="AC149" s="82"/>
      <c r="AD149" s="65"/>
      <c r="AE149"/>
      <c r="AF149"/>
      <c r="AK149" s="10"/>
      <c r="AM149"/>
      <c r="AR149" s="10"/>
      <c r="AT149"/>
    </row>
    <row r="150" spans="1:46" x14ac:dyDescent="0.25">
      <c r="A150" s="93">
        <v>110</v>
      </c>
      <c r="B150" s="93" t="s">
        <v>126</v>
      </c>
      <c r="C150" s="94" t="s">
        <v>114</v>
      </c>
      <c r="D150" s="121">
        <v>2014</v>
      </c>
      <c r="E150" s="93">
        <v>4</v>
      </c>
      <c r="F150" s="93">
        <f t="shared" si="66"/>
        <v>110</v>
      </c>
      <c r="G150" s="94"/>
      <c r="H150" s="54">
        <v>4</v>
      </c>
      <c r="I150" s="118">
        <v>505</v>
      </c>
      <c r="J150" s="123"/>
      <c r="K150" s="60"/>
      <c r="L150" s="44"/>
      <c r="M150" s="60">
        <f t="shared" si="70"/>
        <v>505</v>
      </c>
      <c r="N150" s="10"/>
      <c r="O150" s="79" t="str">
        <f t="shared" si="62"/>
        <v>NY Metro</v>
      </c>
      <c r="P150" s="94">
        <f t="shared" si="61"/>
        <v>110</v>
      </c>
      <c r="Q150" s="94" t="s">
        <v>114</v>
      </c>
      <c r="R150" s="193"/>
      <c r="S150" s="94">
        <v>1</v>
      </c>
      <c r="T150" s="58">
        <f t="shared" si="69"/>
        <v>4</v>
      </c>
      <c r="U150" s="81">
        <f t="shared" si="65"/>
        <v>494.36356986100952</v>
      </c>
      <c r="V150" s="61">
        <f t="shared" si="63"/>
        <v>482.18831490954358</v>
      </c>
      <c r="W150" s="61" t="s">
        <v>194</v>
      </c>
      <c r="X150" s="61">
        <f t="shared" si="64"/>
        <v>3.6349999999999998</v>
      </c>
      <c r="Y150" s="61">
        <f t="shared" si="60"/>
        <v>3.5454767129968299</v>
      </c>
      <c r="Z150" s="58">
        <v>3</v>
      </c>
      <c r="AA150" s="81">
        <f t="shared" si="67"/>
        <v>492.82474504853406</v>
      </c>
      <c r="AB150" s="212">
        <f t="shared" si="68"/>
        <v>123.20618626213351</v>
      </c>
      <c r="AC150" s="82"/>
      <c r="AD150" s="65"/>
      <c r="AE150"/>
      <c r="AF150"/>
      <c r="AK150" s="10"/>
      <c r="AM150"/>
      <c r="AR150" s="10"/>
      <c r="AT150"/>
    </row>
    <row r="151" spans="1:46" x14ac:dyDescent="0.25">
      <c r="A151" s="93">
        <v>111</v>
      </c>
      <c r="B151" s="93" t="s">
        <v>126</v>
      </c>
      <c r="C151" s="94" t="s">
        <v>114</v>
      </c>
      <c r="D151" s="121">
        <v>2014</v>
      </c>
      <c r="E151" s="93">
        <v>4</v>
      </c>
      <c r="F151" s="93">
        <f t="shared" si="66"/>
        <v>111</v>
      </c>
      <c r="G151" s="94"/>
      <c r="H151" s="54">
        <v>4</v>
      </c>
      <c r="I151" s="118">
        <v>505</v>
      </c>
      <c r="J151" s="123"/>
      <c r="K151" s="60"/>
      <c r="L151" s="44"/>
      <c r="M151" s="60">
        <f t="shared" si="70"/>
        <v>505</v>
      </c>
      <c r="N151" s="10"/>
      <c r="O151" s="79" t="str">
        <f t="shared" si="62"/>
        <v>NY Metro</v>
      </c>
      <c r="P151" s="94">
        <f t="shared" si="61"/>
        <v>111</v>
      </c>
      <c r="Q151" s="94" t="s">
        <v>114</v>
      </c>
      <c r="R151" s="193"/>
      <c r="S151" s="94">
        <v>1</v>
      </c>
      <c r="T151" s="58">
        <f t="shared" si="69"/>
        <v>4</v>
      </c>
      <c r="U151" s="81">
        <f t="shared" si="65"/>
        <v>494.36356986100952</v>
      </c>
      <c r="V151" s="61">
        <f t="shared" si="63"/>
        <v>482.18831490954358</v>
      </c>
      <c r="W151" s="61" t="s">
        <v>194</v>
      </c>
      <c r="X151" s="61">
        <f t="shared" si="64"/>
        <v>3.6349999999999998</v>
      </c>
      <c r="Y151" s="61">
        <f t="shared" si="60"/>
        <v>3.5454767129968299</v>
      </c>
      <c r="Z151" s="58">
        <v>3</v>
      </c>
      <c r="AA151" s="81">
        <f t="shared" si="67"/>
        <v>492.82474504853406</v>
      </c>
      <c r="AB151" s="212">
        <f t="shared" si="68"/>
        <v>123.20618626213351</v>
      </c>
      <c r="AC151" s="82"/>
      <c r="AD151" s="65"/>
      <c r="AE151"/>
      <c r="AF151"/>
      <c r="AK151" s="10"/>
      <c r="AM151"/>
      <c r="AR151" s="10"/>
      <c r="AT151"/>
    </row>
    <row r="152" spans="1:46" x14ac:dyDescent="0.25">
      <c r="A152" s="93">
        <v>112</v>
      </c>
      <c r="B152" s="93" t="s">
        <v>126</v>
      </c>
      <c r="C152" s="94" t="s">
        <v>114</v>
      </c>
      <c r="D152" s="121">
        <v>2014</v>
      </c>
      <c r="E152" s="93">
        <v>4</v>
      </c>
      <c r="F152" s="93">
        <f t="shared" si="66"/>
        <v>112</v>
      </c>
      <c r="G152" s="94"/>
      <c r="H152" s="54">
        <v>4</v>
      </c>
      <c r="I152" s="118">
        <v>505</v>
      </c>
      <c r="J152" s="123"/>
      <c r="K152" s="60"/>
      <c r="L152" s="44"/>
      <c r="M152" s="60">
        <f t="shared" si="70"/>
        <v>505</v>
      </c>
      <c r="N152" s="10"/>
      <c r="O152" s="79" t="str">
        <f t="shared" si="62"/>
        <v>NY Metro</v>
      </c>
      <c r="P152" s="94">
        <f t="shared" si="61"/>
        <v>112</v>
      </c>
      <c r="Q152" s="94" t="s">
        <v>114</v>
      </c>
      <c r="R152" s="193"/>
      <c r="S152" s="94">
        <v>1</v>
      </c>
      <c r="T152" s="58">
        <f t="shared" si="69"/>
        <v>4</v>
      </c>
      <c r="U152" s="81">
        <f t="shared" si="65"/>
        <v>494.36356986100952</v>
      </c>
      <c r="V152" s="61">
        <f t="shared" si="63"/>
        <v>482.18831490954358</v>
      </c>
      <c r="W152" s="61" t="s">
        <v>194</v>
      </c>
      <c r="X152" s="61">
        <f t="shared" si="64"/>
        <v>3.6349999999999998</v>
      </c>
      <c r="Y152" s="61">
        <f t="shared" ref="Y152:Y168" si="71">X152/$AO$52</f>
        <v>3.5454767129968299</v>
      </c>
      <c r="Z152" s="58">
        <v>3</v>
      </c>
      <c r="AA152" s="81">
        <f t="shared" si="67"/>
        <v>492.82474504853406</v>
      </c>
      <c r="AB152" s="212">
        <f t="shared" si="68"/>
        <v>123.20618626213351</v>
      </c>
      <c r="AC152" s="82"/>
      <c r="AD152" s="65"/>
      <c r="AE152"/>
      <c r="AF152"/>
      <c r="AK152" s="10"/>
      <c r="AM152"/>
      <c r="AR152" s="10"/>
      <c r="AT152"/>
    </row>
    <row r="153" spans="1:46" x14ac:dyDescent="0.25">
      <c r="A153" s="93">
        <v>113</v>
      </c>
      <c r="B153" s="93" t="s">
        <v>126</v>
      </c>
      <c r="C153" s="94" t="s">
        <v>114</v>
      </c>
      <c r="D153" s="121">
        <v>2014</v>
      </c>
      <c r="E153" s="93">
        <v>4</v>
      </c>
      <c r="F153" s="93">
        <f t="shared" si="66"/>
        <v>113</v>
      </c>
      <c r="G153" s="94"/>
      <c r="H153" s="54">
        <v>4</v>
      </c>
      <c r="I153" s="118">
        <v>505</v>
      </c>
      <c r="J153" s="123"/>
      <c r="K153" s="60"/>
      <c r="L153" s="44"/>
      <c r="M153" s="60">
        <f t="shared" si="70"/>
        <v>505</v>
      </c>
      <c r="N153" s="10"/>
      <c r="O153" s="79" t="str">
        <f t="shared" si="62"/>
        <v>NY Metro</v>
      </c>
      <c r="P153" s="94">
        <f t="shared" si="61"/>
        <v>113</v>
      </c>
      <c r="Q153" s="94" t="s">
        <v>114</v>
      </c>
      <c r="R153" s="193"/>
      <c r="S153" s="94">
        <v>1</v>
      </c>
      <c r="T153" s="58">
        <f t="shared" si="69"/>
        <v>4</v>
      </c>
      <c r="U153" s="81">
        <f t="shared" si="65"/>
        <v>494.36356986100952</v>
      </c>
      <c r="V153" s="61">
        <f t="shared" si="63"/>
        <v>482.18831490954358</v>
      </c>
      <c r="W153" s="61" t="s">
        <v>194</v>
      </c>
      <c r="X153" s="61">
        <f t="shared" si="64"/>
        <v>3.6349999999999998</v>
      </c>
      <c r="Y153" s="61">
        <f t="shared" si="71"/>
        <v>3.5454767129968299</v>
      </c>
      <c r="Z153" s="58">
        <v>3</v>
      </c>
      <c r="AA153" s="81">
        <f t="shared" si="67"/>
        <v>492.82474504853406</v>
      </c>
      <c r="AB153" s="212">
        <f t="shared" si="68"/>
        <v>123.20618626213351</v>
      </c>
      <c r="AC153" s="82"/>
      <c r="AD153" s="65"/>
      <c r="AE153"/>
      <c r="AF153"/>
      <c r="AK153" s="10"/>
      <c r="AM153"/>
      <c r="AR153" s="10"/>
      <c r="AT153"/>
    </row>
    <row r="154" spans="1:46" x14ac:dyDescent="0.25">
      <c r="A154" s="93">
        <v>114</v>
      </c>
      <c r="B154" s="93" t="s">
        <v>126</v>
      </c>
      <c r="C154" s="94" t="s">
        <v>114</v>
      </c>
      <c r="D154" s="121">
        <v>2014</v>
      </c>
      <c r="E154" s="93">
        <v>4</v>
      </c>
      <c r="F154" s="93">
        <f t="shared" si="66"/>
        <v>114</v>
      </c>
      <c r="G154" s="94"/>
      <c r="H154" s="54">
        <v>4</v>
      </c>
      <c r="I154" s="118">
        <v>505</v>
      </c>
      <c r="J154" s="123"/>
      <c r="K154" s="60"/>
      <c r="L154" s="44"/>
      <c r="M154" s="60">
        <f t="shared" si="70"/>
        <v>505</v>
      </c>
      <c r="N154" s="10"/>
      <c r="O154" s="79" t="str">
        <f t="shared" si="62"/>
        <v>NY Metro</v>
      </c>
      <c r="P154" s="94">
        <f t="shared" si="61"/>
        <v>114</v>
      </c>
      <c r="Q154" s="94" t="s">
        <v>114</v>
      </c>
      <c r="R154" s="193"/>
      <c r="S154" s="94">
        <v>1</v>
      </c>
      <c r="T154" s="58">
        <f t="shared" si="69"/>
        <v>4</v>
      </c>
      <c r="U154" s="81">
        <f t="shared" si="65"/>
        <v>494.36356986100952</v>
      </c>
      <c r="V154" s="61">
        <f t="shared" si="63"/>
        <v>482.18831490954358</v>
      </c>
      <c r="W154" s="61" t="s">
        <v>194</v>
      </c>
      <c r="X154" s="61">
        <f t="shared" si="64"/>
        <v>3.6349999999999998</v>
      </c>
      <c r="Y154" s="61">
        <f t="shared" si="71"/>
        <v>3.5454767129968299</v>
      </c>
      <c r="Z154" s="58">
        <v>3</v>
      </c>
      <c r="AA154" s="81">
        <f t="shared" si="67"/>
        <v>492.82474504853406</v>
      </c>
      <c r="AB154" s="212">
        <f t="shared" si="68"/>
        <v>123.20618626213351</v>
      </c>
      <c r="AC154" s="82"/>
      <c r="AD154" s="65"/>
      <c r="AE154"/>
      <c r="AF154"/>
      <c r="AK154" s="10"/>
      <c r="AM154"/>
      <c r="AR154" s="10"/>
      <c r="AT154"/>
    </row>
    <row r="155" spans="1:46" x14ac:dyDescent="0.25">
      <c r="A155" s="93">
        <v>115</v>
      </c>
      <c r="B155" s="93" t="s">
        <v>126</v>
      </c>
      <c r="C155" s="94" t="s">
        <v>114</v>
      </c>
      <c r="D155" s="121">
        <v>2014</v>
      </c>
      <c r="E155" s="93">
        <v>4</v>
      </c>
      <c r="F155" s="93">
        <f t="shared" si="66"/>
        <v>115</v>
      </c>
      <c r="G155" s="94"/>
      <c r="H155" s="54">
        <v>4</v>
      </c>
      <c r="I155" s="118">
        <v>505</v>
      </c>
      <c r="J155" s="123"/>
      <c r="K155" s="60"/>
      <c r="L155" s="44"/>
      <c r="M155" s="60">
        <f t="shared" si="70"/>
        <v>505</v>
      </c>
      <c r="N155" s="10"/>
      <c r="O155" s="79" t="str">
        <f t="shared" si="62"/>
        <v>NY Metro</v>
      </c>
      <c r="P155" s="94">
        <f t="shared" si="61"/>
        <v>115</v>
      </c>
      <c r="Q155" s="94" t="s">
        <v>114</v>
      </c>
      <c r="R155" s="193"/>
      <c r="S155" s="94">
        <v>1</v>
      </c>
      <c r="T155" s="58">
        <f t="shared" si="69"/>
        <v>4</v>
      </c>
      <c r="U155" s="81">
        <f t="shared" si="65"/>
        <v>494.36356986100952</v>
      </c>
      <c r="V155" s="61">
        <f t="shared" si="63"/>
        <v>482.18831490954358</v>
      </c>
      <c r="W155" s="61" t="s">
        <v>194</v>
      </c>
      <c r="X155" s="61">
        <f t="shared" si="64"/>
        <v>3.6349999999999998</v>
      </c>
      <c r="Y155" s="61">
        <f t="shared" si="71"/>
        <v>3.5454767129968299</v>
      </c>
      <c r="Z155" s="58">
        <v>3</v>
      </c>
      <c r="AA155" s="81">
        <f t="shared" si="67"/>
        <v>492.82474504853406</v>
      </c>
      <c r="AB155" s="212">
        <f t="shared" si="68"/>
        <v>123.20618626213351</v>
      </c>
      <c r="AC155" s="82"/>
      <c r="AD155" s="65"/>
      <c r="AE155"/>
      <c r="AF155"/>
      <c r="AK155" s="10"/>
      <c r="AM155"/>
      <c r="AR155" s="10"/>
      <c r="AT155"/>
    </row>
    <row r="156" spans="1:46" x14ac:dyDescent="0.25">
      <c r="A156" s="93">
        <v>116</v>
      </c>
      <c r="B156" s="93" t="s">
        <v>126</v>
      </c>
      <c r="C156" s="94" t="s">
        <v>114</v>
      </c>
      <c r="D156" s="121">
        <v>2014</v>
      </c>
      <c r="E156" s="93">
        <v>4</v>
      </c>
      <c r="F156" s="93">
        <f t="shared" si="66"/>
        <v>116</v>
      </c>
      <c r="G156" s="94"/>
      <c r="H156" s="54">
        <v>4</v>
      </c>
      <c r="I156" s="118">
        <v>505</v>
      </c>
      <c r="J156" s="123"/>
      <c r="K156" s="60"/>
      <c r="L156" s="44"/>
      <c r="M156" s="60">
        <f t="shared" si="70"/>
        <v>505</v>
      </c>
      <c r="N156" s="10"/>
      <c r="O156" s="79" t="str">
        <f t="shared" si="62"/>
        <v>NY Metro</v>
      </c>
      <c r="P156" s="94">
        <f t="shared" si="61"/>
        <v>116</v>
      </c>
      <c r="Q156" s="94" t="s">
        <v>114</v>
      </c>
      <c r="R156" s="193"/>
      <c r="S156" s="94">
        <v>1</v>
      </c>
      <c r="T156" s="58">
        <f t="shared" si="69"/>
        <v>4</v>
      </c>
      <c r="U156" s="81">
        <f t="shared" si="65"/>
        <v>494.36356986100952</v>
      </c>
      <c r="V156" s="61">
        <f t="shared" si="63"/>
        <v>482.18831490954358</v>
      </c>
      <c r="W156" s="61" t="s">
        <v>194</v>
      </c>
      <c r="X156" s="61">
        <f t="shared" si="64"/>
        <v>3.6349999999999998</v>
      </c>
      <c r="Y156" s="61">
        <f t="shared" si="71"/>
        <v>3.5454767129968299</v>
      </c>
      <c r="Z156" s="58">
        <v>3</v>
      </c>
      <c r="AA156" s="81">
        <f t="shared" si="67"/>
        <v>492.82474504853406</v>
      </c>
      <c r="AB156" s="212">
        <f t="shared" si="68"/>
        <v>123.20618626213351</v>
      </c>
      <c r="AC156" s="82"/>
      <c r="AD156" s="65"/>
      <c r="AE156"/>
      <c r="AF156"/>
      <c r="AK156" s="10"/>
      <c r="AM156"/>
      <c r="AR156" s="10"/>
      <c r="AT156"/>
    </row>
    <row r="157" spans="1:46" x14ac:dyDescent="0.25">
      <c r="A157" s="93">
        <v>117</v>
      </c>
      <c r="B157" s="93" t="s">
        <v>126</v>
      </c>
      <c r="C157" s="94" t="s">
        <v>114</v>
      </c>
      <c r="D157" s="121">
        <v>2014</v>
      </c>
      <c r="E157" s="93">
        <v>4</v>
      </c>
      <c r="F157" s="93">
        <f t="shared" si="66"/>
        <v>117</v>
      </c>
      <c r="G157" s="94"/>
      <c r="H157" s="54">
        <v>4</v>
      </c>
      <c r="I157" s="118">
        <v>505</v>
      </c>
      <c r="J157" s="123"/>
      <c r="K157" s="60"/>
      <c r="L157" s="44"/>
      <c r="M157" s="60">
        <f t="shared" si="70"/>
        <v>505</v>
      </c>
      <c r="N157" s="10"/>
      <c r="O157" s="79" t="str">
        <f t="shared" si="62"/>
        <v>NY Metro</v>
      </c>
      <c r="P157" s="94">
        <f t="shared" si="61"/>
        <v>117</v>
      </c>
      <c r="Q157" s="94" t="s">
        <v>114</v>
      </c>
      <c r="R157" s="193"/>
      <c r="S157" s="94">
        <v>1</v>
      </c>
      <c r="T157" s="58">
        <f t="shared" si="69"/>
        <v>4</v>
      </c>
      <c r="U157" s="81">
        <f t="shared" si="65"/>
        <v>494.36356986100952</v>
      </c>
      <c r="V157" s="61">
        <f t="shared" si="63"/>
        <v>482.18831490954358</v>
      </c>
      <c r="W157" s="61" t="s">
        <v>194</v>
      </c>
      <c r="X157" s="61">
        <f t="shared" si="64"/>
        <v>3.6349999999999998</v>
      </c>
      <c r="Y157" s="61">
        <f t="shared" si="71"/>
        <v>3.5454767129968299</v>
      </c>
      <c r="Z157" s="58">
        <v>3</v>
      </c>
      <c r="AA157" s="81">
        <f t="shared" si="67"/>
        <v>492.82474504853406</v>
      </c>
      <c r="AB157" s="212">
        <f t="shared" si="68"/>
        <v>123.20618626213351</v>
      </c>
      <c r="AC157" s="82"/>
      <c r="AD157" s="65"/>
      <c r="AE157"/>
      <c r="AF157"/>
      <c r="AK157" s="10"/>
      <c r="AM157"/>
      <c r="AR157" s="10"/>
      <c r="AT157"/>
    </row>
    <row r="158" spans="1:46" x14ac:dyDescent="0.25">
      <c r="A158" s="93">
        <v>118</v>
      </c>
      <c r="B158" s="93" t="s">
        <v>126</v>
      </c>
      <c r="C158" s="94" t="s">
        <v>114</v>
      </c>
      <c r="D158" s="121">
        <v>2014</v>
      </c>
      <c r="E158" s="93">
        <v>4</v>
      </c>
      <c r="F158" s="93">
        <f t="shared" si="66"/>
        <v>118</v>
      </c>
      <c r="G158" s="94"/>
      <c r="H158" s="54">
        <v>4</v>
      </c>
      <c r="I158" s="118">
        <v>505</v>
      </c>
      <c r="J158" s="123"/>
      <c r="K158" s="60"/>
      <c r="L158" s="44"/>
      <c r="M158" s="60">
        <f t="shared" si="70"/>
        <v>505</v>
      </c>
      <c r="N158" s="10"/>
      <c r="O158" s="79" t="str">
        <f t="shared" si="62"/>
        <v>NY Metro</v>
      </c>
      <c r="P158" s="94">
        <f t="shared" si="61"/>
        <v>118</v>
      </c>
      <c r="Q158" s="94" t="s">
        <v>114</v>
      </c>
      <c r="R158" s="193"/>
      <c r="S158" s="94">
        <v>1</v>
      </c>
      <c r="T158" s="58">
        <f t="shared" si="69"/>
        <v>4</v>
      </c>
      <c r="U158" s="81">
        <f t="shared" si="65"/>
        <v>494.36356986100952</v>
      </c>
      <c r="V158" s="61">
        <f t="shared" si="63"/>
        <v>482.18831490954358</v>
      </c>
      <c r="W158" s="61" t="s">
        <v>194</v>
      </c>
      <c r="X158" s="61">
        <f t="shared" si="64"/>
        <v>3.6349999999999998</v>
      </c>
      <c r="Y158" s="61">
        <f t="shared" si="71"/>
        <v>3.5454767129968299</v>
      </c>
      <c r="Z158" s="58">
        <v>3</v>
      </c>
      <c r="AA158" s="81">
        <f t="shared" si="67"/>
        <v>492.82474504853406</v>
      </c>
      <c r="AB158" s="212">
        <f t="shared" si="68"/>
        <v>123.20618626213351</v>
      </c>
      <c r="AC158" s="82"/>
      <c r="AD158" s="65"/>
      <c r="AE158"/>
      <c r="AF158"/>
      <c r="AK158" s="10"/>
      <c r="AM158"/>
      <c r="AR158" s="10"/>
      <c r="AT158"/>
    </row>
    <row r="159" spans="1:46" x14ac:dyDescent="0.25">
      <c r="A159" s="93">
        <v>119</v>
      </c>
      <c r="B159" s="93" t="s">
        <v>126</v>
      </c>
      <c r="C159" s="94" t="s">
        <v>114</v>
      </c>
      <c r="D159" s="121">
        <v>2014</v>
      </c>
      <c r="E159" s="93">
        <v>4</v>
      </c>
      <c r="F159" s="93">
        <f t="shared" si="66"/>
        <v>119</v>
      </c>
      <c r="G159" s="94"/>
      <c r="H159" s="54">
        <v>4</v>
      </c>
      <c r="I159" s="118">
        <v>505</v>
      </c>
      <c r="J159" s="123"/>
      <c r="K159" s="60"/>
      <c r="L159" s="44"/>
      <c r="M159" s="60">
        <f t="shared" si="70"/>
        <v>505</v>
      </c>
      <c r="N159" s="10"/>
      <c r="O159" s="79" t="str">
        <f t="shared" si="62"/>
        <v>NY Metro</v>
      </c>
      <c r="P159" s="94">
        <f t="shared" si="61"/>
        <v>119</v>
      </c>
      <c r="Q159" s="94" t="s">
        <v>114</v>
      </c>
      <c r="R159" s="193"/>
      <c r="S159" s="94">
        <v>1</v>
      </c>
      <c r="T159" s="58">
        <f t="shared" si="69"/>
        <v>4</v>
      </c>
      <c r="U159" s="81">
        <f t="shared" si="65"/>
        <v>494.36356986100952</v>
      </c>
      <c r="V159" s="61">
        <f t="shared" si="63"/>
        <v>482.18831490954358</v>
      </c>
      <c r="W159" s="61" t="s">
        <v>194</v>
      </c>
      <c r="X159" s="61">
        <f t="shared" si="64"/>
        <v>3.6349999999999998</v>
      </c>
      <c r="Y159" s="61">
        <f t="shared" si="71"/>
        <v>3.5454767129968299</v>
      </c>
      <c r="Z159" s="58">
        <v>3</v>
      </c>
      <c r="AA159" s="81">
        <f t="shared" si="67"/>
        <v>492.82474504853406</v>
      </c>
      <c r="AB159" s="212">
        <f t="shared" si="68"/>
        <v>123.20618626213351</v>
      </c>
      <c r="AC159" s="82"/>
      <c r="AD159" s="65"/>
      <c r="AE159"/>
      <c r="AF159"/>
      <c r="AK159" s="10"/>
      <c r="AM159"/>
      <c r="AR159" s="10"/>
      <c r="AT159"/>
    </row>
    <row r="160" spans="1:46" x14ac:dyDescent="0.25">
      <c r="A160" s="93">
        <v>120</v>
      </c>
      <c r="B160" s="93" t="s">
        <v>126</v>
      </c>
      <c r="C160" s="94" t="s">
        <v>114</v>
      </c>
      <c r="D160" s="121">
        <v>2014</v>
      </c>
      <c r="E160" s="93">
        <v>4</v>
      </c>
      <c r="F160" s="93">
        <f t="shared" si="66"/>
        <v>120</v>
      </c>
      <c r="G160" s="55"/>
      <c r="H160" s="54">
        <v>4</v>
      </c>
      <c r="I160" s="118">
        <v>505</v>
      </c>
      <c r="J160" s="123"/>
      <c r="K160" s="60"/>
      <c r="L160" s="44"/>
      <c r="M160" s="60">
        <f t="shared" si="70"/>
        <v>505</v>
      </c>
      <c r="N160" s="10"/>
      <c r="O160" s="79" t="str">
        <f t="shared" si="62"/>
        <v>NY Metro</v>
      </c>
      <c r="P160" s="94">
        <f t="shared" si="61"/>
        <v>120</v>
      </c>
      <c r="Q160" s="94" t="s">
        <v>114</v>
      </c>
      <c r="R160" s="193"/>
      <c r="S160" s="94">
        <v>1</v>
      </c>
      <c r="T160" s="58">
        <f t="shared" si="69"/>
        <v>4</v>
      </c>
      <c r="U160" s="81">
        <f t="shared" si="65"/>
        <v>494.36356986100952</v>
      </c>
      <c r="V160" s="61">
        <f t="shared" si="63"/>
        <v>482.18831490954358</v>
      </c>
      <c r="W160" s="61" t="s">
        <v>194</v>
      </c>
      <c r="X160" s="61">
        <f t="shared" si="64"/>
        <v>3.6349999999999998</v>
      </c>
      <c r="Y160" s="61">
        <f t="shared" si="71"/>
        <v>3.5454767129968299</v>
      </c>
      <c r="Z160" s="58">
        <v>3</v>
      </c>
      <c r="AA160" s="81">
        <f t="shared" si="67"/>
        <v>492.82474504853406</v>
      </c>
      <c r="AB160" s="212">
        <f t="shared" si="68"/>
        <v>123.20618626213351</v>
      </c>
      <c r="AC160" s="82"/>
      <c r="AD160" s="65"/>
      <c r="AE160"/>
      <c r="AF160"/>
      <c r="AK160" s="10"/>
      <c r="AM160"/>
      <c r="AR160" s="10"/>
      <c r="AT160"/>
    </row>
    <row r="161" spans="1:46" x14ac:dyDescent="0.25">
      <c r="A161" s="93">
        <v>121</v>
      </c>
      <c r="B161" s="93" t="s">
        <v>126</v>
      </c>
      <c r="C161" s="94" t="s">
        <v>114</v>
      </c>
      <c r="D161" s="121">
        <v>2014</v>
      </c>
      <c r="E161" s="93">
        <v>4</v>
      </c>
      <c r="F161" s="93">
        <f t="shared" si="66"/>
        <v>121</v>
      </c>
      <c r="G161" s="55"/>
      <c r="H161" s="54">
        <v>4</v>
      </c>
      <c r="I161" s="118">
        <v>505</v>
      </c>
      <c r="J161" s="123"/>
      <c r="K161" s="60"/>
      <c r="L161" s="44"/>
      <c r="M161" s="60">
        <f t="shared" si="70"/>
        <v>505</v>
      </c>
      <c r="N161" s="10"/>
      <c r="O161" s="79" t="str">
        <f t="shared" si="62"/>
        <v>NY Metro</v>
      </c>
      <c r="P161" s="94">
        <f t="shared" si="61"/>
        <v>121</v>
      </c>
      <c r="Q161" s="94" t="s">
        <v>114</v>
      </c>
      <c r="R161" s="193"/>
      <c r="S161" s="94">
        <v>1</v>
      </c>
      <c r="T161" s="58">
        <f t="shared" si="69"/>
        <v>4</v>
      </c>
      <c r="U161" s="81">
        <f t="shared" si="65"/>
        <v>494.36356986100952</v>
      </c>
      <c r="V161" s="61">
        <f t="shared" si="63"/>
        <v>482.18831490954358</v>
      </c>
      <c r="W161" s="61" t="s">
        <v>194</v>
      </c>
      <c r="X161" s="61">
        <f t="shared" si="64"/>
        <v>3.6349999999999998</v>
      </c>
      <c r="Y161" s="61">
        <f t="shared" si="71"/>
        <v>3.5454767129968299</v>
      </c>
      <c r="Z161" s="58">
        <v>3</v>
      </c>
      <c r="AA161" s="81">
        <f t="shared" si="67"/>
        <v>492.82474504853406</v>
      </c>
      <c r="AB161" s="212">
        <f t="shared" si="68"/>
        <v>123.20618626213351</v>
      </c>
      <c r="AC161" s="82"/>
      <c r="AD161" s="65"/>
      <c r="AE161"/>
      <c r="AF161"/>
      <c r="AK161" s="10"/>
      <c r="AM161"/>
      <c r="AR161" s="10"/>
      <c r="AT161"/>
    </row>
    <row r="162" spans="1:46" x14ac:dyDescent="0.25">
      <c r="A162" s="93">
        <v>122</v>
      </c>
      <c r="B162" s="93" t="s">
        <v>126</v>
      </c>
      <c r="C162" s="94" t="s">
        <v>114</v>
      </c>
      <c r="D162" s="121">
        <v>2014</v>
      </c>
      <c r="E162" s="93">
        <v>4</v>
      </c>
      <c r="F162" s="93">
        <f t="shared" si="66"/>
        <v>122</v>
      </c>
      <c r="G162" s="55"/>
      <c r="H162" s="54">
        <v>4</v>
      </c>
      <c r="I162" s="118">
        <v>505</v>
      </c>
      <c r="J162" s="123"/>
      <c r="K162" s="60"/>
      <c r="L162" s="44"/>
      <c r="M162" s="60">
        <f t="shared" si="70"/>
        <v>505</v>
      </c>
      <c r="N162" s="10"/>
      <c r="O162" s="79" t="str">
        <f t="shared" si="62"/>
        <v>NY Metro</v>
      </c>
      <c r="P162" s="94">
        <f t="shared" si="61"/>
        <v>122</v>
      </c>
      <c r="Q162" s="94" t="s">
        <v>114</v>
      </c>
      <c r="R162" s="193"/>
      <c r="S162" s="94">
        <v>1</v>
      </c>
      <c r="T162" s="58">
        <f t="shared" si="69"/>
        <v>4</v>
      </c>
      <c r="U162" s="81">
        <f t="shared" si="65"/>
        <v>494.36356986100952</v>
      </c>
      <c r="V162" s="61">
        <f t="shared" si="63"/>
        <v>482.18831490954358</v>
      </c>
      <c r="W162" s="61" t="s">
        <v>194</v>
      </c>
      <c r="X162" s="61">
        <f t="shared" si="64"/>
        <v>3.6349999999999998</v>
      </c>
      <c r="Y162" s="61">
        <f t="shared" si="71"/>
        <v>3.5454767129968299</v>
      </c>
      <c r="Z162" s="58">
        <v>3</v>
      </c>
      <c r="AA162" s="81">
        <f t="shared" si="67"/>
        <v>492.82474504853406</v>
      </c>
      <c r="AB162" s="212">
        <f t="shared" si="68"/>
        <v>123.20618626213351</v>
      </c>
      <c r="AC162" s="82"/>
      <c r="AD162" s="65"/>
      <c r="AE162"/>
      <c r="AF162"/>
      <c r="AK162" s="10"/>
      <c r="AM162"/>
      <c r="AR162" s="10"/>
      <c r="AT162"/>
    </row>
    <row r="163" spans="1:46" x14ac:dyDescent="0.25">
      <c r="A163" s="93">
        <v>123</v>
      </c>
      <c r="B163" s="93" t="s">
        <v>126</v>
      </c>
      <c r="C163" s="94" t="s">
        <v>114</v>
      </c>
      <c r="D163" s="121">
        <v>2014</v>
      </c>
      <c r="E163" s="93">
        <v>4</v>
      </c>
      <c r="F163" s="93">
        <f t="shared" si="66"/>
        <v>123</v>
      </c>
      <c r="G163" s="55"/>
      <c r="H163" s="54">
        <v>4</v>
      </c>
      <c r="I163" s="118">
        <v>505</v>
      </c>
      <c r="J163" s="123"/>
      <c r="K163" s="60"/>
      <c r="L163" s="44"/>
      <c r="M163" s="60">
        <f t="shared" si="70"/>
        <v>505</v>
      </c>
      <c r="N163" s="10"/>
      <c r="O163" s="79" t="str">
        <f t="shared" si="62"/>
        <v>NY Metro</v>
      </c>
      <c r="P163" s="94">
        <f t="shared" si="61"/>
        <v>123</v>
      </c>
      <c r="Q163" s="94" t="s">
        <v>114</v>
      </c>
      <c r="R163" s="193"/>
      <c r="S163" s="94">
        <v>1</v>
      </c>
      <c r="T163" s="58">
        <f t="shared" si="69"/>
        <v>4</v>
      </c>
      <c r="U163" s="81">
        <f t="shared" si="65"/>
        <v>494.36356986100952</v>
      </c>
      <c r="V163" s="61">
        <f t="shared" si="63"/>
        <v>482.18831490954358</v>
      </c>
      <c r="W163" s="61" t="s">
        <v>194</v>
      </c>
      <c r="X163" s="61">
        <f t="shared" si="64"/>
        <v>3.6349999999999998</v>
      </c>
      <c r="Y163" s="61">
        <f t="shared" si="71"/>
        <v>3.5454767129968299</v>
      </c>
      <c r="Z163" s="58">
        <v>3</v>
      </c>
      <c r="AA163" s="81">
        <f t="shared" si="67"/>
        <v>492.82474504853406</v>
      </c>
      <c r="AB163" s="212">
        <f t="shared" si="68"/>
        <v>123.20618626213351</v>
      </c>
      <c r="AC163" s="82"/>
      <c r="AD163" s="65"/>
      <c r="AE163"/>
      <c r="AF163"/>
      <c r="AK163" s="10"/>
      <c r="AM163"/>
      <c r="AR163" s="10"/>
      <c r="AT163"/>
    </row>
    <row r="164" spans="1:46" x14ac:dyDescent="0.25">
      <c r="A164" s="93">
        <v>124</v>
      </c>
      <c r="B164" s="93" t="s">
        <v>126</v>
      </c>
      <c r="C164" s="94" t="s">
        <v>114</v>
      </c>
      <c r="D164" s="121">
        <v>2014</v>
      </c>
      <c r="E164" s="93">
        <v>4</v>
      </c>
      <c r="F164" s="93">
        <f t="shared" si="66"/>
        <v>124</v>
      </c>
      <c r="G164" s="55"/>
      <c r="H164" s="54">
        <v>4</v>
      </c>
      <c r="I164" s="118">
        <v>505</v>
      </c>
      <c r="J164" s="123"/>
      <c r="K164" s="60"/>
      <c r="L164" s="44"/>
      <c r="M164" s="60">
        <f t="shared" si="70"/>
        <v>505</v>
      </c>
      <c r="N164" s="10"/>
      <c r="O164" s="79" t="str">
        <f t="shared" si="62"/>
        <v>NY Metro</v>
      </c>
      <c r="P164" s="94">
        <f t="shared" si="61"/>
        <v>124</v>
      </c>
      <c r="Q164" s="94" t="s">
        <v>114</v>
      </c>
      <c r="R164" s="193"/>
      <c r="S164" s="94">
        <v>1</v>
      </c>
      <c r="T164" s="58">
        <f t="shared" si="69"/>
        <v>4</v>
      </c>
      <c r="U164" s="81">
        <f t="shared" si="65"/>
        <v>494.36356986100952</v>
      </c>
      <c r="V164" s="61">
        <f t="shared" si="63"/>
        <v>482.18831490954358</v>
      </c>
      <c r="W164" s="61" t="s">
        <v>194</v>
      </c>
      <c r="X164" s="61">
        <f t="shared" si="64"/>
        <v>3.6349999999999998</v>
      </c>
      <c r="Y164" s="61">
        <f t="shared" si="71"/>
        <v>3.5454767129968299</v>
      </c>
      <c r="Z164" s="58">
        <v>3</v>
      </c>
      <c r="AA164" s="81">
        <f t="shared" si="67"/>
        <v>492.82474504853406</v>
      </c>
      <c r="AB164" s="212">
        <f t="shared" si="68"/>
        <v>123.20618626213351</v>
      </c>
      <c r="AC164" s="82"/>
      <c r="AD164" s="65"/>
      <c r="AE164"/>
      <c r="AF164"/>
      <c r="AK164" s="10"/>
      <c r="AM164"/>
      <c r="AR164" s="10"/>
      <c r="AT164"/>
    </row>
    <row r="165" spans="1:46" x14ac:dyDescent="0.25">
      <c r="A165" s="93">
        <v>125</v>
      </c>
      <c r="B165" s="93" t="s">
        <v>126</v>
      </c>
      <c r="C165" s="94" t="s">
        <v>114</v>
      </c>
      <c r="D165" s="121">
        <v>2014</v>
      </c>
      <c r="E165" s="93">
        <v>4</v>
      </c>
      <c r="F165" s="93">
        <f t="shared" si="66"/>
        <v>125</v>
      </c>
      <c r="G165" s="55"/>
      <c r="H165" s="54">
        <v>4</v>
      </c>
      <c r="I165" s="118">
        <v>505</v>
      </c>
      <c r="J165" s="123"/>
      <c r="K165" s="60"/>
      <c r="L165" s="44"/>
      <c r="M165" s="60">
        <f t="shared" si="70"/>
        <v>505</v>
      </c>
      <c r="N165" s="10"/>
      <c r="O165" s="79" t="str">
        <f t="shared" si="62"/>
        <v>NY Metro</v>
      </c>
      <c r="P165" s="94">
        <f t="shared" si="61"/>
        <v>125</v>
      </c>
      <c r="Q165" s="94" t="s">
        <v>114</v>
      </c>
      <c r="R165" s="193"/>
      <c r="S165" s="94">
        <v>1</v>
      </c>
      <c r="T165" s="58">
        <f t="shared" si="69"/>
        <v>4</v>
      </c>
      <c r="U165" s="81">
        <f t="shared" si="65"/>
        <v>494.36356986100952</v>
      </c>
      <c r="V165" s="61">
        <f t="shared" si="63"/>
        <v>482.18831490954358</v>
      </c>
      <c r="W165" s="61" t="s">
        <v>194</v>
      </c>
      <c r="X165" s="61">
        <f t="shared" si="64"/>
        <v>3.6349999999999998</v>
      </c>
      <c r="Y165" s="61">
        <f t="shared" si="71"/>
        <v>3.5454767129968299</v>
      </c>
      <c r="Z165" s="58">
        <v>3</v>
      </c>
      <c r="AA165" s="81">
        <f t="shared" si="67"/>
        <v>492.82474504853406</v>
      </c>
      <c r="AB165" s="212">
        <f t="shared" si="68"/>
        <v>123.20618626213351</v>
      </c>
      <c r="AC165" s="82"/>
      <c r="AD165" s="65"/>
      <c r="AE165"/>
      <c r="AF165"/>
      <c r="AK165" s="10"/>
      <c r="AM165"/>
      <c r="AR165" s="10"/>
      <c r="AT165"/>
    </row>
    <row r="166" spans="1:46" x14ac:dyDescent="0.25">
      <c r="A166" s="93">
        <v>126</v>
      </c>
      <c r="B166" s="93" t="s">
        <v>126</v>
      </c>
      <c r="C166" s="94" t="s">
        <v>114</v>
      </c>
      <c r="D166" s="121">
        <v>2014</v>
      </c>
      <c r="E166" s="93">
        <v>4</v>
      </c>
      <c r="F166" s="93">
        <f t="shared" si="66"/>
        <v>126</v>
      </c>
      <c r="G166" s="55"/>
      <c r="H166" s="54">
        <v>4</v>
      </c>
      <c r="I166" s="118">
        <v>505</v>
      </c>
      <c r="J166" s="123"/>
      <c r="K166" s="60"/>
      <c r="L166" s="44"/>
      <c r="M166" s="60">
        <f t="shared" si="70"/>
        <v>505</v>
      </c>
      <c r="N166" s="10"/>
      <c r="O166" s="79" t="str">
        <f t="shared" si="62"/>
        <v>NY Metro</v>
      </c>
      <c r="P166" s="94">
        <f t="shared" si="61"/>
        <v>126</v>
      </c>
      <c r="Q166" s="94" t="s">
        <v>114</v>
      </c>
      <c r="R166" s="193"/>
      <c r="S166" s="94">
        <v>1</v>
      </c>
      <c r="T166" s="58">
        <f t="shared" si="69"/>
        <v>4</v>
      </c>
      <c r="U166" s="81">
        <f t="shared" si="65"/>
        <v>494.36356986100952</v>
      </c>
      <c r="V166" s="61">
        <f t="shared" si="63"/>
        <v>482.18831490954358</v>
      </c>
      <c r="W166" s="61" t="s">
        <v>194</v>
      </c>
      <c r="X166" s="61">
        <f t="shared" si="64"/>
        <v>3.6349999999999998</v>
      </c>
      <c r="Y166" s="61">
        <f t="shared" si="71"/>
        <v>3.5454767129968299</v>
      </c>
      <c r="Z166" s="58">
        <v>3</v>
      </c>
      <c r="AA166" s="81">
        <f t="shared" si="67"/>
        <v>492.82474504853406</v>
      </c>
      <c r="AB166" s="212">
        <f t="shared" si="68"/>
        <v>123.20618626213351</v>
      </c>
      <c r="AC166" s="82"/>
      <c r="AD166" s="65"/>
      <c r="AE166"/>
      <c r="AF166"/>
      <c r="AK166" s="10"/>
      <c r="AM166"/>
      <c r="AR166" s="10"/>
      <c r="AT166"/>
    </row>
    <row r="167" spans="1:46" x14ac:dyDescent="0.25">
      <c r="A167" s="93">
        <v>127</v>
      </c>
      <c r="B167" s="93" t="s">
        <v>126</v>
      </c>
      <c r="C167" s="94" t="s">
        <v>114</v>
      </c>
      <c r="D167" s="121">
        <v>2014</v>
      </c>
      <c r="E167" s="93">
        <v>4</v>
      </c>
      <c r="F167" s="93">
        <f t="shared" si="66"/>
        <v>127</v>
      </c>
      <c r="G167" s="55"/>
      <c r="H167" s="54">
        <v>4</v>
      </c>
      <c r="I167" s="118">
        <v>505</v>
      </c>
      <c r="J167" s="123"/>
      <c r="K167" s="60"/>
      <c r="L167" s="44"/>
      <c r="M167" s="60">
        <f t="shared" si="70"/>
        <v>505</v>
      </c>
      <c r="N167" s="10"/>
      <c r="O167" s="79" t="str">
        <f t="shared" si="62"/>
        <v>NY Metro</v>
      </c>
      <c r="P167" s="94">
        <f t="shared" si="61"/>
        <v>127</v>
      </c>
      <c r="Q167" s="94" t="s">
        <v>114</v>
      </c>
      <c r="R167" s="193"/>
      <c r="S167" s="94">
        <v>1</v>
      </c>
      <c r="T167" s="58">
        <f t="shared" si="69"/>
        <v>4</v>
      </c>
      <c r="U167" s="81">
        <f t="shared" si="65"/>
        <v>494.36356986100952</v>
      </c>
      <c r="V167" s="61">
        <f t="shared" si="63"/>
        <v>482.18831490954358</v>
      </c>
      <c r="W167" s="61" t="s">
        <v>194</v>
      </c>
      <c r="X167" s="61">
        <f t="shared" si="64"/>
        <v>3.6349999999999998</v>
      </c>
      <c r="Y167" s="61">
        <f t="shared" si="71"/>
        <v>3.5454767129968299</v>
      </c>
      <c r="Z167" s="58">
        <v>3</v>
      </c>
      <c r="AA167" s="81">
        <f t="shared" si="67"/>
        <v>492.82474504853406</v>
      </c>
      <c r="AB167" s="212">
        <f t="shared" si="68"/>
        <v>123.20618626213351</v>
      </c>
      <c r="AC167" s="82"/>
      <c r="AD167" s="65"/>
      <c r="AE167"/>
      <c r="AF167"/>
      <c r="AK167" s="10"/>
      <c r="AM167"/>
      <c r="AR167" s="10"/>
      <c r="AT167"/>
    </row>
    <row r="168" spans="1:46" x14ac:dyDescent="0.25">
      <c r="A168" s="93">
        <v>128</v>
      </c>
      <c r="B168" s="93" t="s">
        <v>126</v>
      </c>
      <c r="C168" s="94" t="s">
        <v>114</v>
      </c>
      <c r="D168" s="121">
        <v>2014</v>
      </c>
      <c r="E168" s="93">
        <v>4</v>
      </c>
      <c r="F168" s="93">
        <f t="shared" si="66"/>
        <v>128</v>
      </c>
      <c r="G168" s="55"/>
      <c r="H168" s="54">
        <v>4</v>
      </c>
      <c r="I168" s="118">
        <v>505</v>
      </c>
      <c r="J168" s="123"/>
      <c r="K168" s="60"/>
      <c r="L168" s="44"/>
      <c r="M168" s="60">
        <f t="shared" si="70"/>
        <v>505</v>
      </c>
      <c r="N168" s="10"/>
      <c r="O168" s="79" t="str">
        <f t="shared" si="62"/>
        <v>NY Metro</v>
      </c>
      <c r="P168" s="94">
        <f t="shared" si="61"/>
        <v>128</v>
      </c>
      <c r="Q168" s="94" t="s">
        <v>114</v>
      </c>
      <c r="R168" s="193"/>
      <c r="S168" s="94">
        <v>1</v>
      </c>
      <c r="T168" s="58">
        <f t="shared" si="69"/>
        <v>4</v>
      </c>
      <c r="U168" s="81">
        <f t="shared" si="65"/>
        <v>494.36356986100952</v>
      </c>
      <c r="V168" s="61">
        <f t="shared" si="63"/>
        <v>482.18831490954358</v>
      </c>
      <c r="W168" s="61" t="s">
        <v>194</v>
      </c>
      <c r="X168" s="61">
        <f t="shared" si="64"/>
        <v>3.6349999999999998</v>
      </c>
      <c r="Y168" s="61">
        <f t="shared" si="71"/>
        <v>3.5454767129968299</v>
      </c>
      <c r="Z168" s="58">
        <v>3</v>
      </c>
      <c r="AA168" s="81">
        <f t="shared" si="67"/>
        <v>492.82474504853406</v>
      </c>
      <c r="AB168" s="212">
        <f t="shared" si="68"/>
        <v>123.20618626213351</v>
      </c>
      <c r="AC168" s="82"/>
      <c r="AD168" s="65"/>
      <c r="AE168"/>
      <c r="AF168"/>
      <c r="AK168" s="10"/>
      <c r="AM168"/>
      <c r="AR168" s="10"/>
      <c r="AT168"/>
    </row>
    <row r="169" spans="1:46" x14ac:dyDescent="0.25">
      <c r="A169" s="93">
        <v>129</v>
      </c>
      <c r="B169" s="93" t="s">
        <v>126</v>
      </c>
      <c r="C169" s="94" t="s">
        <v>114</v>
      </c>
      <c r="D169" s="121">
        <v>2014</v>
      </c>
      <c r="E169" s="93">
        <v>4</v>
      </c>
      <c r="F169" s="93">
        <f t="shared" si="66"/>
        <v>129</v>
      </c>
      <c r="G169" s="55"/>
      <c r="H169" s="54">
        <v>4</v>
      </c>
      <c r="I169" s="118">
        <v>505</v>
      </c>
      <c r="J169" s="123"/>
      <c r="K169" s="60"/>
      <c r="L169" s="44"/>
      <c r="M169" s="60">
        <f t="shared" ref="M169:M200" si="72">I169+(L169*K169)</f>
        <v>505</v>
      </c>
      <c r="N169" s="10"/>
      <c r="O169" s="79" t="str">
        <f t="shared" si="62"/>
        <v>NY Metro</v>
      </c>
      <c r="P169" s="94">
        <f t="shared" si="61"/>
        <v>129</v>
      </c>
      <c r="Q169" s="94" t="s">
        <v>114</v>
      </c>
      <c r="R169" s="193"/>
      <c r="S169" s="94">
        <v>1</v>
      </c>
      <c r="T169" s="58">
        <f t="shared" si="69"/>
        <v>4</v>
      </c>
      <c r="U169" s="81">
        <f t="shared" si="65"/>
        <v>494.36356986100952</v>
      </c>
      <c r="V169" s="61">
        <f t="shared" si="63"/>
        <v>482.18831490954358</v>
      </c>
      <c r="W169" s="61" t="s">
        <v>194</v>
      </c>
      <c r="X169" s="61">
        <f t="shared" si="64"/>
        <v>3.6349999999999998</v>
      </c>
      <c r="Y169" s="61">
        <f t="shared" ref="Y169:Y200" si="73">X169/$AO$52</f>
        <v>3.5454767129968299</v>
      </c>
      <c r="Z169" s="58">
        <v>3</v>
      </c>
      <c r="AA169" s="81">
        <f t="shared" si="67"/>
        <v>492.82474504853406</v>
      </c>
      <c r="AB169" s="212">
        <f t="shared" si="68"/>
        <v>123.20618626213351</v>
      </c>
      <c r="AC169" s="82"/>
      <c r="AD169" s="65"/>
      <c r="AE169"/>
      <c r="AF169"/>
      <c r="AK169" s="10"/>
      <c r="AM169"/>
      <c r="AR169" s="10"/>
      <c r="AT169"/>
    </row>
    <row r="170" spans="1:46" x14ac:dyDescent="0.25">
      <c r="A170" s="93">
        <v>130</v>
      </c>
      <c r="B170" s="93" t="s">
        <v>126</v>
      </c>
      <c r="C170" s="94" t="s">
        <v>114</v>
      </c>
      <c r="D170" s="121">
        <v>2014</v>
      </c>
      <c r="E170" s="93">
        <v>4</v>
      </c>
      <c r="F170" s="93">
        <f t="shared" si="66"/>
        <v>130</v>
      </c>
      <c r="G170" s="55"/>
      <c r="H170" s="54">
        <v>4</v>
      </c>
      <c r="I170" s="118">
        <v>505</v>
      </c>
      <c r="J170" s="123"/>
      <c r="K170" s="60"/>
      <c r="L170" s="44"/>
      <c r="M170" s="60">
        <f t="shared" si="72"/>
        <v>505</v>
      </c>
      <c r="N170" s="10"/>
      <c r="O170" s="79" t="str">
        <f t="shared" si="62"/>
        <v>NY Metro</v>
      </c>
      <c r="P170" s="94">
        <f t="shared" si="61"/>
        <v>130</v>
      </c>
      <c r="Q170" s="94" t="s">
        <v>114</v>
      </c>
      <c r="R170" s="193"/>
      <c r="S170" s="94">
        <v>1</v>
      </c>
      <c r="T170" s="58">
        <f t="shared" si="69"/>
        <v>4</v>
      </c>
      <c r="U170" s="81">
        <f t="shared" si="65"/>
        <v>494.36356986100952</v>
      </c>
      <c r="V170" s="61">
        <f t="shared" si="63"/>
        <v>482.18831490954358</v>
      </c>
      <c r="W170" s="61" t="s">
        <v>194</v>
      </c>
      <c r="X170" s="61">
        <f t="shared" si="64"/>
        <v>3.6349999999999998</v>
      </c>
      <c r="Y170" s="61">
        <f t="shared" si="73"/>
        <v>3.5454767129968299</v>
      </c>
      <c r="Z170" s="58">
        <v>3</v>
      </c>
      <c r="AA170" s="81">
        <f t="shared" si="67"/>
        <v>492.82474504853406</v>
      </c>
      <c r="AB170" s="212">
        <f t="shared" si="68"/>
        <v>123.20618626213351</v>
      </c>
      <c r="AC170" s="82"/>
      <c r="AD170" s="65"/>
      <c r="AE170"/>
      <c r="AF170"/>
      <c r="AK170" s="10"/>
      <c r="AM170"/>
      <c r="AR170" s="10"/>
      <c r="AT170"/>
    </row>
    <row r="171" spans="1:46" x14ac:dyDescent="0.25">
      <c r="A171" s="93">
        <v>131</v>
      </c>
      <c r="B171" s="93" t="s">
        <v>126</v>
      </c>
      <c r="C171" s="94" t="s">
        <v>114</v>
      </c>
      <c r="D171" s="121">
        <v>2014</v>
      </c>
      <c r="E171" s="93">
        <v>4</v>
      </c>
      <c r="F171" s="93">
        <f t="shared" si="66"/>
        <v>131</v>
      </c>
      <c r="G171" s="55"/>
      <c r="H171" s="54">
        <v>4</v>
      </c>
      <c r="I171" s="118">
        <v>505</v>
      </c>
      <c r="J171" s="123"/>
      <c r="K171" s="60"/>
      <c r="L171" s="44"/>
      <c r="M171" s="60">
        <f t="shared" si="72"/>
        <v>505</v>
      </c>
      <c r="N171" s="10"/>
      <c r="O171" s="79" t="str">
        <f t="shared" si="62"/>
        <v>NY Metro</v>
      </c>
      <c r="P171" s="94">
        <f t="shared" si="61"/>
        <v>131</v>
      </c>
      <c r="Q171" s="94" t="s">
        <v>114</v>
      </c>
      <c r="R171" s="193"/>
      <c r="S171" s="94">
        <v>1</v>
      </c>
      <c r="T171" s="58">
        <f t="shared" si="69"/>
        <v>4</v>
      </c>
      <c r="U171" s="81">
        <f t="shared" si="65"/>
        <v>494.36356986100952</v>
      </c>
      <c r="V171" s="61">
        <f t="shared" si="63"/>
        <v>482.18831490954358</v>
      </c>
      <c r="W171" s="61" t="s">
        <v>194</v>
      </c>
      <c r="X171" s="61">
        <f t="shared" si="64"/>
        <v>3.6349999999999998</v>
      </c>
      <c r="Y171" s="61">
        <f t="shared" si="73"/>
        <v>3.5454767129968299</v>
      </c>
      <c r="Z171" s="58">
        <v>3</v>
      </c>
      <c r="AA171" s="81">
        <f t="shared" si="67"/>
        <v>492.82474504853406</v>
      </c>
      <c r="AB171" s="212">
        <f t="shared" si="68"/>
        <v>123.20618626213351</v>
      </c>
      <c r="AC171" s="82"/>
      <c r="AD171" s="65"/>
      <c r="AE171"/>
      <c r="AF171"/>
      <c r="AK171" s="10"/>
      <c r="AM171"/>
      <c r="AR171" s="10"/>
      <c r="AT171"/>
    </row>
    <row r="172" spans="1:46" x14ac:dyDescent="0.25">
      <c r="A172" s="93">
        <v>132</v>
      </c>
      <c r="B172" s="93" t="s">
        <v>126</v>
      </c>
      <c r="C172" s="94" t="s">
        <v>114</v>
      </c>
      <c r="D172" s="121">
        <v>2014</v>
      </c>
      <c r="E172" s="93">
        <v>4</v>
      </c>
      <c r="F172" s="93">
        <f t="shared" si="66"/>
        <v>132</v>
      </c>
      <c r="G172" s="55"/>
      <c r="H172" s="54">
        <v>4</v>
      </c>
      <c r="I172" s="118">
        <v>505</v>
      </c>
      <c r="J172" s="123"/>
      <c r="K172" s="60"/>
      <c r="L172" s="44"/>
      <c r="M172" s="60">
        <f t="shared" si="72"/>
        <v>505</v>
      </c>
      <c r="N172" s="10"/>
      <c r="O172" s="79" t="str">
        <f t="shared" si="62"/>
        <v>NY Metro</v>
      </c>
      <c r="P172" s="94">
        <f t="shared" si="61"/>
        <v>132</v>
      </c>
      <c r="Q172" s="94" t="s">
        <v>114</v>
      </c>
      <c r="R172" s="193"/>
      <c r="S172" s="94">
        <v>1</v>
      </c>
      <c r="T172" s="58">
        <f t="shared" si="69"/>
        <v>4</v>
      </c>
      <c r="U172" s="81">
        <f t="shared" si="65"/>
        <v>494.36356986100952</v>
      </c>
      <c r="V172" s="61">
        <f t="shared" si="63"/>
        <v>482.18831490954358</v>
      </c>
      <c r="W172" s="61" t="s">
        <v>194</v>
      </c>
      <c r="X172" s="61">
        <f t="shared" si="64"/>
        <v>3.6349999999999998</v>
      </c>
      <c r="Y172" s="61">
        <f t="shared" si="73"/>
        <v>3.5454767129968299</v>
      </c>
      <c r="Z172" s="58">
        <v>3</v>
      </c>
      <c r="AA172" s="81">
        <f t="shared" si="67"/>
        <v>492.82474504853406</v>
      </c>
      <c r="AB172" s="212">
        <f t="shared" si="68"/>
        <v>123.20618626213351</v>
      </c>
      <c r="AC172" s="82"/>
      <c r="AD172" s="65"/>
      <c r="AE172"/>
      <c r="AF172"/>
      <c r="AK172" s="10"/>
      <c r="AM172"/>
      <c r="AR172" s="10"/>
      <c r="AT172"/>
    </row>
    <row r="173" spans="1:46" x14ac:dyDescent="0.25">
      <c r="A173" s="93">
        <v>133</v>
      </c>
      <c r="B173" s="93" t="s">
        <v>126</v>
      </c>
      <c r="C173" s="94" t="s">
        <v>114</v>
      </c>
      <c r="D173" s="121">
        <v>2014</v>
      </c>
      <c r="E173" s="93">
        <v>4</v>
      </c>
      <c r="F173" s="93">
        <f t="shared" si="66"/>
        <v>133</v>
      </c>
      <c r="G173" s="55"/>
      <c r="H173" s="54">
        <v>4</v>
      </c>
      <c r="I173" s="118">
        <v>505</v>
      </c>
      <c r="J173" s="123"/>
      <c r="K173" s="60"/>
      <c r="L173" s="44"/>
      <c r="M173" s="60">
        <f t="shared" si="72"/>
        <v>505</v>
      </c>
      <c r="N173" s="10"/>
      <c r="O173" s="79" t="str">
        <f t="shared" si="62"/>
        <v>NY Metro</v>
      </c>
      <c r="P173" s="94">
        <f t="shared" si="61"/>
        <v>133</v>
      </c>
      <c r="Q173" s="94" t="s">
        <v>114</v>
      </c>
      <c r="R173" s="193"/>
      <c r="S173" s="94">
        <v>1</v>
      </c>
      <c r="T173" s="58">
        <f t="shared" si="69"/>
        <v>4</v>
      </c>
      <c r="U173" s="81">
        <f t="shared" si="65"/>
        <v>494.36356986100952</v>
      </c>
      <c r="V173" s="61">
        <f t="shared" si="63"/>
        <v>482.18831490954358</v>
      </c>
      <c r="W173" s="61" t="s">
        <v>194</v>
      </c>
      <c r="X173" s="61">
        <f t="shared" si="64"/>
        <v>3.6349999999999998</v>
      </c>
      <c r="Y173" s="61">
        <f t="shared" si="73"/>
        <v>3.5454767129968299</v>
      </c>
      <c r="Z173" s="58">
        <v>3</v>
      </c>
      <c r="AA173" s="81">
        <f t="shared" si="67"/>
        <v>492.82474504853406</v>
      </c>
      <c r="AB173" s="212">
        <f t="shared" si="68"/>
        <v>123.20618626213351</v>
      </c>
      <c r="AC173" s="82"/>
      <c r="AD173" s="65"/>
      <c r="AE173"/>
      <c r="AF173"/>
      <c r="AK173" s="10"/>
      <c r="AM173"/>
      <c r="AR173" s="10"/>
      <c r="AT173"/>
    </row>
    <row r="174" spans="1:46" x14ac:dyDescent="0.25">
      <c r="A174" s="93">
        <v>134</v>
      </c>
      <c r="B174" s="93" t="s">
        <v>126</v>
      </c>
      <c r="C174" s="94" t="s">
        <v>114</v>
      </c>
      <c r="D174" s="121">
        <v>2014</v>
      </c>
      <c r="E174" s="93">
        <v>4</v>
      </c>
      <c r="F174" s="93">
        <f t="shared" si="66"/>
        <v>134</v>
      </c>
      <c r="G174" s="55"/>
      <c r="H174" s="54">
        <v>4</v>
      </c>
      <c r="I174" s="118">
        <v>505</v>
      </c>
      <c r="J174" s="123"/>
      <c r="K174" s="60"/>
      <c r="L174" s="44"/>
      <c r="M174" s="60">
        <f t="shared" si="72"/>
        <v>505</v>
      </c>
      <c r="N174" s="10"/>
      <c r="O174" s="79" t="str">
        <f t="shared" si="62"/>
        <v>NY Metro</v>
      </c>
      <c r="P174" s="94">
        <f t="shared" si="61"/>
        <v>134</v>
      </c>
      <c r="Q174" s="94" t="s">
        <v>114</v>
      </c>
      <c r="R174" s="193"/>
      <c r="S174" s="94">
        <v>1</v>
      </c>
      <c r="T174" s="58">
        <f t="shared" si="69"/>
        <v>4</v>
      </c>
      <c r="U174" s="81">
        <f t="shared" si="65"/>
        <v>494.36356986100952</v>
      </c>
      <c r="V174" s="61">
        <f t="shared" si="63"/>
        <v>482.18831490954358</v>
      </c>
      <c r="W174" s="61" t="s">
        <v>194</v>
      </c>
      <c r="X174" s="61">
        <f t="shared" si="64"/>
        <v>3.6349999999999998</v>
      </c>
      <c r="Y174" s="61">
        <f t="shared" si="73"/>
        <v>3.5454767129968299</v>
      </c>
      <c r="Z174" s="58">
        <v>3</v>
      </c>
      <c r="AA174" s="81">
        <f t="shared" si="67"/>
        <v>492.82474504853406</v>
      </c>
      <c r="AB174" s="212">
        <f t="shared" si="68"/>
        <v>123.20618626213351</v>
      </c>
      <c r="AC174" s="82"/>
      <c r="AD174" s="65"/>
      <c r="AE174"/>
      <c r="AF174"/>
      <c r="AK174" s="10"/>
      <c r="AM174"/>
      <c r="AR174" s="10"/>
      <c r="AT174"/>
    </row>
    <row r="175" spans="1:46" x14ac:dyDescent="0.25">
      <c r="A175" s="93">
        <v>135</v>
      </c>
      <c r="B175" s="93" t="s">
        <v>126</v>
      </c>
      <c r="C175" s="94" t="s">
        <v>114</v>
      </c>
      <c r="D175" s="121">
        <v>2014</v>
      </c>
      <c r="E175" s="93">
        <v>4</v>
      </c>
      <c r="F175" s="93">
        <f t="shared" si="66"/>
        <v>135</v>
      </c>
      <c r="G175" s="55"/>
      <c r="H175" s="54">
        <v>4</v>
      </c>
      <c r="I175" s="118">
        <v>505</v>
      </c>
      <c r="J175" s="123"/>
      <c r="K175" s="60"/>
      <c r="L175" s="44"/>
      <c r="M175" s="60">
        <f t="shared" si="72"/>
        <v>505</v>
      </c>
      <c r="N175" s="10"/>
      <c r="O175" s="79" t="str">
        <f t="shared" si="62"/>
        <v>NY Metro</v>
      </c>
      <c r="P175" s="94">
        <f t="shared" si="61"/>
        <v>135</v>
      </c>
      <c r="Q175" s="94" t="s">
        <v>114</v>
      </c>
      <c r="R175" s="193"/>
      <c r="S175" s="94">
        <v>1</v>
      </c>
      <c r="T175" s="58">
        <f t="shared" si="69"/>
        <v>4</v>
      </c>
      <c r="U175" s="81">
        <f t="shared" si="65"/>
        <v>494.36356986100952</v>
      </c>
      <c r="V175" s="61">
        <f t="shared" si="63"/>
        <v>482.18831490954358</v>
      </c>
      <c r="W175" s="61" t="s">
        <v>194</v>
      </c>
      <c r="X175" s="61">
        <f t="shared" si="64"/>
        <v>3.6349999999999998</v>
      </c>
      <c r="Y175" s="61">
        <f t="shared" si="73"/>
        <v>3.5454767129968299</v>
      </c>
      <c r="Z175" s="58">
        <v>3</v>
      </c>
      <c r="AA175" s="81">
        <f t="shared" si="67"/>
        <v>492.82474504853406</v>
      </c>
      <c r="AB175" s="212">
        <f t="shared" si="68"/>
        <v>123.20618626213351</v>
      </c>
      <c r="AC175" s="82"/>
      <c r="AD175" s="65"/>
      <c r="AE175"/>
      <c r="AF175"/>
      <c r="AK175" s="10"/>
      <c r="AM175"/>
      <c r="AR175" s="10"/>
      <c r="AT175"/>
    </row>
    <row r="176" spans="1:46" x14ac:dyDescent="0.25">
      <c r="A176" s="93">
        <v>136</v>
      </c>
      <c r="B176" s="93" t="s">
        <v>126</v>
      </c>
      <c r="C176" s="94" t="s">
        <v>114</v>
      </c>
      <c r="D176" s="121">
        <v>2014</v>
      </c>
      <c r="E176" s="93">
        <v>4</v>
      </c>
      <c r="F176" s="93">
        <f t="shared" si="66"/>
        <v>136</v>
      </c>
      <c r="G176" s="55"/>
      <c r="H176" s="54">
        <v>4</v>
      </c>
      <c r="I176" s="118">
        <v>505</v>
      </c>
      <c r="J176" s="123"/>
      <c r="K176" s="60"/>
      <c r="L176" s="44"/>
      <c r="M176" s="60">
        <f t="shared" si="72"/>
        <v>505</v>
      </c>
      <c r="N176" s="10"/>
      <c r="O176" s="79" t="str">
        <f t="shared" si="62"/>
        <v>NY Metro</v>
      </c>
      <c r="P176" s="94">
        <f t="shared" si="61"/>
        <v>136</v>
      </c>
      <c r="Q176" s="94" t="s">
        <v>114</v>
      </c>
      <c r="R176" s="193"/>
      <c r="S176" s="94">
        <v>1</v>
      </c>
      <c r="T176" s="58">
        <f t="shared" si="69"/>
        <v>4</v>
      </c>
      <c r="U176" s="81">
        <f t="shared" si="65"/>
        <v>494.36356986100952</v>
      </c>
      <c r="V176" s="61">
        <f t="shared" si="63"/>
        <v>482.18831490954358</v>
      </c>
      <c r="W176" s="61" t="s">
        <v>194</v>
      </c>
      <c r="X176" s="61">
        <f t="shared" si="64"/>
        <v>3.6349999999999998</v>
      </c>
      <c r="Y176" s="61">
        <f t="shared" si="73"/>
        <v>3.5454767129968299</v>
      </c>
      <c r="Z176" s="58">
        <v>3</v>
      </c>
      <c r="AA176" s="81">
        <f t="shared" si="67"/>
        <v>492.82474504853406</v>
      </c>
      <c r="AB176" s="212">
        <f t="shared" si="68"/>
        <v>123.20618626213351</v>
      </c>
      <c r="AC176" s="82"/>
      <c r="AD176" s="65"/>
      <c r="AE176"/>
      <c r="AF176"/>
      <c r="AK176" s="10"/>
      <c r="AM176"/>
      <c r="AR176" s="10"/>
      <c r="AT176"/>
    </row>
    <row r="177" spans="1:46" x14ac:dyDescent="0.25">
      <c r="A177" s="93">
        <v>137</v>
      </c>
      <c r="B177" s="93" t="s">
        <v>126</v>
      </c>
      <c r="C177" s="94" t="s">
        <v>114</v>
      </c>
      <c r="D177" s="121">
        <v>2014</v>
      </c>
      <c r="E177" s="93">
        <v>4</v>
      </c>
      <c r="F177" s="93">
        <f t="shared" si="66"/>
        <v>137</v>
      </c>
      <c r="G177" s="55"/>
      <c r="H177" s="54">
        <v>4</v>
      </c>
      <c r="I177" s="118">
        <v>505</v>
      </c>
      <c r="J177" s="123"/>
      <c r="K177" s="60"/>
      <c r="L177" s="44"/>
      <c r="M177" s="60">
        <f t="shared" si="72"/>
        <v>505</v>
      </c>
      <c r="N177" s="10"/>
      <c r="O177" s="79" t="str">
        <f t="shared" si="62"/>
        <v>NY Metro</v>
      </c>
      <c r="P177" s="94">
        <f t="shared" si="61"/>
        <v>137</v>
      </c>
      <c r="Q177" s="94" t="s">
        <v>114</v>
      </c>
      <c r="R177" s="193"/>
      <c r="S177" s="94">
        <v>1</v>
      </c>
      <c r="T177" s="58">
        <f t="shared" si="69"/>
        <v>4</v>
      </c>
      <c r="U177" s="81">
        <f t="shared" si="65"/>
        <v>494.36356986100952</v>
      </c>
      <c r="V177" s="61">
        <f t="shared" si="63"/>
        <v>482.18831490954358</v>
      </c>
      <c r="W177" s="61" t="s">
        <v>194</v>
      </c>
      <c r="X177" s="61">
        <f t="shared" si="64"/>
        <v>3.6349999999999998</v>
      </c>
      <c r="Y177" s="61">
        <f t="shared" si="73"/>
        <v>3.5454767129968299</v>
      </c>
      <c r="Z177" s="58">
        <v>3</v>
      </c>
      <c r="AA177" s="81">
        <f t="shared" si="67"/>
        <v>492.82474504853406</v>
      </c>
      <c r="AB177" s="212">
        <f t="shared" si="68"/>
        <v>123.20618626213351</v>
      </c>
      <c r="AC177" s="82"/>
      <c r="AD177" s="65"/>
      <c r="AE177"/>
      <c r="AF177"/>
      <c r="AK177" s="10"/>
      <c r="AM177"/>
      <c r="AR177" s="10"/>
      <c r="AT177"/>
    </row>
    <row r="178" spans="1:46" x14ac:dyDescent="0.25">
      <c r="A178" s="93">
        <v>138</v>
      </c>
      <c r="B178" s="93" t="s">
        <v>126</v>
      </c>
      <c r="C178" s="94" t="s">
        <v>114</v>
      </c>
      <c r="D178" s="121">
        <v>2014</v>
      </c>
      <c r="E178" s="93">
        <v>4</v>
      </c>
      <c r="F178" s="93">
        <f t="shared" si="66"/>
        <v>138</v>
      </c>
      <c r="G178" s="55"/>
      <c r="H178" s="54">
        <v>4</v>
      </c>
      <c r="I178" s="118">
        <v>505</v>
      </c>
      <c r="J178" s="123"/>
      <c r="K178" s="60"/>
      <c r="L178" s="44"/>
      <c r="M178" s="60">
        <f t="shared" si="72"/>
        <v>505</v>
      </c>
      <c r="N178" s="10"/>
      <c r="O178" s="79" t="str">
        <f t="shared" si="62"/>
        <v>NY Metro</v>
      </c>
      <c r="P178" s="94">
        <f t="shared" si="61"/>
        <v>138</v>
      </c>
      <c r="Q178" s="94" t="s">
        <v>114</v>
      </c>
      <c r="R178" s="193"/>
      <c r="S178" s="94">
        <v>1</v>
      </c>
      <c r="T178" s="58">
        <f t="shared" si="69"/>
        <v>4</v>
      </c>
      <c r="U178" s="81">
        <f t="shared" si="65"/>
        <v>494.36356986100952</v>
      </c>
      <c r="V178" s="61">
        <f t="shared" si="63"/>
        <v>482.18831490954358</v>
      </c>
      <c r="W178" s="61" t="s">
        <v>194</v>
      </c>
      <c r="X178" s="61">
        <f t="shared" si="64"/>
        <v>3.6349999999999998</v>
      </c>
      <c r="Y178" s="61">
        <f t="shared" si="73"/>
        <v>3.5454767129968299</v>
      </c>
      <c r="Z178" s="58">
        <v>3</v>
      </c>
      <c r="AA178" s="81">
        <f t="shared" si="67"/>
        <v>492.82474504853406</v>
      </c>
      <c r="AB178" s="212">
        <f t="shared" si="68"/>
        <v>123.20618626213351</v>
      </c>
      <c r="AC178" s="82"/>
      <c r="AD178" s="65"/>
      <c r="AE178"/>
      <c r="AF178"/>
      <c r="AK178" s="10"/>
      <c r="AM178"/>
      <c r="AR178" s="10"/>
      <c r="AT178"/>
    </row>
    <row r="179" spans="1:46" x14ac:dyDescent="0.25">
      <c r="A179" s="93">
        <v>139</v>
      </c>
      <c r="B179" s="93" t="s">
        <v>126</v>
      </c>
      <c r="C179" s="94" t="s">
        <v>114</v>
      </c>
      <c r="D179" s="121">
        <v>2014</v>
      </c>
      <c r="E179" s="93">
        <v>4</v>
      </c>
      <c r="F179" s="93">
        <f t="shared" si="66"/>
        <v>139</v>
      </c>
      <c r="G179" s="55"/>
      <c r="H179" s="54">
        <v>4</v>
      </c>
      <c r="I179" s="118">
        <v>505</v>
      </c>
      <c r="J179" s="123"/>
      <c r="K179" s="60"/>
      <c r="L179" s="44"/>
      <c r="M179" s="60">
        <f t="shared" si="72"/>
        <v>505</v>
      </c>
      <c r="N179" s="10"/>
      <c r="O179" s="79" t="str">
        <f t="shared" si="62"/>
        <v>NY Metro</v>
      </c>
      <c r="P179" s="94">
        <f t="shared" si="61"/>
        <v>139</v>
      </c>
      <c r="Q179" s="94" t="s">
        <v>114</v>
      </c>
      <c r="R179" s="193"/>
      <c r="S179" s="94">
        <v>1</v>
      </c>
      <c r="T179" s="58">
        <f t="shared" si="69"/>
        <v>4</v>
      </c>
      <c r="U179" s="81">
        <f t="shared" si="65"/>
        <v>494.36356986100952</v>
      </c>
      <c r="V179" s="61">
        <f t="shared" si="63"/>
        <v>482.18831490954358</v>
      </c>
      <c r="W179" s="61" t="s">
        <v>194</v>
      </c>
      <c r="X179" s="61">
        <f t="shared" si="64"/>
        <v>3.6349999999999998</v>
      </c>
      <c r="Y179" s="61">
        <f t="shared" si="73"/>
        <v>3.5454767129968299</v>
      </c>
      <c r="Z179" s="58">
        <v>3</v>
      </c>
      <c r="AA179" s="81">
        <f t="shared" si="67"/>
        <v>492.82474504853406</v>
      </c>
      <c r="AB179" s="212">
        <f t="shared" si="68"/>
        <v>123.20618626213351</v>
      </c>
      <c r="AC179" s="82"/>
      <c r="AD179" s="10"/>
      <c r="AE179"/>
      <c r="AF179"/>
      <c r="AK179" s="10"/>
      <c r="AM179"/>
      <c r="AR179" s="10"/>
      <c r="AT179"/>
    </row>
    <row r="180" spans="1:46" x14ac:dyDescent="0.25">
      <c r="A180" s="93">
        <v>140</v>
      </c>
      <c r="B180" s="93" t="s">
        <v>126</v>
      </c>
      <c r="C180" s="94" t="s">
        <v>114</v>
      </c>
      <c r="D180" s="121">
        <v>2014</v>
      </c>
      <c r="E180" s="93">
        <v>4</v>
      </c>
      <c r="F180" s="93">
        <f t="shared" si="66"/>
        <v>140</v>
      </c>
      <c r="G180" s="55"/>
      <c r="H180" s="54">
        <v>4</v>
      </c>
      <c r="I180" s="118">
        <v>505</v>
      </c>
      <c r="J180" s="123"/>
      <c r="K180" s="60"/>
      <c r="L180" s="44"/>
      <c r="M180" s="60">
        <f t="shared" si="72"/>
        <v>505</v>
      </c>
      <c r="N180" s="10"/>
      <c r="O180" s="79" t="str">
        <f t="shared" si="62"/>
        <v>NY Metro</v>
      </c>
      <c r="P180" s="94">
        <f t="shared" si="61"/>
        <v>140</v>
      </c>
      <c r="Q180" s="94" t="s">
        <v>114</v>
      </c>
      <c r="R180" s="193"/>
      <c r="S180" s="94">
        <v>1</v>
      </c>
      <c r="T180" s="58">
        <f t="shared" si="69"/>
        <v>4</v>
      </c>
      <c r="U180" s="81">
        <f t="shared" si="65"/>
        <v>494.36356986100952</v>
      </c>
      <c r="V180" s="61">
        <f t="shared" si="63"/>
        <v>482.18831490954358</v>
      </c>
      <c r="W180" s="61" t="s">
        <v>194</v>
      </c>
      <c r="X180" s="61">
        <f t="shared" si="64"/>
        <v>3.6349999999999998</v>
      </c>
      <c r="Y180" s="61">
        <f t="shared" si="73"/>
        <v>3.5454767129968299</v>
      </c>
      <c r="Z180" s="58">
        <v>3</v>
      </c>
      <c r="AA180" s="81">
        <f t="shared" si="67"/>
        <v>492.82474504853406</v>
      </c>
      <c r="AB180" s="212">
        <f t="shared" si="68"/>
        <v>123.20618626213351</v>
      </c>
      <c r="AC180" s="82"/>
      <c r="AD180" s="10"/>
      <c r="AE180"/>
      <c r="AF180"/>
      <c r="AK180" s="10"/>
      <c r="AM180"/>
      <c r="AR180" s="10"/>
      <c r="AT180"/>
    </row>
    <row r="181" spans="1:46" x14ac:dyDescent="0.25">
      <c r="A181" s="93">
        <v>141</v>
      </c>
      <c r="B181" s="93" t="s">
        <v>126</v>
      </c>
      <c r="C181" s="94" t="s">
        <v>114</v>
      </c>
      <c r="D181" s="121">
        <v>2014</v>
      </c>
      <c r="E181" s="93">
        <v>4</v>
      </c>
      <c r="F181" s="93">
        <f t="shared" si="66"/>
        <v>141</v>
      </c>
      <c r="G181" s="55"/>
      <c r="H181" s="54">
        <v>4</v>
      </c>
      <c r="I181" s="118">
        <v>505</v>
      </c>
      <c r="J181" s="123"/>
      <c r="K181" s="60"/>
      <c r="L181" s="44"/>
      <c r="M181" s="60">
        <f t="shared" si="72"/>
        <v>505</v>
      </c>
      <c r="N181" s="10"/>
      <c r="O181" s="79" t="str">
        <f t="shared" si="62"/>
        <v>NY Metro</v>
      </c>
      <c r="P181" s="94">
        <f t="shared" si="61"/>
        <v>141</v>
      </c>
      <c r="Q181" s="94" t="s">
        <v>114</v>
      </c>
      <c r="R181" s="193"/>
      <c r="S181" s="94">
        <v>1</v>
      </c>
      <c r="T181" s="58">
        <f t="shared" si="69"/>
        <v>4</v>
      </c>
      <c r="U181" s="81">
        <f t="shared" si="65"/>
        <v>494.36356986100952</v>
      </c>
      <c r="V181" s="61">
        <f t="shared" si="63"/>
        <v>482.18831490954358</v>
      </c>
      <c r="W181" s="61" t="s">
        <v>194</v>
      </c>
      <c r="X181" s="61">
        <f t="shared" si="64"/>
        <v>3.6349999999999998</v>
      </c>
      <c r="Y181" s="61">
        <f t="shared" si="73"/>
        <v>3.5454767129968299</v>
      </c>
      <c r="Z181" s="58">
        <v>3</v>
      </c>
      <c r="AA181" s="81">
        <f t="shared" si="67"/>
        <v>492.82474504853406</v>
      </c>
      <c r="AB181" s="212">
        <f t="shared" si="68"/>
        <v>123.20618626213351</v>
      </c>
      <c r="AC181" s="82"/>
      <c r="AD181" s="10"/>
      <c r="AE181"/>
      <c r="AF181"/>
      <c r="AK181" s="10"/>
      <c r="AM181"/>
      <c r="AR181" s="10"/>
      <c r="AT181"/>
    </row>
    <row r="182" spans="1:46" x14ac:dyDescent="0.25">
      <c r="A182" s="93">
        <v>142</v>
      </c>
      <c r="B182" s="93" t="s">
        <v>126</v>
      </c>
      <c r="C182" s="94" t="s">
        <v>114</v>
      </c>
      <c r="D182" s="121">
        <v>2014</v>
      </c>
      <c r="E182" s="93">
        <v>4</v>
      </c>
      <c r="F182" s="93">
        <f t="shared" si="66"/>
        <v>142</v>
      </c>
      <c r="G182" s="55"/>
      <c r="H182" s="54">
        <v>4</v>
      </c>
      <c r="I182" s="118">
        <v>505</v>
      </c>
      <c r="J182" s="123"/>
      <c r="K182" s="60"/>
      <c r="L182" s="44"/>
      <c r="M182" s="60">
        <f t="shared" si="72"/>
        <v>505</v>
      </c>
      <c r="N182" s="10"/>
      <c r="O182" s="79" t="str">
        <f t="shared" si="62"/>
        <v>NY Metro</v>
      </c>
      <c r="P182" s="94">
        <f t="shared" si="61"/>
        <v>142</v>
      </c>
      <c r="Q182" s="94" t="s">
        <v>114</v>
      </c>
      <c r="R182" s="193"/>
      <c r="S182" s="94">
        <v>1</v>
      </c>
      <c r="T182" s="58">
        <f t="shared" si="69"/>
        <v>4</v>
      </c>
      <c r="U182" s="81">
        <f t="shared" si="65"/>
        <v>494.36356986100952</v>
      </c>
      <c r="V182" s="61">
        <f t="shared" si="63"/>
        <v>482.18831490954358</v>
      </c>
      <c r="W182" s="61" t="s">
        <v>194</v>
      </c>
      <c r="X182" s="61">
        <f t="shared" si="64"/>
        <v>3.6349999999999998</v>
      </c>
      <c r="Y182" s="61">
        <f t="shared" si="73"/>
        <v>3.5454767129968299</v>
      </c>
      <c r="Z182" s="58">
        <v>3</v>
      </c>
      <c r="AA182" s="81">
        <f t="shared" si="67"/>
        <v>492.82474504853406</v>
      </c>
      <c r="AB182" s="212">
        <f t="shared" si="68"/>
        <v>123.20618626213351</v>
      </c>
      <c r="AC182" s="82"/>
      <c r="AD182" s="10"/>
      <c r="AE182"/>
      <c r="AF182"/>
      <c r="AK182" s="10"/>
      <c r="AM182"/>
      <c r="AR182" s="10"/>
      <c r="AT182"/>
    </row>
    <row r="183" spans="1:46" x14ac:dyDescent="0.25">
      <c r="A183" s="93">
        <v>143</v>
      </c>
      <c r="B183" s="93" t="s">
        <v>126</v>
      </c>
      <c r="C183" s="94" t="s">
        <v>114</v>
      </c>
      <c r="D183" s="121">
        <v>2014</v>
      </c>
      <c r="E183" s="93">
        <v>4</v>
      </c>
      <c r="F183" s="93">
        <f t="shared" si="66"/>
        <v>143</v>
      </c>
      <c r="G183" s="55"/>
      <c r="H183" s="54">
        <v>4</v>
      </c>
      <c r="I183" s="118">
        <v>505</v>
      </c>
      <c r="J183" s="123"/>
      <c r="K183" s="60"/>
      <c r="L183" s="44"/>
      <c r="M183" s="60">
        <f t="shared" si="72"/>
        <v>505</v>
      </c>
      <c r="N183" s="10"/>
      <c r="O183" s="79" t="str">
        <f t="shared" si="62"/>
        <v>NY Metro</v>
      </c>
      <c r="P183" s="94">
        <f t="shared" si="61"/>
        <v>143</v>
      </c>
      <c r="Q183" s="94" t="s">
        <v>114</v>
      </c>
      <c r="R183" s="193"/>
      <c r="S183" s="94">
        <v>1</v>
      </c>
      <c r="T183" s="58">
        <f t="shared" si="69"/>
        <v>4</v>
      </c>
      <c r="U183" s="81">
        <f t="shared" si="65"/>
        <v>494.36356986100952</v>
      </c>
      <c r="V183" s="61">
        <f t="shared" si="63"/>
        <v>482.18831490954358</v>
      </c>
      <c r="W183" s="61" t="s">
        <v>194</v>
      </c>
      <c r="X183" s="61">
        <f t="shared" si="64"/>
        <v>3.6349999999999998</v>
      </c>
      <c r="Y183" s="61">
        <f t="shared" si="73"/>
        <v>3.5454767129968299</v>
      </c>
      <c r="Z183" s="58">
        <v>3</v>
      </c>
      <c r="AA183" s="81">
        <f t="shared" si="67"/>
        <v>492.82474504853406</v>
      </c>
      <c r="AB183" s="212">
        <f t="shared" si="68"/>
        <v>123.20618626213351</v>
      </c>
      <c r="AC183" s="82"/>
      <c r="AD183" s="10"/>
      <c r="AE183"/>
      <c r="AF183"/>
      <c r="AK183" s="10"/>
      <c r="AM183"/>
      <c r="AR183" s="10"/>
      <c r="AT183"/>
    </row>
    <row r="184" spans="1:46" x14ac:dyDescent="0.25">
      <c r="A184" s="93">
        <v>144</v>
      </c>
      <c r="B184" s="93" t="s">
        <v>126</v>
      </c>
      <c r="C184" s="94" t="s">
        <v>114</v>
      </c>
      <c r="D184" s="121">
        <v>2014</v>
      </c>
      <c r="E184" s="93">
        <v>4</v>
      </c>
      <c r="F184" s="93">
        <f t="shared" si="66"/>
        <v>144</v>
      </c>
      <c r="G184" s="55"/>
      <c r="H184" s="54">
        <v>4</v>
      </c>
      <c r="I184" s="118">
        <v>505</v>
      </c>
      <c r="J184" s="123"/>
      <c r="K184" s="60"/>
      <c r="L184" s="44"/>
      <c r="M184" s="60">
        <f t="shared" si="72"/>
        <v>505</v>
      </c>
      <c r="N184" s="10"/>
      <c r="O184" s="79" t="str">
        <f t="shared" si="62"/>
        <v>NY Metro</v>
      </c>
      <c r="P184" s="94">
        <f t="shared" ref="P184:P247" si="74">A184</f>
        <v>144</v>
      </c>
      <c r="Q184" s="94" t="s">
        <v>114</v>
      </c>
      <c r="R184" s="193"/>
      <c r="S184" s="94">
        <v>1</v>
      </c>
      <c r="T184" s="58">
        <f t="shared" si="69"/>
        <v>4</v>
      </c>
      <c r="U184" s="81">
        <f t="shared" si="65"/>
        <v>494.36356986100952</v>
      </c>
      <c r="V184" s="61">
        <f t="shared" si="63"/>
        <v>482.18831490954358</v>
      </c>
      <c r="W184" s="61" t="s">
        <v>194</v>
      </c>
      <c r="X184" s="61">
        <f t="shared" si="64"/>
        <v>3.6349999999999998</v>
      </c>
      <c r="Y184" s="61">
        <f t="shared" si="73"/>
        <v>3.5454767129968299</v>
      </c>
      <c r="Z184" s="58">
        <v>3</v>
      </c>
      <c r="AA184" s="81">
        <f t="shared" si="67"/>
        <v>492.82474504853406</v>
      </c>
      <c r="AB184" s="212">
        <f t="shared" si="68"/>
        <v>123.20618626213351</v>
      </c>
      <c r="AC184" s="82"/>
      <c r="AD184" s="10"/>
      <c r="AE184"/>
      <c r="AF184"/>
      <c r="AK184" s="10"/>
      <c r="AM184"/>
      <c r="AR184" s="10"/>
      <c r="AT184"/>
    </row>
    <row r="185" spans="1:46" x14ac:dyDescent="0.25">
      <c r="A185" s="93">
        <v>145</v>
      </c>
      <c r="B185" s="93" t="s">
        <v>126</v>
      </c>
      <c r="C185" s="94" t="s">
        <v>114</v>
      </c>
      <c r="D185" s="121">
        <v>2014</v>
      </c>
      <c r="E185" s="93">
        <v>4</v>
      </c>
      <c r="F185" s="93">
        <f t="shared" si="66"/>
        <v>145</v>
      </c>
      <c r="G185" s="55"/>
      <c r="H185" s="54">
        <v>4</v>
      </c>
      <c r="I185" s="118">
        <v>505</v>
      </c>
      <c r="J185" s="123"/>
      <c r="K185" s="60"/>
      <c r="L185" s="44"/>
      <c r="M185" s="60">
        <f t="shared" si="72"/>
        <v>505</v>
      </c>
      <c r="N185" s="10"/>
      <c r="O185" s="79" t="str">
        <f t="shared" ref="O185:O248" si="75">IF(E185=1,$E$3,IF(E185=2,$E$4,IF(E185=3,$E$5,IF(E185=4,$E$6,IF(E185=5,$E$7,IF(E185=6,$E$8,"other"))))))</f>
        <v>NY Metro</v>
      </c>
      <c r="P185" s="94">
        <f t="shared" si="74"/>
        <v>145</v>
      </c>
      <c r="Q185" s="94" t="s">
        <v>114</v>
      </c>
      <c r="R185" s="193"/>
      <c r="S185" s="94">
        <v>1</v>
      </c>
      <c r="T185" s="58">
        <f t="shared" si="69"/>
        <v>4</v>
      </c>
      <c r="U185" s="81">
        <f t="shared" si="65"/>
        <v>494.36356986100952</v>
      </c>
      <c r="V185" s="61">
        <f t="shared" ref="V185:V248" si="76">U185/INDEX($AO$49:$AO$56,MATCH($O185,$AL$49:$AL$56,0))</f>
        <v>482.18831490954358</v>
      </c>
      <c r="W185" s="61" t="s">
        <v>194</v>
      </c>
      <c r="X185" s="61">
        <f t="shared" ref="X185:X248" si="77">IF(K185,K185,AVERAGE($L$11:$L$1104))</f>
        <v>3.6349999999999998</v>
      </c>
      <c r="Y185" s="61">
        <f t="shared" si="73"/>
        <v>3.5454767129968299</v>
      </c>
      <c r="Z185" s="58">
        <v>3</v>
      </c>
      <c r="AA185" s="81">
        <f t="shared" si="67"/>
        <v>492.82474504853406</v>
      </c>
      <c r="AB185" s="212">
        <f t="shared" si="68"/>
        <v>123.20618626213351</v>
      </c>
      <c r="AC185" s="82"/>
      <c r="AD185" s="10"/>
      <c r="AE185"/>
      <c r="AF185"/>
      <c r="AK185" s="10"/>
      <c r="AM185"/>
      <c r="AR185" s="10"/>
      <c r="AT185"/>
    </row>
    <row r="186" spans="1:46" x14ac:dyDescent="0.25">
      <c r="A186" s="93">
        <v>146</v>
      </c>
      <c r="B186" s="93" t="s">
        <v>126</v>
      </c>
      <c r="C186" s="94" t="s">
        <v>114</v>
      </c>
      <c r="D186" s="121">
        <v>2014</v>
      </c>
      <c r="E186" s="93">
        <v>4</v>
      </c>
      <c r="F186" s="93">
        <f t="shared" si="66"/>
        <v>146</v>
      </c>
      <c r="G186" s="55"/>
      <c r="H186" s="54">
        <v>4</v>
      </c>
      <c r="I186" s="118">
        <v>505</v>
      </c>
      <c r="J186" s="123"/>
      <c r="K186" s="60"/>
      <c r="L186" s="44"/>
      <c r="M186" s="60">
        <f t="shared" si="72"/>
        <v>505</v>
      </c>
      <c r="N186" s="10"/>
      <c r="O186" s="79" t="str">
        <f t="shared" si="75"/>
        <v>NY Metro</v>
      </c>
      <c r="P186" s="94">
        <f t="shared" si="74"/>
        <v>146</v>
      </c>
      <c r="Q186" s="94" t="s">
        <v>114</v>
      </c>
      <c r="R186" s="193"/>
      <c r="S186" s="94">
        <v>1</v>
      </c>
      <c r="T186" s="58">
        <f t="shared" si="69"/>
        <v>4</v>
      </c>
      <c r="U186" s="81">
        <f t="shared" si="65"/>
        <v>494.36356986100952</v>
      </c>
      <c r="V186" s="61">
        <f t="shared" si="76"/>
        <v>482.18831490954358</v>
      </c>
      <c r="W186" s="61" t="s">
        <v>194</v>
      </c>
      <c r="X186" s="61">
        <f t="shared" si="77"/>
        <v>3.6349999999999998</v>
      </c>
      <c r="Y186" s="61">
        <f t="shared" si="73"/>
        <v>3.5454767129968299</v>
      </c>
      <c r="Z186" s="58">
        <v>3</v>
      </c>
      <c r="AA186" s="81">
        <f t="shared" si="67"/>
        <v>492.82474504853406</v>
      </c>
      <c r="AB186" s="212">
        <f t="shared" si="68"/>
        <v>123.20618626213351</v>
      </c>
      <c r="AC186" s="82"/>
      <c r="AD186" s="10"/>
      <c r="AE186"/>
      <c r="AF186"/>
      <c r="AK186" s="10"/>
      <c r="AM186"/>
      <c r="AR186" s="10"/>
      <c r="AT186"/>
    </row>
    <row r="187" spans="1:46" x14ac:dyDescent="0.25">
      <c r="A187" s="93">
        <v>147</v>
      </c>
      <c r="B187" s="93" t="s">
        <v>126</v>
      </c>
      <c r="C187" s="94" t="s">
        <v>114</v>
      </c>
      <c r="D187" s="121">
        <v>2014</v>
      </c>
      <c r="E187" s="93">
        <v>4</v>
      </c>
      <c r="F187" s="93">
        <f t="shared" si="66"/>
        <v>147</v>
      </c>
      <c r="G187" s="55"/>
      <c r="H187" s="54">
        <v>4</v>
      </c>
      <c r="I187" s="118">
        <v>505</v>
      </c>
      <c r="J187" s="123"/>
      <c r="K187" s="60"/>
      <c r="L187" s="44"/>
      <c r="M187" s="60">
        <f t="shared" si="72"/>
        <v>505</v>
      </c>
      <c r="N187" s="10"/>
      <c r="O187" s="79" t="str">
        <f t="shared" si="75"/>
        <v>NY Metro</v>
      </c>
      <c r="P187" s="94">
        <f t="shared" si="74"/>
        <v>147</v>
      </c>
      <c r="Q187" s="94" t="s">
        <v>114</v>
      </c>
      <c r="R187" s="193"/>
      <c r="S187" s="94">
        <v>1</v>
      </c>
      <c r="T187" s="58">
        <f t="shared" si="69"/>
        <v>4</v>
      </c>
      <c r="U187" s="81">
        <f t="shared" si="65"/>
        <v>494.36356986100952</v>
      </c>
      <c r="V187" s="61">
        <f t="shared" si="76"/>
        <v>482.18831490954358</v>
      </c>
      <c r="W187" s="61" t="s">
        <v>194</v>
      </c>
      <c r="X187" s="61">
        <f t="shared" si="77"/>
        <v>3.6349999999999998</v>
      </c>
      <c r="Y187" s="61">
        <f t="shared" si="73"/>
        <v>3.5454767129968299</v>
      </c>
      <c r="Z187" s="58">
        <v>3</v>
      </c>
      <c r="AA187" s="81">
        <f t="shared" si="67"/>
        <v>492.82474504853406</v>
      </c>
      <c r="AB187" s="212">
        <f t="shared" si="68"/>
        <v>123.20618626213351</v>
      </c>
      <c r="AC187" s="82"/>
      <c r="AD187" s="10"/>
      <c r="AE187"/>
      <c r="AF187"/>
      <c r="AK187" s="10"/>
      <c r="AM187"/>
      <c r="AR187" s="10"/>
      <c r="AT187"/>
    </row>
    <row r="188" spans="1:46" x14ac:dyDescent="0.25">
      <c r="A188" s="93">
        <v>148</v>
      </c>
      <c r="B188" s="93" t="s">
        <v>126</v>
      </c>
      <c r="C188" s="94" t="s">
        <v>114</v>
      </c>
      <c r="D188" s="121">
        <v>2014</v>
      </c>
      <c r="E188" s="93">
        <v>4</v>
      </c>
      <c r="F188" s="93">
        <f t="shared" si="66"/>
        <v>148</v>
      </c>
      <c r="G188" s="70"/>
      <c r="H188" s="54">
        <v>4</v>
      </c>
      <c r="I188" s="118">
        <v>505</v>
      </c>
      <c r="J188" s="123"/>
      <c r="L188"/>
      <c r="M188" s="60">
        <f t="shared" si="72"/>
        <v>505</v>
      </c>
      <c r="N188" s="10"/>
      <c r="O188" s="79" t="str">
        <f t="shared" si="75"/>
        <v>NY Metro</v>
      </c>
      <c r="P188" s="94">
        <f t="shared" si="74"/>
        <v>148</v>
      </c>
      <c r="Q188" s="94" t="s">
        <v>114</v>
      </c>
      <c r="R188" s="193"/>
      <c r="S188" s="94">
        <v>1</v>
      </c>
      <c r="T188" s="58">
        <f t="shared" si="69"/>
        <v>4</v>
      </c>
      <c r="U188" s="81">
        <f t="shared" ref="U188:U251" si="78">I188-(Z188*Y188)</f>
        <v>494.36356986100952</v>
      </c>
      <c r="V188" s="61">
        <f t="shared" si="76"/>
        <v>482.18831490954358</v>
      </c>
      <c r="W188" s="61" t="s">
        <v>194</v>
      </c>
      <c r="X188" s="61">
        <f t="shared" si="77"/>
        <v>3.6349999999999998</v>
      </c>
      <c r="Y188" s="61">
        <f t="shared" si="73"/>
        <v>3.5454767129968299</v>
      </c>
      <c r="Z188" s="58">
        <v>3</v>
      </c>
      <c r="AA188" s="81">
        <f t="shared" si="67"/>
        <v>492.82474504853406</v>
      </c>
      <c r="AB188" s="212">
        <f t="shared" si="68"/>
        <v>123.20618626213351</v>
      </c>
      <c r="AC188" s="82"/>
      <c r="AD188" s="10"/>
      <c r="AE188"/>
      <c r="AF188"/>
      <c r="AK188" s="10"/>
      <c r="AM188"/>
      <c r="AR188" s="10"/>
      <c r="AT188"/>
    </row>
    <row r="189" spans="1:46" x14ac:dyDescent="0.25">
      <c r="A189" s="93">
        <v>149</v>
      </c>
      <c r="B189" s="93" t="s">
        <v>126</v>
      </c>
      <c r="C189" s="94" t="s">
        <v>114</v>
      </c>
      <c r="D189" s="121">
        <v>2014</v>
      </c>
      <c r="E189" s="93">
        <v>4</v>
      </c>
      <c r="F189" s="93">
        <f t="shared" si="66"/>
        <v>149</v>
      </c>
      <c r="G189" s="55"/>
      <c r="H189" s="54">
        <v>4</v>
      </c>
      <c r="I189" s="118">
        <v>505</v>
      </c>
      <c r="J189" s="123"/>
      <c r="K189" s="60"/>
      <c r="L189" s="122"/>
      <c r="M189" s="60">
        <f t="shared" si="72"/>
        <v>505</v>
      </c>
      <c r="N189" s="10"/>
      <c r="O189" s="79" t="str">
        <f t="shared" si="75"/>
        <v>NY Metro</v>
      </c>
      <c r="P189" s="94">
        <f t="shared" si="74"/>
        <v>149</v>
      </c>
      <c r="Q189" s="94" t="s">
        <v>114</v>
      </c>
      <c r="R189" s="193"/>
      <c r="S189" s="94">
        <v>1</v>
      </c>
      <c r="T189" s="58">
        <f t="shared" si="69"/>
        <v>4</v>
      </c>
      <c r="U189" s="81">
        <f t="shared" si="78"/>
        <v>494.36356986100952</v>
      </c>
      <c r="V189" s="61">
        <f t="shared" si="76"/>
        <v>482.18831490954358</v>
      </c>
      <c r="W189" s="61" t="s">
        <v>194</v>
      </c>
      <c r="X189" s="61">
        <f t="shared" si="77"/>
        <v>3.6349999999999998</v>
      </c>
      <c r="Y189" s="61">
        <f t="shared" si="73"/>
        <v>3.5454767129968299</v>
      </c>
      <c r="Z189" s="58">
        <v>3</v>
      </c>
      <c r="AA189" s="81">
        <f t="shared" si="67"/>
        <v>492.82474504853406</v>
      </c>
      <c r="AB189" s="212">
        <f t="shared" si="68"/>
        <v>123.20618626213351</v>
      </c>
      <c r="AC189" s="82"/>
      <c r="AD189" s="10"/>
      <c r="AE189"/>
      <c r="AF189"/>
      <c r="AK189" s="10"/>
      <c r="AM189"/>
      <c r="AR189" s="10"/>
      <c r="AT189"/>
    </row>
    <row r="190" spans="1:46" x14ac:dyDescent="0.25">
      <c r="A190" s="93">
        <v>150</v>
      </c>
      <c r="B190" s="93" t="s">
        <v>126</v>
      </c>
      <c r="C190" s="94" t="s">
        <v>114</v>
      </c>
      <c r="D190" s="121">
        <v>2014</v>
      </c>
      <c r="E190" s="93">
        <v>4</v>
      </c>
      <c r="F190" s="93">
        <f t="shared" si="66"/>
        <v>150</v>
      </c>
      <c r="G190" s="55"/>
      <c r="H190" s="54">
        <v>4</v>
      </c>
      <c r="I190" s="118">
        <v>505</v>
      </c>
      <c r="J190" s="123"/>
      <c r="K190" s="60"/>
      <c r="L190" s="122"/>
      <c r="M190" s="60">
        <f t="shared" si="72"/>
        <v>505</v>
      </c>
      <c r="N190" s="10"/>
      <c r="O190" s="79" t="str">
        <f t="shared" si="75"/>
        <v>NY Metro</v>
      </c>
      <c r="P190" s="94">
        <f t="shared" si="74"/>
        <v>150</v>
      </c>
      <c r="Q190" s="94" t="s">
        <v>114</v>
      </c>
      <c r="R190" s="193"/>
      <c r="S190" s="94">
        <v>1</v>
      </c>
      <c r="T190" s="58">
        <f t="shared" si="69"/>
        <v>4</v>
      </c>
      <c r="U190" s="81">
        <f t="shared" si="78"/>
        <v>494.36356986100952</v>
      </c>
      <c r="V190" s="61">
        <f t="shared" si="76"/>
        <v>482.18831490954358</v>
      </c>
      <c r="W190" s="61" t="s">
        <v>194</v>
      </c>
      <c r="X190" s="61">
        <f t="shared" si="77"/>
        <v>3.6349999999999998</v>
      </c>
      <c r="Y190" s="61">
        <f t="shared" si="73"/>
        <v>3.5454767129968299</v>
      </c>
      <c r="Z190" s="58">
        <v>3</v>
      </c>
      <c r="AA190" s="81">
        <f t="shared" si="67"/>
        <v>492.82474504853406</v>
      </c>
      <c r="AB190" s="212">
        <f t="shared" si="68"/>
        <v>123.20618626213351</v>
      </c>
      <c r="AC190" s="82"/>
      <c r="AD190" s="10"/>
      <c r="AE190"/>
      <c r="AF190"/>
      <c r="AK190" s="10"/>
      <c r="AM190"/>
      <c r="AR190" s="10"/>
      <c r="AT190"/>
    </row>
    <row r="191" spans="1:46" x14ac:dyDescent="0.25">
      <c r="A191" s="93">
        <v>151</v>
      </c>
      <c r="B191" s="93" t="s">
        <v>126</v>
      </c>
      <c r="C191" s="94" t="s">
        <v>114</v>
      </c>
      <c r="D191" s="121">
        <v>2014</v>
      </c>
      <c r="E191" s="93">
        <v>4</v>
      </c>
      <c r="F191" s="93">
        <f t="shared" ref="F191:F254" si="79">A191</f>
        <v>151</v>
      </c>
      <c r="G191" s="55"/>
      <c r="H191" s="54">
        <v>4</v>
      </c>
      <c r="I191" s="118">
        <v>505</v>
      </c>
      <c r="J191" s="123"/>
      <c r="K191" s="60"/>
      <c r="L191" s="122"/>
      <c r="M191" s="60">
        <f t="shared" si="72"/>
        <v>505</v>
      </c>
      <c r="N191" s="10"/>
      <c r="O191" s="79" t="str">
        <f t="shared" si="75"/>
        <v>NY Metro</v>
      </c>
      <c r="P191" s="94">
        <f t="shared" si="74"/>
        <v>151</v>
      </c>
      <c r="Q191" s="94" t="s">
        <v>114</v>
      </c>
      <c r="R191" s="193"/>
      <c r="S191" s="94">
        <v>1</v>
      </c>
      <c r="T191" s="58">
        <f t="shared" si="69"/>
        <v>4</v>
      </c>
      <c r="U191" s="81">
        <f t="shared" si="78"/>
        <v>494.36356986100952</v>
      </c>
      <c r="V191" s="61">
        <f t="shared" si="76"/>
        <v>482.18831490954358</v>
      </c>
      <c r="W191" s="61" t="s">
        <v>194</v>
      </c>
      <c r="X191" s="61">
        <f t="shared" si="77"/>
        <v>3.6349999999999998</v>
      </c>
      <c r="Y191" s="61">
        <f t="shared" si="73"/>
        <v>3.5454767129968299</v>
      </c>
      <c r="Z191" s="58">
        <v>3</v>
      </c>
      <c r="AA191" s="81">
        <f t="shared" si="67"/>
        <v>492.82474504853406</v>
      </c>
      <c r="AB191" s="212">
        <f t="shared" si="68"/>
        <v>123.20618626213351</v>
      </c>
      <c r="AC191" s="82"/>
      <c r="AD191" s="10"/>
      <c r="AE191"/>
      <c r="AF191"/>
      <c r="AK191" s="10"/>
      <c r="AM191"/>
      <c r="AR191" s="10"/>
      <c r="AT191"/>
    </row>
    <row r="192" spans="1:46" x14ac:dyDescent="0.25">
      <c r="A192" s="93">
        <v>152</v>
      </c>
      <c r="B192" s="93" t="s">
        <v>126</v>
      </c>
      <c r="C192" s="94" t="s">
        <v>114</v>
      </c>
      <c r="D192" s="121">
        <v>2014</v>
      </c>
      <c r="E192" s="93">
        <v>4</v>
      </c>
      <c r="F192" s="93">
        <f t="shared" si="79"/>
        <v>152</v>
      </c>
      <c r="G192" s="55"/>
      <c r="H192" s="54">
        <v>4</v>
      </c>
      <c r="I192" s="118">
        <v>505</v>
      </c>
      <c r="J192" s="123"/>
      <c r="K192" s="60"/>
      <c r="L192" s="122"/>
      <c r="M192" s="60">
        <f t="shared" si="72"/>
        <v>505</v>
      </c>
      <c r="N192" s="10"/>
      <c r="O192" s="79" t="str">
        <f t="shared" si="75"/>
        <v>NY Metro</v>
      </c>
      <c r="P192" s="94">
        <f t="shared" si="74"/>
        <v>152</v>
      </c>
      <c r="Q192" s="94" t="s">
        <v>114</v>
      </c>
      <c r="R192" s="193"/>
      <c r="S192" s="94">
        <v>1</v>
      </c>
      <c r="T192" s="58">
        <f t="shared" si="69"/>
        <v>4</v>
      </c>
      <c r="U192" s="81">
        <f t="shared" si="78"/>
        <v>494.36356986100952</v>
      </c>
      <c r="V192" s="61">
        <f t="shared" si="76"/>
        <v>482.18831490954358</v>
      </c>
      <c r="W192" s="61" t="s">
        <v>194</v>
      </c>
      <c r="X192" s="61">
        <f t="shared" si="77"/>
        <v>3.6349999999999998</v>
      </c>
      <c r="Y192" s="61">
        <f t="shared" si="73"/>
        <v>3.5454767129968299</v>
      </c>
      <c r="Z192" s="58">
        <v>3</v>
      </c>
      <c r="AA192" s="81">
        <f t="shared" si="67"/>
        <v>492.82474504853406</v>
      </c>
      <c r="AB192" s="212">
        <f t="shared" si="68"/>
        <v>123.20618626213351</v>
      </c>
      <c r="AC192" s="82"/>
      <c r="AD192" s="10"/>
      <c r="AE192"/>
      <c r="AF192"/>
      <c r="AK192" s="10"/>
      <c r="AM192"/>
      <c r="AR192" s="10"/>
      <c r="AT192"/>
    </row>
    <row r="193" spans="1:46" x14ac:dyDescent="0.25">
      <c r="A193" s="93">
        <v>153</v>
      </c>
      <c r="B193" s="93" t="s">
        <v>126</v>
      </c>
      <c r="C193" s="94" t="s">
        <v>114</v>
      </c>
      <c r="D193" s="121">
        <v>2014</v>
      </c>
      <c r="E193" s="93">
        <v>4</v>
      </c>
      <c r="F193" s="93">
        <f t="shared" si="79"/>
        <v>153</v>
      </c>
      <c r="G193" s="55"/>
      <c r="H193" s="54">
        <v>4</v>
      </c>
      <c r="I193" s="118">
        <v>505</v>
      </c>
      <c r="J193" s="123"/>
      <c r="K193" s="60"/>
      <c r="L193" s="122"/>
      <c r="M193" s="60">
        <f t="shared" si="72"/>
        <v>505</v>
      </c>
      <c r="N193" s="10"/>
      <c r="O193" s="79" t="str">
        <f t="shared" si="75"/>
        <v>NY Metro</v>
      </c>
      <c r="P193" s="94">
        <f t="shared" si="74"/>
        <v>153</v>
      </c>
      <c r="Q193" s="94" t="s">
        <v>114</v>
      </c>
      <c r="R193" s="193"/>
      <c r="S193" s="94">
        <v>1</v>
      </c>
      <c r="T193" s="58">
        <f t="shared" si="69"/>
        <v>4</v>
      </c>
      <c r="U193" s="81">
        <f t="shared" si="78"/>
        <v>494.36356986100952</v>
      </c>
      <c r="V193" s="61">
        <f t="shared" si="76"/>
        <v>482.18831490954358</v>
      </c>
      <c r="W193" s="61" t="s">
        <v>194</v>
      </c>
      <c r="X193" s="61">
        <f t="shared" si="77"/>
        <v>3.6349999999999998</v>
      </c>
      <c r="Y193" s="61">
        <f t="shared" si="73"/>
        <v>3.5454767129968299</v>
      </c>
      <c r="Z193" s="58">
        <v>3</v>
      </c>
      <c r="AA193" s="81">
        <f t="shared" si="67"/>
        <v>492.82474504853406</v>
      </c>
      <c r="AB193" s="212">
        <f t="shared" si="68"/>
        <v>123.20618626213351</v>
      </c>
      <c r="AC193" s="82"/>
      <c r="AD193" s="10"/>
      <c r="AE193"/>
      <c r="AF193"/>
      <c r="AK193" s="10"/>
      <c r="AM193"/>
      <c r="AR193" s="10"/>
      <c r="AT193"/>
    </row>
    <row r="194" spans="1:46" x14ac:dyDescent="0.25">
      <c r="A194" s="93">
        <v>154</v>
      </c>
      <c r="B194" s="93" t="s">
        <v>126</v>
      </c>
      <c r="C194" s="94" t="s">
        <v>114</v>
      </c>
      <c r="D194" s="121">
        <v>2014</v>
      </c>
      <c r="E194" s="93">
        <v>4</v>
      </c>
      <c r="F194" s="93">
        <f t="shared" si="79"/>
        <v>154</v>
      </c>
      <c r="G194" s="55"/>
      <c r="H194" s="54">
        <v>4</v>
      </c>
      <c r="I194" s="118">
        <v>505</v>
      </c>
      <c r="J194" s="123"/>
      <c r="K194" s="60"/>
      <c r="L194" s="122"/>
      <c r="M194" s="60">
        <f t="shared" si="72"/>
        <v>505</v>
      </c>
      <c r="N194" s="10"/>
      <c r="O194" s="79" t="str">
        <f t="shared" si="75"/>
        <v>NY Metro</v>
      </c>
      <c r="P194" s="94">
        <f t="shared" si="74"/>
        <v>154</v>
      </c>
      <c r="Q194" s="94" t="s">
        <v>114</v>
      </c>
      <c r="R194" s="193"/>
      <c r="S194" s="94">
        <v>1</v>
      </c>
      <c r="T194" s="58">
        <f t="shared" si="69"/>
        <v>4</v>
      </c>
      <c r="U194" s="81">
        <f t="shared" si="78"/>
        <v>494.36356986100952</v>
      </c>
      <c r="V194" s="61">
        <f t="shared" si="76"/>
        <v>482.18831490954358</v>
      </c>
      <c r="W194" s="61" t="s">
        <v>194</v>
      </c>
      <c r="X194" s="61">
        <f t="shared" si="77"/>
        <v>3.6349999999999998</v>
      </c>
      <c r="Y194" s="61">
        <f t="shared" si="73"/>
        <v>3.5454767129968299</v>
      </c>
      <c r="Z194" s="58">
        <v>3</v>
      </c>
      <c r="AA194" s="81">
        <f t="shared" si="67"/>
        <v>492.82474504853406</v>
      </c>
      <c r="AB194" s="212">
        <f t="shared" si="68"/>
        <v>123.20618626213351</v>
      </c>
      <c r="AC194" s="82"/>
      <c r="AD194" s="10"/>
      <c r="AE194"/>
      <c r="AF194"/>
      <c r="AK194" s="10"/>
      <c r="AM194"/>
      <c r="AR194" s="10"/>
      <c r="AT194"/>
    </row>
    <row r="195" spans="1:46" x14ac:dyDescent="0.25">
      <c r="A195" s="93">
        <v>155</v>
      </c>
      <c r="B195" s="93" t="s">
        <v>126</v>
      </c>
      <c r="C195" s="94" t="s">
        <v>114</v>
      </c>
      <c r="D195" s="121">
        <v>2014</v>
      </c>
      <c r="E195" s="93">
        <v>4</v>
      </c>
      <c r="F195" s="93">
        <f t="shared" si="79"/>
        <v>155</v>
      </c>
      <c r="G195" s="55"/>
      <c r="H195" s="54">
        <v>4</v>
      </c>
      <c r="I195" s="118">
        <v>505</v>
      </c>
      <c r="J195" s="123"/>
      <c r="K195" s="60"/>
      <c r="L195" s="122"/>
      <c r="M195" s="60">
        <f t="shared" si="72"/>
        <v>505</v>
      </c>
      <c r="N195" s="10"/>
      <c r="O195" s="79" t="str">
        <f t="shared" si="75"/>
        <v>NY Metro</v>
      </c>
      <c r="P195" s="94">
        <f t="shared" si="74"/>
        <v>155</v>
      </c>
      <c r="Q195" s="94" t="s">
        <v>114</v>
      </c>
      <c r="R195" s="193"/>
      <c r="S195" s="94">
        <v>1</v>
      </c>
      <c r="T195" s="58">
        <f t="shared" si="69"/>
        <v>4</v>
      </c>
      <c r="U195" s="81">
        <f t="shared" si="78"/>
        <v>494.36356986100952</v>
      </c>
      <c r="V195" s="61">
        <f t="shared" si="76"/>
        <v>482.18831490954358</v>
      </c>
      <c r="W195" s="61" t="s">
        <v>194</v>
      </c>
      <c r="X195" s="61">
        <f t="shared" si="77"/>
        <v>3.6349999999999998</v>
      </c>
      <c r="Y195" s="61">
        <f t="shared" si="73"/>
        <v>3.5454767129968299</v>
      </c>
      <c r="Z195" s="58">
        <v>3</v>
      </c>
      <c r="AA195" s="81">
        <f t="shared" si="67"/>
        <v>492.82474504853406</v>
      </c>
      <c r="AB195" s="212">
        <f t="shared" si="68"/>
        <v>123.20618626213351</v>
      </c>
      <c r="AC195" s="82"/>
      <c r="AD195" s="10"/>
      <c r="AE195"/>
      <c r="AF195"/>
      <c r="AK195" s="10"/>
      <c r="AM195"/>
      <c r="AR195" s="10"/>
      <c r="AT195"/>
    </row>
    <row r="196" spans="1:46" x14ac:dyDescent="0.25">
      <c r="A196" s="93">
        <v>156</v>
      </c>
      <c r="B196" s="93" t="s">
        <v>126</v>
      </c>
      <c r="C196" s="94" t="s">
        <v>114</v>
      </c>
      <c r="D196" s="121">
        <v>2014</v>
      </c>
      <c r="E196" s="93">
        <v>4</v>
      </c>
      <c r="F196" s="93">
        <f t="shared" si="79"/>
        <v>156</v>
      </c>
      <c r="G196" s="55"/>
      <c r="H196" s="54">
        <v>4</v>
      </c>
      <c r="I196" s="118">
        <v>505</v>
      </c>
      <c r="J196" s="123"/>
      <c r="K196" s="60"/>
      <c r="L196" s="122"/>
      <c r="M196" s="60">
        <f t="shared" si="72"/>
        <v>505</v>
      </c>
      <c r="N196" s="10"/>
      <c r="O196" s="79" t="str">
        <f t="shared" si="75"/>
        <v>NY Metro</v>
      </c>
      <c r="P196" s="94">
        <f t="shared" si="74"/>
        <v>156</v>
      </c>
      <c r="Q196" s="94" t="s">
        <v>114</v>
      </c>
      <c r="R196" s="193"/>
      <c r="S196" s="94">
        <v>1</v>
      </c>
      <c r="T196" s="58">
        <f t="shared" si="69"/>
        <v>4</v>
      </c>
      <c r="U196" s="81">
        <f t="shared" si="78"/>
        <v>494.36356986100952</v>
      </c>
      <c r="V196" s="61">
        <f t="shared" si="76"/>
        <v>482.18831490954358</v>
      </c>
      <c r="W196" s="61" t="s">
        <v>194</v>
      </c>
      <c r="X196" s="61">
        <f t="shared" si="77"/>
        <v>3.6349999999999998</v>
      </c>
      <c r="Y196" s="61">
        <f t="shared" si="73"/>
        <v>3.5454767129968299</v>
      </c>
      <c r="Z196" s="58">
        <v>3</v>
      </c>
      <c r="AA196" s="81">
        <f t="shared" si="67"/>
        <v>492.82474504853406</v>
      </c>
      <c r="AB196" s="212">
        <f t="shared" si="68"/>
        <v>123.20618626213351</v>
      </c>
      <c r="AC196" s="82"/>
      <c r="AD196" s="10"/>
      <c r="AE196"/>
      <c r="AF196"/>
      <c r="AK196" s="10"/>
      <c r="AM196"/>
      <c r="AR196" s="10"/>
      <c r="AT196"/>
    </row>
    <row r="197" spans="1:46" x14ac:dyDescent="0.25">
      <c r="A197" s="93">
        <v>157</v>
      </c>
      <c r="B197" s="93" t="s">
        <v>126</v>
      </c>
      <c r="C197" s="94" t="s">
        <v>114</v>
      </c>
      <c r="D197" s="121">
        <v>2014</v>
      </c>
      <c r="E197" s="93">
        <v>4</v>
      </c>
      <c r="F197" s="93">
        <f t="shared" si="79"/>
        <v>157</v>
      </c>
      <c r="G197" s="55"/>
      <c r="H197" s="54">
        <v>4</v>
      </c>
      <c r="I197" s="118">
        <v>505</v>
      </c>
      <c r="J197" s="123"/>
      <c r="K197" s="60"/>
      <c r="L197" s="122"/>
      <c r="M197" s="60">
        <f t="shared" si="72"/>
        <v>505</v>
      </c>
      <c r="N197" s="10"/>
      <c r="O197" s="79" t="str">
        <f t="shared" si="75"/>
        <v>NY Metro</v>
      </c>
      <c r="P197" s="94">
        <f t="shared" si="74"/>
        <v>157</v>
      </c>
      <c r="Q197" s="94" t="s">
        <v>114</v>
      </c>
      <c r="R197" s="193"/>
      <c r="S197" s="94">
        <v>1</v>
      </c>
      <c r="T197" s="58">
        <f t="shared" si="69"/>
        <v>4</v>
      </c>
      <c r="U197" s="81">
        <f t="shared" si="78"/>
        <v>494.36356986100952</v>
      </c>
      <c r="V197" s="61">
        <f t="shared" si="76"/>
        <v>482.18831490954358</v>
      </c>
      <c r="W197" s="61" t="s">
        <v>194</v>
      </c>
      <c r="X197" s="61">
        <f t="shared" si="77"/>
        <v>3.6349999999999998</v>
      </c>
      <c r="Y197" s="61">
        <f t="shared" si="73"/>
        <v>3.5454767129968299</v>
      </c>
      <c r="Z197" s="58">
        <v>3</v>
      </c>
      <c r="AA197" s="81">
        <f t="shared" si="67"/>
        <v>492.82474504853406</v>
      </c>
      <c r="AB197" s="212">
        <f t="shared" si="68"/>
        <v>123.20618626213351</v>
      </c>
      <c r="AC197" s="82"/>
      <c r="AD197" s="10"/>
      <c r="AE197"/>
      <c r="AF197"/>
      <c r="AK197" s="10"/>
      <c r="AM197"/>
      <c r="AR197" s="10"/>
      <c r="AT197"/>
    </row>
    <row r="198" spans="1:46" x14ac:dyDescent="0.25">
      <c r="A198" s="93">
        <v>158</v>
      </c>
      <c r="B198" s="93" t="s">
        <v>126</v>
      </c>
      <c r="C198" s="94" t="s">
        <v>114</v>
      </c>
      <c r="D198" s="121">
        <v>2014</v>
      </c>
      <c r="E198" s="93">
        <v>4</v>
      </c>
      <c r="F198" s="93">
        <f t="shared" si="79"/>
        <v>158</v>
      </c>
      <c r="G198" s="55"/>
      <c r="H198" s="54">
        <v>4</v>
      </c>
      <c r="I198" s="118">
        <v>505</v>
      </c>
      <c r="J198" s="123"/>
      <c r="K198" s="60"/>
      <c r="L198" s="122"/>
      <c r="M198" s="60">
        <f t="shared" si="72"/>
        <v>505</v>
      </c>
      <c r="N198" s="10"/>
      <c r="O198" s="79" t="str">
        <f t="shared" si="75"/>
        <v>NY Metro</v>
      </c>
      <c r="P198" s="94">
        <f t="shared" si="74"/>
        <v>158</v>
      </c>
      <c r="Q198" s="94" t="s">
        <v>114</v>
      </c>
      <c r="R198" s="193"/>
      <c r="S198" s="94">
        <v>1</v>
      </c>
      <c r="T198" s="58">
        <f t="shared" si="69"/>
        <v>4</v>
      </c>
      <c r="U198" s="81">
        <f t="shared" si="78"/>
        <v>494.36356986100952</v>
      </c>
      <c r="V198" s="61">
        <f t="shared" si="76"/>
        <v>482.18831490954358</v>
      </c>
      <c r="W198" s="61" t="s">
        <v>194</v>
      </c>
      <c r="X198" s="61">
        <f t="shared" si="77"/>
        <v>3.6349999999999998</v>
      </c>
      <c r="Y198" s="61">
        <f t="shared" si="73"/>
        <v>3.5454767129968299</v>
      </c>
      <c r="Z198" s="58">
        <v>3</v>
      </c>
      <c r="AA198" s="81">
        <f t="shared" ref="AA198:AA261" si="80">((Z198*Y198)+V198)/S198</f>
        <v>492.82474504853406</v>
      </c>
      <c r="AB198" s="212">
        <f t="shared" ref="AB198:AB261" si="81">IF(T198,AA198/T198,"-")</f>
        <v>123.20618626213351</v>
      </c>
      <c r="AC198" s="82"/>
      <c r="AD198" s="10"/>
      <c r="AE198"/>
      <c r="AF198"/>
      <c r="AK198" s="10"/>
      <c r="AM198"/>
      <c r="AR198" s="10"/>
      <c r="AT198"/>
    </row>
    <row r="199" spans="1:46" x14ac:dyDescent="0.25">
      <c r="A199" s="93">
        <v>159</v>
      </c>
      <c r="B199" s="93" t="s">
        <v>126</v>
      </c>
      <c r="C199" s="94" t="s">
        <v>114</v>
      </c>
      <c r="D199" s="121">
        <v>2014</v>
      </c>
      <c r="E199" s="93">
        <v>4</v>
      </c>
      <c r="F199" s="93">
        <f t="shared" si="79"/>
        <v>159</v>
      </c>
      <c r="G199" s="55"/>
      <c r="H199" s="54">
        <v>4</v>
      </c>
      <c r="I199" s="118">
        <v>505</v>
      </c>
      <c r="J199" s="123"/>
      <c r="K199" s="60"/>
      <c r="L199" s="122"/>
      <c r="M199" s="60">
        <f t="shared" si="72"/>
        <v>505</v>
      </c>
      <c r="N199" s="10"/>
      <c r="O199" s="79" t="str">
        <f t="shared" si="75"/>
        <v>NY Metro</v>
      </c>
      <c r="P199" s="94">
        <f t="shared" si="74"/>
        <v>159</v>
      </c>
      <c r="Q199" s="94" t="s">
        <v>114</v>
      </c>
      <c r="R199" s="193"/>
      <c r="S199" s="94">
        <v>1</v>
      </c>
      <c r="T199" s="58">
        <f t="shared" si="69"/>
        <v>4</v>
      </c>
      <c r="U199" s="81">
        <f t="shared" si="78"/>
        <v>494.36356986100952</v>
      </c>
      <c r="V199" s="61">
        <f t="shared" si="76"/>
        <v>482.18831490954358</v>
      </c>
      <c r="W199" s="61" t="s">
        <v>194</v>
      </c>
      <c r="X199" s="61">
        <f t="shared" si="77"/>
        <v>3.6349999999999998</v>
      </c>
      <c r="Y199" s="61">
        <f t="shared" si="73"/>
        <v>3.5454767129968299</v>
      </c>
      <c r="Z199" s="58">
        <v>3</v>
      </c>
      <c r="AA199" s="81">
        <f t="shared" si="80"/>
        <v>492.82474504853406</v>
      </c>
      <c r="AB199" s="212">
        <f t="shared" si="81"/>
        <v>123.20618626213351</v>
      </c>
      <c r="AC199" s="82"/>
      <c r="AD199" s="10"/>
      <c r="AE199"/>
      <c r="AF199"/>
      <c r="AK199" s="10"/>
      <c r="AM199"/>
      <c r="AR199" s="10"/>
      <c r="AT199"/>
    </row>
    <row r="200" spans="1:46" x14ac:dyDescent="0.25">
      <c r="A200" s="93">
        <v>160</v>
      </c>
      <c r="B200" s="93" t="s">
        <v>126</v>
      </c>
      <c r="C200" s="94" t="s">
        <v>114</v>
      </c>
      <c r="D200" s="121">
        <v>2014</v>
      </c>
      <c r="E200" s="93">
        <v>4</v>
      </c>
      <c r="F200" s="93">
        <f t="shared" si="79"/>
        <v>160</v>
      </c>
      <c r="G200" s="55"/>
      <c r="H200" s="54">
        <v>4</v>
      </c>
      <c r="I200" s="118">
        <v>505</v>
      </c>
      <c r="J200" s="123"/>
      <c r="K200" s="60"/>
      <c r="L200" s="122"/>
      <c r="M200" s="60">
        <f t="shared" si="72"/>
        <v>505</v>
      </c>
      <c r="N200" s="10"/>
      <c r="O200" s="79" t="str">
        <f t="shared" si="75"/>
        <v>NY Metro</v>
      </c>
      <c r="P200" s="94">
        <f t="shared" si="74"/>
        <v>160</v>
      </c>
      <c r="Q200" s="94" t="s">
        <v>114</v>
      </c>
      <c r="R200" s="193"/>
      <c r="S200" s="94">
        <v>1</v>
      </c>
      <c r="T200" s="58">
        <f t="shared" si="69"/>
        <v>4</v>
      </c>
      <c r="U200" s="81">
        <f t="shared" si="78"/>
        <v>494.36356986100952</v>
      </c>
      <c r="V200" s="61">
        <f t="shared" si="76"/>
        <v>482.18831490954358</v>
      </c>
      <c r="W200" s="61" t="s">
        <v>194</v>
      </c>
      <c r="X200" s="61">
        <f t="shared" si="77"/>
        <v>3.6349999999999998</v>
      </c>
      <c r="Y200" s="61">
        <f t="shared" si="73"/>
        <v>3.5454767129968299</v>
      </c>
      <c r="Z200" s="58">
        <v>3</v>
      </c>
      <c r="AA200" s="81">
        <f t="shared" si="80"/>
        <v>492.82474504853406</v>
      </c>
      <c r="AB200" s="212">
        <f t="shared" si="81"/>
        <v>123.20618626213351</v>
      </c>
      <c r="AC200" s="82"/>
      <c r="AD200" s="10"/>
      <c r="AE200"/>
      <c r="AF200"/>
      <c r="AK200" s="10"/>
      <c r="AM200"/>
      <c r="AR200" s="10"/>
      <c r="AT200"/>
    </row>
    <row r="201" spans="1:46" x14ac:dyDescent="0.25">
      <c r="A201" s="93">
        <v>161</v>
      </c>
      <c r="B201" s="93" t="s">
        <v>126</v>
      </c>
      <c r="C201" s="94" t="s">
        <v>114</v>
      </c>
      <c r="D201" s="121">
        <v>2014</v>
      </c>
      <c r="E201" s="93">
        <v>4</v>
      </c>
      <c r="F201" s="93">
        <f t="shared" si="79"/>
        <v>161</v>
      </c>
      <c r="G201" s="55"/>
      <c r="H201" s="54">
        <v>4</v>
      </c>
      <c r="I201" s="118">
        <v>505</v>
      </c>
      <c r="J201" s="123"/>
      <c r="K201" s="60"/>
      <c r="L201" s="122"/>
      <c r="M201" s="60">
        <f t="shared" ref="M201:M232" si="82">I201+(L201*K201)</f>
        <v>505</v>
      </c>
      <c r="N201" s="10"/>
      <c r="O201" s="79" t="str">
        <f t="shared" si="75"/>
        <v>NY Metro</v>
      </c>
      <c r="P201" s="94">
        <f t="shared" si="74"/>
        <v>161</v>
      </c>
      <c r="Q201" s="94" t="s">
        <v>114</v>
      </c>
      <c r="R201" s="193"/>
      <c r="S201" s="94">
        <v>1</v>
      </c>
      <c r="T201" s="58">
        <f t="shared" si="69"/>
        <v>4</v>
      </c>
      <c r="U201" s="81">
        <f t="shared" si="78"/>
        <v>494.36356986100952</v>
      </c>
      <c r="V201" s="61">
        <f t="shared" si="76"/>
        <v>482.18831490954358</v>
      </c>
      <c r="W201" s="61" t="s">
        <v>194</v>
      </c>
      <c r="X201" s="61">
        <f t="shared" si="77"/>
        <v>3.6349999999999998</v>
      </c>
      <c r="Y201" s="61">
        <f t="shared" ref="Y201:Y232" si="83">X201/$AO$52</f>
        <v>3.5454767129968299</v>
      </c>
      <c r="Z201" s="58">
        <v>3</v>
      </c>
      <c r="AA201" s="81">
        <f t="shared" si="80"/>
        <v>492.82474504853406</v>
      </c>
      <c r="AB201" s="212">
        <f t="shared" si="81"/>
        <v>123.20618626213351</v>
      </c>
      <c r="AC201" s="82"/>
      <c r="AD201" s="10"/>
      <c r="AE201"/>
      <c r="AF201"/>
      <c r="AK201" s="10"/>
      <c r="AM201"/>
      <c r="AR201" s="10"/>
      <c r="AT201"/>
    </row>
    <row r="202" spans="1:46" x14ac:dyDescent="0.25">
      <c r="A202" s="93">
        <v>162</v>
      </c>
      <c r="B202" s="93" t="s">
        <v>126</v>
      </c>
      <c r="C202" s="94" t="s">
        <v>114</v>
      </c>
      <c r="D202" s="121">
        <v>2014</v>
      </c>
      <c r="E202" s="93">
        <v>4</v>
      </c>
      <c r="F202" s="93">
        <f t="shared" si="79"/>
        <v>162</v>
      </c>
      <c r="G202" s="93"/>
      <c r="H202" s="54">
        <v>4</v>
      </c>
      <c r="I202" s="118">
        <v>505</v>
      </c>
      <c r="J202" s="123"/>
      <c r="K202" s="60"/>
      <c r="L202" s="44"/>
      <c r="M202" s="60">
        <f t="shared" si="82"/>
        <v>505</v>
      </c>
      <c r="N202" s="10"/>
      <c r="O202" s="79" t="str">
        <f t="shared" si="75"/>
        <v>NY Metro</v>
      </c>
      <c r="P202" s="94">
        <f t="shared" si="74"/>
        <v>162</v>
      </c>
      <c r="Q202" s="94" t="s">
        <v>114</v>
      </c>
      <c r="R202" s="193"/>
      <c r="S202" s="94">
        <v>1</v>
      </c>
      <c r="T202" s="58">
        <f t="shared" si="69"/>
        <v>4</v>
      </c>
      <c r="U202" s="81">
        <f t="shared" si="78"/>
        <v>494.36356986100952</v>
      </c>
      <c r="V202" s="61">
        <f t="shared" si="76"/>
        <v>482.18831490954358</v>
      </c>
      <c r="W202" s="61" t="s">
        <v>194</v>
      </c>
      <c r="X202" s="61">
        <f t="shared" si="77"/>
        <v>3.6349999999999998</v>
      </c>
      <c r="Y202" s="61">
        <f t="shared" si="83"/>
        <v>3.5454767129968299</v>
      </c>
      <c r="Z202" s="58">
        <v>3</v>
      </c>
      <c r="AA202" s="81">
        <f t="shared" si="80"/>
        <v>492.82474504853406</v>
      </c>
      <c r="AB202" s="212">
        <f t="shared" si="81"/>
        <v>123.20618626213351</v>
      </c>
      <c r="AC202" s="82"/>
      <c r="AD202" s="10"/>
      <c r="AE202"/>
      <c r="AF202"/>
      <c r="AK202" s="10"/>
      <c r="AM202"/>
      <c r="AR202" s="10"/>
      <c r="AT202"/>
    </row>
    <row r="203" spans="1:46" x14ac:dyDescent="0.25">
      <c r="A203" s="93">
        <v>163</v>
      </c>
      <c r="B203" s="93" t="s">
        <v>126</v>
      </c>
      <c r="C203" s="94" t="s">
        <v>114</v>
      </c>
      <c r="D203" s="121">
        <v>2014</v>
      </c>
      <c r="E203" s="93">
        <v>4</v>
      </c>
      <c r="F203" s="93">
        <f t="shared" si="79"/>
        <v>163</v>
      </c>
      <c r="G203" s="94"/>
      <c r="H203" s="54">
        <v>4</v>
      </c>
      <c r="I203" s="118">
        <v>505</v>
      </c>
      <c r="J203" s="123"/>
      <c r="K203" s="60"/>
      <c r="L203" s="44"/>
      <c r="M203" s="60">
        <f t="shared" si="82"/>
        <v>505</v>
      </c>
      <c r="N203" s="10"/>
      <c r="O203" s="79" t="str">
        <f t="shared" si="75"/>
        <v>NY Metro</v>
      </c>
      <c r="P203" s="94">
        <f t="shared" si="74"/>
        <v>163</v>
      </c>
      <c r="Q203" s="94" t="s">
        <v>114</v>
      </c>
      <c r="R203" s="193"/>
      <c r="S203" s="94">
        <v>1</v>
      </c>
      <c r="T203" s="58">
        <f t="shared" si="69"/>
        <v>4</v>
      </c>
      <c r="U203" s="81">
        <f t="shared" si="78"/>
        <v>494.36356986100952</v>
      </c>
      <c r="V203" s="61">
        <f t="shared" si="76"/>
        <v>482.18831490954358</v>
      </c>
      <c r="W203" s="61" t="s">
        <v>194</v>
      </c>
      <c r="X203" s="61">
        <f t="shared" si="77"/>
        <v>3.6349999999999998</v>
      </c>
      <c r="Y203" s="61">
        <f t="shared" si="83"/>
        <v>3.5454767129968299</v>
      </c>
      <c r="Z203" s="58">
        <v>3</v>
      </c>
      <c r="AA203" s="81">
        <f t="shared" si="80"/>
        <v>492.82474504853406</v>
      </c>
      <c r="AB203" s="212">
        <f t="shared" si="81"/>
        <v>123.20618626213351</v>
      </c>
      <c r="AC203" s="82"/>
      <c r="AD203" s="10"/>
      <c r="AE203"/>
      <c r="AF203"/>
      <c r="AK203" s="10"/>
      <c r="AM203"/>
      <c r="AR203" s="10"/>
      <c r="AT203"/>
    </row>
    <row r="204" spans="1:46" x14ac:dyDescent="0.25">
      <c r="A204" s="93">
        <v>164</v>
      </c>
      <c r="B204" s="93" t="s">
        <v>126</v>
      </c>
      <c r="C204" s="94" t="s">
        <v>114</v>
      </c>
      <c r="D204" s="121">
        <v>2014</v>
      </c>
      <c r="E204" s="93">
        <v>4</v>
      </c>
      <c r="F204" s="93">
        <f t="shared" si="79"/>
        <v>164</v>
      </c>
      <c r="G204" s="94"/>
      <c r="H204" s="54">
        <v>4</v>
      </c>
      <c r="I204" s="118">
        <v>505</v>
      </c>
      <c r="J204" s="123"/>
      <c r="K204" s="60"/>
      <c r="L204" s="44"/>
      <c r="M204" s="60">
        <f t="shared" si="82"/>
        <v>505</v>
      </c>
      <c r="N204" s="10"/>
      <c r="O204" s="79" t="str">
        <f t="shared" si="75"/>
        <v>NY Metro</v>
      </c>
      <c r="P204" s="94">
        <f t="shared" si="74"/>
        <v>164</v>
      </c>
      <c r="Q204" s="94" t="s">
        <v>114</v>
      </c>
      <c r="R204" s="193"/>
      <c r="S204" s="94">
        <v>1</v>
      </c>
      <c r="T204" s="58">
        <f t="shared" si="69"/>
        <v>4</v>
      </c>
      <c r="U204" s="81">
        <f t="shared" si="78"/>
        <v>494.36356986100952</v>
      </c>
      <c r="V204" s="61">
        <f t="shared" si="76"/>
        <v>482.18831490954358</v>
      </c>
      <c r="W204" s="61" t="s">
        <v>194</v>
      </c>
      <c r="X204" s="61">
        <f t="shared" si="77"/>
        <v>3.6349999999999998</v>
      </c>
      <c r="Y204" s="61">
        <f t="shared" si="83"/>
        <v>3.5454767129968299</v>
      </c>
      <c r="Z204" s="58">
        <v>3</v>
      </c>
      <c r="AA204" s="81">
        <f t="shared" si="80"/>
        <v>492.82474504853406</v>
      </c>
      <c r="AB204" s="212">
        <f t="shared" si="81"/>
        <v>123.20618626213351</v>
      </c>
      <c r="AC204" s="82"/>
      <c r="AD204" s="10"/>
      <c r="AE204"/>
      <c r="AF204"/>
      <c r="AK204" s="10"/>
      <c r="AM204"/>
      <c r="AR204" s="10"/>
      <c r="AT204"/>
    </row>
    <row r="205" spans="1:46" x14ac:dyDescent="0.25">
      <c r="A205" s="93">
        <v>165</v>
      </c>
      <c r="B205" s="93" t="s">
        <v>126</v>
      </c>
      <c r="C205" s="94" t="s">
        <v>114</v>
      </c>
      <c r="D205" s="121">
        <v>2014</v>
      </c>
      <c r="E205" s="93">
        <v>4</v>
      </c>
      <c r="F205" s="93">
        <f t="shared" si="79"/>
        <v>165</v>
      </c>
      <c r="G205" s="94"/>
      <c r="H205" s="54">
        <v>4</v>
      </c>
      <c r="I205" s="118">
        <v>505</v>
      </c>
      <c r="J205" s="123"/>
      <c r="K205" s="60"/>
      <c r="L205" s="44"/>
      <c r="M205" s="60">
        <f t="shared" si="82"/>
        <v>505</v>
      </c>
      <c r="N205" s="10"/>
      <c r="O205" s="79" t="str">
        <f t="shared" si="75"/>
        <v>NY Metro</v>
      </c>
      <c r="P205" s="94">
        <f t="shared" si="74"/>
        <v>165</v>
      </c>
      <c r="Q205" s="94" t="s">
        <v>114</v>
      </c>
      <c r="R205" s="193"/>
      <c r="S205" s="94">
        <v>1</v>
      </c>
      <c r="T205" s="58">
        <f t="shared" ref="T205:T268" si="84">H205</f>
        <v>4</v>
      </c>
      <c r="U205" s="81">
        <f t="shared" si="78"/>
        <v>494.36356986100952</v>
      </c>
      <c r="V205" s="61">
        <f t="shared" si="76"/>
        <v>482.18831490954358</v>
      </c>
      <c r="W205" s="61" t="s">
        <v>194</v>
      </c>
      <c r="X205" s="61">
        <f t="shared" si="77"/>
        <v>3.6349999999999998</v>
      </c>
      <c r="Y205" s="61">
        <f t="shared" si="83"/>
        <v>3.5454767129968299</v>
      </c>
      <c r="Z205" s="58">
        <v>3</v>
      </c>
      <c r="AA205" s="81">
        <f t="shared" si="80"/>
        <v>492.82474504853406</v>
      </c>
      <c r="AB205" s="212">
        <f t="shared" si="81"/>
        <v>123.20618626213351</v>
      </c>
      <c r="AC205" s="82"/>
      <c r="AD205" s="10"/>
      <c r="AE205"/>
      <c r="AF205"/>
      <c r="AK205" s="10"/>
      <c r="AM205"/>
      <c r="AR205" s="10"/>
      <c r="AT205"/>
    </row>
    <row r="206" spans="1:46" x14ac:dyDescent="0.25">
      <c r="A206" s="93">
        <v>166</v>
      </c>
      <c r="B206" s="93" t="s">
        <v>126</v>
      </c>
      <c r="C206" s="94" t="s">
        <v>114</v>
      </c>
      <c r="D206" s="121">
        <v>2014</v>
      </c>
      <c r="E206" s="93">
        <v>4</v>
      </c>
      <c r="F206" s="93">
        <f t="shared" si="79"/>
        <v>166</v>
      </c>
      <c r="G206" s="94"/>
      <c r="H206" s="54">
        <v>4</v>
      </c>
      <c r="I206" s="118">
        <v>505</v>
      </c>
      <c r="J206" s="123"/>
      <c r="K206" s="60"/>
      <c r="L206" s="44"/>
      <c r="M206" s="60">
        <f t="shared" si="82"/>
        <v>505</v>
      </c>
      <c r="N206" s="10"/>
      <c r="O206" s="79" t="str">
        <f t="shared" si="75"/>
        <v>NY Metro</v>
      </c>
      <c r="P206" s="94">
        <f t="shared" si="74"/>
        <v>166</v>
      </c>
      <c r="Q206" s="94" t="s">
        <v>114</v>
      </c>
      <c r="R206" s="193"/>
      <c r="S206" s="94">
        <v>1</v>
      </c>
      <c r="T206" s="58">
        <f t="shared" si="84"/>
        <v>4</v>
      </c>
      <c r="U206" s="81">
        <f t="shared" si="78"/>
        <v>494.36356986100952</v>
      </c>
      <c r="V206" s="61">
        <f t="shared" si="76"/>
        <v>482.18831490954358</v>
      </c>
      <c r="W206" s="61" t="s">
        <v>194</v>
      </c>
      <c r="X206" s="61">
        <f t="shared" si="77"/>
        <v>3.6349999999999998</v>
      </c>
      <c r="Y206" s="61">
        <f t="shared" si="83"/>
        <v>3.5454767129968299</v>
      </c>
      <c r="Z206" s="58">
        <v>3</v>
      </c>
      <c r="AA206" s="81">
        <f t="shared" si="80"/>
        <v>492.82474504853406</v>
      </c>
      <c r="AB206" s="212">
        <f t="shared" si="81"/>
        <v>123.20618626213351</v>
      </c>
      <c r="AC206" s="82"/>
      <c r="AD206" s="10"/>
      <c r="AE206"/>
      <c r="AF206"/>
      <c r="AK206" s="10"/>
      <c r="AM206"/>
      <c r="AR206" s="10"/>
      <c r="AT206"/>
    </row>
    <row r="207" spans="1:46" x14ac:dyDescent="0.25">
      <c r="A207" s="93">
        <v>167</v>
      </c>
      <c r="B207" s="93" t="s">
        <v>126</v>
      </c>
      <c r="C207" s="94" t="s">
        <v>114</v>
      </c>
      <c r="D207" s="121">
        <v>2014</v>
      </c>
      <c r="E207" s="93">
        <v>4</v>
      </c>
      <c r="F207" s="93">
        <f t="shared" si="79"/>
        <v>167</v>
      </c>
      <c r="G207" s="41"/>
      <c r="H207" s="54">
        <v>4</v>
      </c>
      <c r="I207" s="118">
        <v>505</v>
      </c>
      <c r="J207" s="123"/>
      <c r="K207" s="84"/>
      <c r="L207" s="85"/>
      <c r="M207" s="60">
        <f t="shared" si="82"/>
        <v>505</v>
      </c>
      <c r="N207" s="10"/>
      <c r="O207" s="79" t="str">
        <f t="shared" si="75"/>
        <v>NY Metro</v>
      </c>
      <c r="P207" s="94">
        <f t="shared" si="74"/>
        <v>167</v>
      </c>
      <c r="Q207" s="94" t="s">
        <v>114</v>
      </c>
      <c r="R207" s="193"/>
      <c r="S207" s="94">
        <v>1</v>
      </c>
      <c r="T207" s="58">
        <f t="shared" si="84"/>
        <v>4</v>
      </c>
      <c r="U207" s="81">
        <f t="shared" si="78"/>
        <v>494.36356986100952</v>
      </c>
      <c r="V207" s="61">
        <f t="shared" si="76"/>
        <v>482.18831490954358</v>
      </c>
      <c r="W207" s="61" t="s">
        <v>194</v>
      </c>
      <c r="X207" s="61">
        <f t="shared" si="77"/>
        <v>3.6349999999999998</v>
      </c>
      <c r="Y207" s="61">
        <f t="shared" si="83"/>
        <v>3.5454767129968299</v>
      </c>
      <c r="Z207" s="58">
        <v>3</v>
      </c>
      <c r="AA207" s="81">
        <f t="shared" si="80"/>
        <v>492.82474504853406</v>
      </c>
      <c r="AB207" s="212">
        <f t="shared" si="81"/>
        <v>123.20618626213351</v>
      </c>
      <c r="AC207" s="82"/>
      <c r="AD207" s="10"/>
      <c r="AE207"/>
      <c r="AF207"/>
      <c r="AK207" s="10"/>
      <c r="AM207"/>
      <c r="AR207" s="10"/>
      <c r="AT207"/>
    </row>
    <row r="208" spans="1:46" x14ac:dyDescent="0.25">
      <c r="A208" s="93">
        <v>168</v>
      </c>
      <c r="B208" s="93" t="s">
        <v>126</v>
      </c>
      <c r="C208" s="94" t="s">
        <v>114</v>
      </c>
      <c r="D208" s="121">
        <v>2014</v>
      </c>
      <c r="E208" s="93">
        <v>4</v>
      </c>
      <c r="F208" s="93">
        <f t="shared" si="79"/>
        <v>168</v>
      </c>
      <c r="G208" s="41"/>
      <c r="H208" s="54">
        <v>4</v>
      </c>
      <c r="I208" s="118">
        <v>505</v>
      </c>
      <c r="J208" s="123"/>
      <c r="K208" s="84"/>
      <c r="L208" s="85"/>
      <c r="M208" s="60">
        <f t="shared" si="82"/>
        <v>505</v>
      </c>
      <c r="N208" s="10"/>
      <c r="O208" s="79" t="str">
        <f t="shared" si="75"/>
        <v>NY Metro</v>
      </c>
      <c r="P208" s="94">
        <f t="shared" si="74"/>
        <v>168</v>
      </c>
      <c r="Q208" s="94" t="s">
        <v>114</v>
      </c>
      <c r="R208" s="193"/>
      <c r="S208" s="94">
        <v>1</v>
      </c>
      <c r="T208" s="58">
        <f t="shared" si="84"/>
        <v>4</v>
      </c>
      <c r="U208" s="81">
        <f t="shared" si="78"/>
        <v>494.36356986100952</v>
      </c>
      <c r="V208" s="61">
        <f t="shared" si="76"/>
        <v>482.18831490954358</v>
      </c>
      <c r="W208" s="61" t="s">
        <v>194</v>
      </c>
      <c r="X208" s="61">
        <f t="shared" si="77"/>
        <v>3.6349999999999998</v>
      </c>
      <c r="Y208" s="61">
        <f t="shared" si="83"/>
        <v>3.5454767129968299</v>
      </c>
      <c r="Z208" s="58">
        <v>3</v>
      </c>
      <c r="AA208" s="81">
        <f t="shared" si="80"/>
        <v>492.82474504853406</v>
      </c>
      <c r="AB208" s="212">
        <f t="shared" si="81"/>
        <v>123.20618626213351</v>
      </c>
      <c r="AC208" s="82"/>
      <c r="AD208" s="10"/>
      <c r="AE208"/>
      <c r="AF208"/>
      <c r="AK208" s="10"/>
      <c r="AM208"/>
      <c r="AR208" s="10"/>
      <c r="AT208"/>
    </row>
    <row r="209" spans="1:46" x14ac:dyDescent="0.25">
      <c r="A209" s="93">
        <v>169</v>
      </c>
      <c r="B209" s="93" t="s">
        <v>126</v>
      </c>
      <c r="C209" s="94" t="s">
        <v>114</v>
      </c>
      <c r="D209" s="121">
        <v>2014</v>
      </c>
      <c r="E209" s="93">
        <v>4</v>
      </c>
      <c r="F209" s="93">
        <f t="shared" si="79"/>
        <v>169</v>
      </c>
      <c r="G209" s="41"/>
      <c r="H209" s="54">
        <v>4</v>
      </c>
      <c r="I209" s="118">
        <v>505</v>
      </c>
      <c r="J209" s="123"/>
      <c r="K209" s="84"/>
      <c r="L209" s="85"/>
      <c r="M209" s="60">
        <f t="shared" si="82"/>
        <v>505</v>
      </c>
      <c r="N209" s="10"/>
      <c r="O209" s="79" t="str">
        <f t="shared" si="75"/>
        <v>NY Metro</v>
      </c>
      <c r="P209" s="94">
        <f t="shared" si="74"/>
        <v>169</v>
      </c>
      <c r="Q209" s="94" t="s">
        <v>114</v>
      </c>
      <c r="R209" s="193"/>
      <c r="S209" s="94">
        <v>1</v>
      </c>
      <c r="T209" s="58">
        <f t="shared" si="84"/>
        <v>4</v>
      </c>
      <c r="U209" s="81">
        <f t="shared" si="78"/>
        <v>494.36356986100952</v>
      </c>
      <c r="V209" s="61">
        <f t="shared" si="76"/>
        <v>482.18831490954358</v>
      </c>
      <c r="W209" s="61" t="s">
        <v>194</v>
      </c>
      <c r="X209" s="61">
        <f t="shared" si="77"/>
        <v>3.6349999999999998</v>
      </c>
      <c r="Y209" s="61">
        <f t="shared" si="83"/>
        <v>3.5454767129968299</v>
      </c>
      <c r="Z209" s="58">
        <v>3</v>
      </c>
      <c r="AA209" s="81">
        <f t="shared" si="80"/>
        <v>492.82474504853406</v>
      </c>
      <c r="AB209" s="212">
        <f t="shared" si="81"/>
        <v>123.20618626213351</v>
      </c>
      <c r="AC209" s="82"/>
      <c r="AD209" s="10"/>
      <c r="AE209"/>
      <c r="AF209"/>
      <c r="AK209" s="10"/>
      <c r="AM209"/>
      <c r="AR209" s="10"/>
      <c r="AT209"/>
    </row>
    <row r="210" spans="1:46" x14ac:dyDescent="0.25">
      <c r="A210" s="93">
        <v>170</v>
      </c>
      <c r="B210" s="93" t="s">
        <v>126</v>
      </c>
      <c r="C210" s="94" t="s">
        <v>114</v>
      </c>
      <c r="D210" s="121">
        <v>2014</v>
      </c>
      <c r="E210" s="93">
        <v>4</v>
      </c>
      <c r="F210" s="93">
        <f t="shared" si="79"/>
        <v>170</v>
      </c>
      <c r="G210" s="70"/>
      <c r="H210" s="54">
        <v>4</v>
      </c>
      <c r="I210" s="118">
        <v>505</v>
      </c>
      <c r="J210" s="123"/>
      <c r="L210"/>
      <c r="M210" s="60">
        <f t="shared" si="82"/>
        <v>505</v>
      </c>
      <c r="N210" s="10"/>
      <c r="O210" s="79" t="str">
        <f t="shared" si="75"/>
        <v>NY Metro</v>
      </c>
      <c r="P210" s="94">
        <f t="shared" si="74"/>
        <v>170</v>
      </c>
      <c r="Q210" s="94" t="s">
        <v>114</v>
      </c>
      <c r="R210" s="193"/>
      <c r="S210" s="94">
        <v>1</v>
      </c>
      <c r="T210" s="58">
        <f t="shared" si="84"/>
        <v>4</v>
      </c>
      <c r="U210" s="81">
        <f t="shared" si="78"/>
        <v>494.36356986100952</v>
      </c>
      <c r="V210" s="61">
        <f t="shared" si="76"/>
        <v>482.18831490954358</v>
      </c>
      <c r="W210" s="61" t="s">
        <v>194</v>
      </c>
      <c r="X210" s="61">
        <f t="shared" si="77"/>
        <v>3.6349999999999998</v>
      </c>
      <c r="Y210" s="61">
        <f t="shared" si="83"/>
        <v>3.5454767129968299</v>
      </c>
      <c r="Z210" s="58">
        <v>3</v>
      </c>
      <c r="AA210" s="81">
        <f t="shared" si="80"/>
        <v>492.82474504853406</v>
      </c>
      <c r="AB210" s="212">
        <f t="shared" si="81"/>
        <v>123.20618626213351</v>
      </c>
      <c r="AC210" s="82"/>
      <c r="AD210" s="10"/>
      <c r="AE210"/>
      <c r="AF210"/>
      <c r="AK210" s="10"/>
      <c r="AM210"/>
      <c r="AR210" s="10"/>
      <c r="AT210"/>
    </row>
    <row r="211" spans="1:46" x14ac:dyDescent="0.25">
      <c r="A211" s="93">
        <v>171</v>
      </c>
      <c r="B211" s="93" t="s">
        <v>126</v>
      </c>
      <c r="C211" s="94" t="s">
        <v>114</v>
      </c>
      <c r="D211" s="121">
        <v>2014</v>
      </c>
      <c r="E211" s="93">
        <v>4</v>
      </c>
      <c r="F211" s="93">
        <f t="shared" si="79"/>
        <v>171</v>
      </c>
      <c r="G211" s="70"/>
      <c r="H211" s="54">
        <v>4</v>
      </c>
      <c r="I211" s="118">
        <v>505</v>
      </c>
      <c r="J211" s="123"/>
      <c r="L211"/>
      <c r="M211" s="60">
        <f t="shared" si="82"/>
        <v>505</v>
      </c>
      <c r="N211" s="10"/>
      <c r="O211" s="79" t="str">
        <f t="shared" si="75"/>
        <v>NY Metro</v>
      </c>
      <c r="P211" s="94">
        <f t="shared" si="74"/>
        <v>171</v>
      </c>
      <c r="Q211" s="94" t="s">
        <v>114</v>
      </c>
      <c r="R211" s="193"/>
      <c r="S211" s="94">
        <v>1</v>
      </c>
      <c r="T211" s="58">
        <f t="shared" si="84"/>
        <v>4</v>
      </c>
      <c r="U211" s="81">
        <f t="shared" si="78"/>
        <v>494.36356986100952</v>
      </c>
      <c r="V211" s="61">
        <f t="shared" si="76"/>
        <v>482.18831490954358</v>
      </c>
      <c r="W211" s="61" t="s">
        <v>194</v>
      </c>
      <c r="X211" s="61">
        <f t="shared" si="77"/>
        <v>3.6349999999999998</v>
      </c>
      <c r="Y211" s="61">
        <f t="shared" si="83"/>
        <v>3.5454767129968299</v>
      </c>
      <c r="Z211" s="58">
        <v>3</v>
      </c>
      <c r="AA211" s="81">
        <f t="shared" si="80"/>
        <v>492.82474504853406</v>
      </c>
      <c r="AB211" s="212">
        <f t="shared" si="81"/>
        <v>123.20618626213351</v>
      </c>
      <c r="AC211" s="82"/>
      <c r="AD211" s="10"/>
      <c r="AE211"/>
      <c r="AF211"/>
      <c r="AK211" s="10"/>
      <c r="AM211"/>
      <c r="AR211" s="10"/>
      <c r="AT211"/>
    </row>
    <row r="212" spans="1:46" x14ac:dyDescent="0.25">
      <c r="A212" s="93">
        <v>172</v>
      </c>
      <c r="B212" s="93" t="s">
        <v>126</v>
      </c>
      <c r="C212" s="94" t="s">
        <v>114</v>
      </c>
      <c r="D212" s="121">
        <v>2014</v>
      </c>
      <c r="E212" s="93">
        <v>4</v>
      </c>
      <c r="F212" s="93">
        <f t="shared" si="79"/>
        <v>172</v>
      </c>
      <c r="G212" s="70"/>
      <c r="H212" s="54">
        <v>4</v>
      </c>
      <c r="I212" s="118">
        <v>505</v>
      </c>
      <c r="J212" s="123"/>
      <c r="L212"/>
      <c r="M212" s="60">
        <f t="shared" si="82"/>
        <v>505</v>
      </c>
      <c r="N212" s="10"/>
      <c r="O212" s="79" t="str">
        <f t="shared" si="75"/>
        <v>NY Metro</v>
      </c>
      <c r="P212" s="94">
        <f t="shared" si="74"/>
        <v>172</v>
      </c>
      <c r="Q212" s="94" t="s">
        <v>114</v>
      </c>
      <c r="R212" s="193"/>
      <c r="S212" s="94">
        <v>1</v>
      </c>
      <c r="T212" s="58">
        <f t="shared" si="84"/>
        <v>4</v>
      </c>
      <c r="U212" s="81">
        <f t="shared" si="78"/>
        <v>494.36356986100952</v>
      </c>
      <c r="V212" s="61">
        <f t="shared" si="76"/>
        <v>482.18831490954358</v>
      </c>
      <c r="W212" s="61" t="s">
        <v>194</v>
      </c>
      <c r="X212" s="61">
        <f t="shared" si="77"/>
        <v>3.6349999999999998</v>
      </c>
      <c r="Y212" s="61">
        <f t="shared" si="83"/>
        <v>3.5454767129968299</v>
      </c>
      <c r="Z212" s="58">
        <v>3</v>
      </c>
      <c r="AA212" s="81">
        <f t="shared" si="80"/>
        <v>492.82474504853406</v>
      </c>
      <c r="AB212" s="212">
        <f t="shared" si="81"/>
        <v>123.20618626213351</v>
      </c>
      <c r="AC212" s="82"/>
      <c r="AD212" s="10"/>
      <c r="AE212"/>
      <c r="AF212"/>
      <c r="AK212" s="10"/>
      <c r="AM212"/>
      <c r="AR212" s="10"/>
      <c r="AT212"/>
    </row>
    <row r="213" spans="1:46" x14ac:dyDescent="0.25">
      <c r="A213" s="93">
        <v>173</v>
      </c>
      <c r="B213" s="93" t="s">
        <v>126</v>
      </c>
      <c r="C213" s="94" t="s">
        <v>114</v>
      </c>
      <c r="D213" s="121">
        <v>2014</v>
      </c>
      <c r="E213" s="93">
        <v>4</v>
      </c>
      <c r="F213" s="93">
        <f t="shared" si="79"/>
        <v>173</v>
      </c>
      <c r="G213" s="70"/>
      <c r="H213" s="54">
        <v>4</v>
      </c>
      <c r="I213" s="118">
        <v>505</v>
      </c>
      <c r="J213" s="123"/>
      <c r="L213"/>
      <c r="M213" s="60">
        <f t="shared" si="82"/>
        <v>505</v>
      </c>
      <c r="N213" s="10"/>
      <c r="O213" s="79" t="str">
        <f t="shared" si="75"/>
        <v>NY Metro</v>
      </c>
      <c r="P213" s="94">
        <f t="shared" si="74"/>
        <v>173</v>
      </c>
      <c r="Q213" s="94" t="s">
        <v>114</v>
      </c>
      <c r="R213" s="193"/>
      <c r="S213" s="94">
        <v>1</v>
      </c>
      <c r="T213" s="58">
        <f t="shared" si="84"/>
        <v>4</v>
      </c>
      <c r="U213" s="81">
        <f t="shared" si="78"/>
        <v>494.36356986100952</v>
      </c>
      <c r="V213" s="61">
        <f t="shared" si="76"/>
        <v>482.18831490954358</v>
      </c>
      <c r="W213" s="61" t="s">
        <v>194</v>
      </c>
      <c r="X213" s="61">
        <f t="shared" si="77"/>
        <v>3.6349999999999998</v>
      </c>
      <c r="Y213" s="61">
        <f t="shared" si="83"/>
        <v>3.5454767129968299</v>
      </c>
      <c r="Z213" s="58">
        <v>3</v>
      </c>
      <c r="AA213" s="81">
        <f t="shared" si="80"/>
        <v>492.82474504853406</v>
      </c>
      <c r="AB213" s="212">
        <f t="shared" si="81"/>
        <v>123.20618626213351</v>
      </c>
      <c r="AC213" s="82"/>
      <c r="AD213" s="10"/>
      <c r="AE213"/>
      <c r="AF213"/>
      <c r="AK213" s="10"/>
      <c r="AM213"/>
      <c r="AR213" s="10"/>
      <c r="AT213"/>
    </row>
    <row r="214" spans="1:46" x14ac:dyDescent="0.25">
      <c r="A214" s="93">
        <v>174</v>
      </c>
      <c r="B214" s="93" t="s">
        <v>126</v>
      </c>
      <c r="C214" s="94" t="s">
        <v>114</v>
      </c>
      <c r="D214" s="121">
        <v>2014</v>
      </c>
      <c r="E214" s="93">
        <v>4</v>
      </c>
      <c r="F214" s="93">
        <f t="shared" si="79"/>
        <v>174</v>
      </c>
      <c r="H214" s="54">
        <v>4</v>
      </c>
      <c r="I214" s="118">
        <v>505</v>
      </c>
      <c r="J214" s="123"/>
      <c r="L214"/>
      <c r="M214" s="60">
        <f t="shared" si="82"/>
        <v>505</v>
      </c>
      <c r="N214" s="10"/>
      <c r="O214" s="79" t="str">
        <f t="shared" si="75"/>
        <v>NY Metro</v>
      </c>
      <c r="P214" s="94">
        <f t="shared" si="74"/>
        <v>174</v>
      </c>
      <c r="Q214" s="94" t="s">
        <v>114</v>
      </c>
      <c r="R214" s="193"/>
      <c r="S214" s="94">
        <v>1</v>
      </c>
      <c r="T214" s="58">
        <f t="shared" si="84"/>
        <v>4</v>
      </c>
      <c r="U214" s="81">
        <f t="shared" si="78"/>
        <v>494.36356986100952</v>
      </c>
      <c r="V214" s="61">
        <f t="shared" si="76"/>
        <v>482.18831490954358</v>
      </c>
      <c r="W214" s="61" t="s">
        <v>194</v>
      </c>
      <c r="X214" s="61">
        <f t="shared" si="77"/>
        <v>3.6349999999999998</v>
      </c>
      <c r="Y214" s="61">
        <f t="shared" si="83"/>
        <v>3.5454767129968299</v>
      </c>
      <c r="Z214" s="58">
        <v>3</v>
      </c>
      <c r="AA214" s="81">
        <f t="shared" si="80"/>
        <v>492.82474504853406</v>
      </c>
      <c r="AB214" s="212">
        <f t="shared" si="81"/>
        <v>123.20618626213351</v>
      </c>
      <c r="AC214" s="82"/>
      <c r="AD214" s="10"/>
      <c r="AE214"/>
      <c r="AF214"/>
      <c r="AK214" s="10"/>
      <c r="AM214"/>
      <c r="AR214" s="10"/>
      <c r="AT214"/>
    </row>
    <row r="215" spans="1:46" x14ac:dyDescent="0.25">
      <c r="A215" s="93">
        <v>175</v>
      </c>
      <c r="B215" s="93" t="s">
        <v>126</v>
      </c>
      <c r="C215" s="94" t="s">
        <v>114</v>
      </c>
      <c r="D215" s="121">
        <v>2014</v>
      </c>
      <c r="E215" s="93">
        <v>4</v>
      </c>
      <c r="F215" s="93">
        <f t="shared" si="79"/>
        <v>175</v>
      </c>
      <c r="H215" s="54">
        <v>4</v>
      </c>
      <c r="I215" s="118">
        <v>505</v>
      </c>
      <c r="J215" s="123"/>
      <c r="L215"/>
      <c r="M215" s="60">
        <f t="shared" si="82"/>
        <v>505</v>
      </c>
      <c r="N215" s="10"/>
      <c r="O215" s="79" t="str">
        <f t="shared" si="75"/>
        <v>NY Metro</v>
      </c>
      <c r="P215" s="94">
        <f t="shared" si="74"/>
        <v>175</v>
      </c>
      <c r="Q215" s="94" t="s">
        <v>114</v>
      </c>
      <c r="R215" s="193"/>
      <c r="S215" s="94">
        <v>1</v>
      </c>
      <c r="T215" s="58">
        <f t="shared" si="84"/>
        <v>4</v>
      </c>
      <c r="U215" s="81">
        <f t="shared" si="78"/>
        <v>494.36356986100952</v>
      </c>
      <c r="V215" s="61">
        <f t="shared" si="76"/>
        <v>482.18831490954358</v>
      </c>
      <c r="W215" s="61" t="s">
        <v>194</v>
      </c>
      <c r="X215" s="61">
        <f t="shared" si="77"/>
        <v>3.6349999999999998</v>
      </c>
      <c r="Y215" s="61">
        <f t="shared" si="83"/>
        <v>3.5454767129968299</v>
      </c>
      <c r="Z215" s="58">
        <v>3</v>
      </c>
      <c r="AA215" s="81">
        <f t="shared" si="80"/>
        <v>492.82474504853406</v>
      </c>
      <c r="AB215" s="212">
        <f t="shared" si="81"/>
        <v>123.20618626213351</v>
      </c>
      <c r="AC215" s="82"/>
      <c r="AD215" s="10"/>
      <c r="AE215"/>
      <c r="AF215"/>
      <c r="AK215" s="10"/>
      <c r="AM215"/>
      <c r="AR215" s="10"/>
      <c r="AT215"/>
    </row>
    <row r="216" spans="1:46" x14ac:dyDescent="0.25">
      <c r="A216" s="93">
        <v>176</v>
      </c>
      <c r="B216" s="93" t="s">
        <v>126</v>
      </c>
      <c r="C216" s="94" t="s">
        <v>114</v>
      </c>
      <c r="D216" s="121">
        <v>2014</v>
      </c>
      <c r="E216" s="93">
        <v>4</v>
      </c>
      <c r="F216" s="93">
        <f t="shared" si="79"/>
        <v>176</v>
      </c>
      <c r="H216" s="54">
        <v>4</v>
      </c>
      <c r="I216" s="118">
        <v>505</v>
      </c>
      <c r="J216" s="123"/>
      <c r="L216"/>
      <c r="M216" s="60">
        <f t="shared" si="82"/>
        <v>505</v>
      </c>
      <c r="N216" s="10"/>
      <c r="O216" s="79" t="str">
        <f t="shared" si="75"/>
        <v>NY Metro</v>
      </c>
      <c r="P216" s="94">
        <f t="shared" si="74"/>
        <v>176</v>
      </c>
      <c r="Q216" s="94" t="s">
        <v>114</v>
      </c>
      <c r="R216" s="193"/>
      <c r="S216" s="94">
        <v>1</v>
      </c>
      <c r="T216" s="58">
        <f t="shared" si="84"/>
        <v>4</v>
      </c>
      <c r="U216" s="81">
        <f t="shared" si="78"/>
        <v>494.36356986100952</v>
      </c>
      <c r="V216" s="61">
        <f t="shared" si="76"/>
        <v>482.18831490954358</v>
      </c>
      <c r="W216" s="61" t="s">
        <v>194</v>
      </c>
      <c r="X216" s="61">
        <f t="shared" si="77"/>
        <v>3.6349999999999998</v>
      </c>
      <c r="Y216" s="61">
        <f t="shared" si="83"/>
        <v>3.5454767129968299</v>
      </c>
      <c r="Z216" s="58">
        <v>3</v>
      </c>
      <c r="AA216" s="81">
        <f t="shared" si="80"/>
        <v>492.82474504853406</v>
      </c>
      <c r="AB216" s="212">
        <f t="shared" si="81"/>
        <v>123.20618626213351</v>
      </c>
      <c r="AC216" s="82"/>
      <c r="AD216" s="10"/>
      <c r="AE216"/>
      <c r="AF216"/>
      <c r="AK216" s="10"/>
      <c r="AM216"/>
      <c r="AR216" s="10"/>
      <c r="AT216"/>
    </row>
    <row r="217" spans="1:46" x14ac:dyDescent="0.25">
      <c r="A217" s="93">
        <v>177</v>
      </c>
      <c r="B217" s="93" t="s">
        <v>126</v>
      </c>
      <c r="C217" s="94" t="s">
        <v>114</v>
      </c>
      <c r="D217" s="121">
        <v>2014</v>
      </c>
      <c r="E217" s="93">
        <v>4</v>
      </c>
      <c r="F217" s="93">
        <f t="shared" si="79"/>
        <v>177</v>
      </c>
      <c r="H217" s="54">
        <v>4</v>
      </c>
      <c r="I217" s="118">
        <v>505</v>
      </c>
      <c r="J217" s="123"/>
      <c r="L217"/>
      <c r="M217" s="60">
        <f t="shared" si="82"/>
        <v>505</v>
      </c>
      <c r="N217" s="10"/>
      <c r="O217" s="79" t="str">
        <f t="shared" si="75"/>
        <v>NY Metro</v>
      </c>
      <c r="P217" s="94">
        <f t="shared" si="74"/>
        <v>177</v>
      </c>
      <c r="Q217" s="94" t="s">
        <v>114</v>
      </c>
      <c r="R217" s="193"/>
      <c r="S217" s="94">
        <v>1</v>
      </c>
      <c r="T217" s="58">
        <f t="shared" si="84"/>
        <v>4</v>
      </c>
      <c r="U217" s="81">
        <f t="shared" si="78"/>
        <v>494.36356986100952</v>
      </c>
      <c r="V217" s="61">
        <f t="shared" si="76"/>
        <v>482.18831490954358</v>
      </c>
      <c r="W217" s="61" t="s">
        <v>194</v>
      </c>
      <c r="X217" s="61">
        <f t="shared" si="77"/>
        <v>3.6349999999999998</v>
      </c>
      <c r="Y217" s="61">
        <f t="shared" si="83"/>
        <v>3.5454767129968299</v>
      </c>
      <c r="Z217" s="58">
        <v>3</v>
      </c>
      <c r="AA217" s="81">
        <f t="shared" si="80"/>
        <v>492.82474504853406</v>
      </c>
      <c r="AB217" s="212">
        <f t="shared" si="81"/>
        <v>123.20618626213351</v>
      </c>
      <c r="AC217" s="82"/>
      <c r="AD217" s="10"/>
      <c r="AE217"/>
      <c r="AF217"/>
      <c r="AK217" s="10"/>
      <c r="AM217"/>
      <c r="AR217" s="10"/>
      <c r="AT217"/>
    </row>
    <row r="218" spans="1:46" x14ac:dyDescent="0.25">
      <c r="A218" s="93">
        <v>178</v>
      </c>
      <c r="B218" s="93" t="s">
        <v>126</v>
      </c>
      <c r="C218" s="94" t="s">
        <v>114</v>
      </c>
      <c r="D218" s="121">
        <v>2014</v>
      </c>
      <c r="E218" s="93">
        <v>4</v>
      </c>
      <c r="F218" s="93">
        <f t="shared" si="79"/>
        <v>178</v>
      </c>
      <c r="H218" s="54">
        <v>4</v>
      </c>
      <c r="I218" s="118">
        <v>505</v>
      </c>
      <c r="J218" s="123"/>
      <c r="L218"/>
      <c r="M218" s="60">
        <f t="shared" si="82"/>
        <v>505</v>
      </c>
      <c r="N218" s="10"/>
      <c r="O218" s="79" t="str">
        <f t="shared" si="75"/>
        <v>NY Metro</v>
      </c>
      <c r="P218" s="94">
        <f t="shared" si="74"/>
        <v>178</v>
      </c>
      <c r="Q218" s="94" t="s">
        <v>114</v>
      </c>
      <c r="R218" s="193"/>
      <c r="S218" s="94">
        <v>1</v>
      </c>
      <c r="T218" s="58">
        <f t="shared" si="84"/>
        <v>4</v>
      </c>
      <c r="U218" s="81">
        <f t="shared" si="78"/>
        <v>494.36356986100952</v>
      </c>
      <c r="V218" s="61">
        <f t="shared" si="76"/>
        <v>482.18831490954358</v>
      </c>
      <c r="W218" s="61" t="s">
        <v>194</v>
      </c>
      <c r="X218" s="61">
        <f t="shared" si="77"/>
        <v>3.6349999999999998</v>
      </c>
      <c r="Y218" s="61">
        <f t="shared" si="83"/>
        <v>3.5454767129968299</v>
      </c>
      <c r="Z218" s="58">
        <v>3</v>
      </c>
      <c r="AA218" s="81">
        <f t="shared" si="80"/>
        <v>492.82474504853406</v>
      </c>
      <c r="AB218" s="212">
        <f t="shared" si="81"/>
        <v>123.20618626213351</v>
      </c>
      <c r="AC218" s="82"/>
      <c r="AD218" s="10"/>
      <c r="AE218"/>
      <c r="AF218"/>
      <c r="AK218" s="10"/>
      <c r="AM218"/>
      <c r="AR218" s="10"/>
      <c r="AT218"/>
    </row>
    <row r="219" spans="1:46" x14ac:dyDescent="0.25">
      <c r="A219" s="93">
        <v>179</v>
      </c>
      <c r="B219" s="93" t="s">
        <v>126</v>
      </c>
      <c r="C219" s="94" t="s">
        <v>114</v>
      </c>
      <c r="D219" s="121">
        <v>2014</v>
      </c>
      <c r="E219" s="93">
        <v>4</v>
      </c>
      <c r="F219" s="93">
        <f t="shared" si="79"/>
        <v>179</v>
      </c>
      <c r="H219" s="54">
        <v>4</v>
      </c>
      <c r="I219" s="118">
        <v>505</v>
      </c>
      <c r="J219" s="123"/>
      <c r="L219"/>
      <c r="M219" s="60">
        <f t="shared" si="82"/>
        <v>505</v>
      </c>
      <c r="N219" s="10"/>
      <c r="O219" s="79" t="str">
        <f t="shared" si="75"/>
        <v>NY Metro</v>
      </c>
      <c r="P219" s="94">
        <f t="shared" si="74"/>
        <v>179</v>
      </c>
      <c r="Q219" s="94" t="s">
        <v>114</v>
      </c>
      <c r="R219" s="193"/>
      <c r="S219" s="94">
        <v>1</v>
      </c>
      <c r="T219" s="58">
        <f t="shared" si="84"/>
        <v>4</v>
      </c>
      <c r="U219" s="81">
        <f t="shared" si="78"/>
        <v>494.36356986100952</v>
      </c>
      <c r="V219" s="61">
        <f t="shared" si="76"/>
        <v>482.18831490954358</v>
      </c>
      <c r="W219" s="61" t="s">
        <v>194</v>
      </c>
      <c r="X219" s="61">
        <f t="shared" si="77"/>
        <v>3.6349999999999998</v>
      </c>
      <c r="Y219" s="61">
        <f t="shared" si="83"/>
        <v>3.5454767129968299</v>
      </c>
      <c r="Z219" s="58">
        <v>3</v>
      </c>
      <c r="AA219" s="81">
        <f t="shared" si="80"/>
        <v>492.82474504853406</v>
      </c>
      <c r="AB219" s="212">
        <f t="shared" si="81"/>
        <v>123.20618626213351</v>
      </c>
      <c r="AC219" s="82"/>
      <c r="AD219" s="10"/>
      <c r="AE219"/>
      <c r="AF219"/>
      <c r="AK219" s="10"/>
      <c r="AM219"/>
      <c r="AR219" s="10"/>
      <c r="AT219"/>
    </row>
    <row r="220" spans="1:46" x14ac:dyDescent="0.25">
      <c r="A220" s="93">
        <v>180</v>
      </c>
      <c r="B220" s="93" t="s">
        <v>126</v>
      </c>
      <c r="C220" s="94" t="s">
        <v>114</v>
      </c>
      <c r="D220" s="121">
        <v>2014</v>
      </c>
      <c r="E220" s="93">
        <v>4</v>
      </c>
      <c r="F220" s="93">
        <f t="shared" si="79"/>
        <v>180</v>
      </c>
      <c r="H220" s="54">
        <v>4</v>
      </c>
      <c r="I220" s="118">
        <v>505</v>
      </c>
      <c r="J220" s="123"/>
      <c r="L220"/>
      <c r="M220" s="60">
        <f t="shared" si="82"/>
        <v>505</v>
      </c>
      <c r="N220" s="10"/>
      <c r="O220" s="79" t="str">
        <f t="shared" si="75"/>
        <v>NY Metro</v>
      </c>
      <c r="P220" s="94">
        <f t="shared" si="74"/>
        <v>180</v>
      </c>
      <c r="Q220" s="94" t="s">
        <v>114</v>
      </c>
      <c r="R220" s="193"/>
      <c r="S220" s="94">
        <v>1</v>
      </c>
      <c r="T220" s="58">
        <f t="shared" si="84"/>
        <v>4</v>
      </c>
      <c r="U220" s="81">
        <f t="shared" si="78"/>
        <v>494.36356986100952</v>
      </c>
      <c r="V220" s="61">
        <f t="shared" si="76"/>
        <v>482.18831490954358</v>
      </c>
      <c r="W220" s="61" t="s">
        <v>194</v>
      </c>
      <c r="X220" s="61">
        <f t="shared" si="77"/>
        <v>3.6349999999999998</v>
      </c>
      <c r="Y220" s="61">
        <f t="shared" si="83"/>
        <v>3.5454767129968299</v>
      </c>
      <c r="Z220" s="58">
        <v>3</v>
      </c>
      <c r="AA220" s="81">
        <f t="shared" si="80"/>
        <v>492.82474504853406</v>
      </c>
      <c r="AB220" s="212">
        <f t="shared" si="81"/>
        <v>123.20618626213351</v>
      </c>
      <c r="AC220" s="82"/>
      <c r="AD220" s="10"/>
      <c r="AE220"/>
      <c r="AF220"/>
      <c r="AK220" s="10"/>
      <c r="AM220"/>
      <c r="AR220" s="10"/>
      <c r="AT220"/>
    </row>
    <row r="221" spans="1:46" x14ac:dyDescent="0.25">
      <c r="A221" s="93">
        <v>181</v>
      </c>
      <c r="B221" s="93" t="s">
        <v>126</v>
      </c>
      <c r="C221" s="94" t="s">
        <v>114</v>
      </c>
      <c r="D221" s="121">
        <v>2014</v>
      </c>
      <c r="E221" s="93">
        <v>4</v>
      </c>
      <c r="F221" s="93">
        <f t="shared" si="79"/>
        <v>181</v>
      </c>
      <c r="H221" s="54">
        <v>4</v>
      </c>
      <c r="I221" s="118">
        <v>505</v>
      </c>
      <c r="J221" s="123"/>
      <c r="L221"/>
      <c r="M221" s="60">
        <f t="shared" si="82"/>
        <v>505</v>
      </c>
      <c r="N221" s="10"/>
      <c r="O221" s="79" t="str">
        <f t="shared" si="75"/>
        <v>NY Metro</v>
      </c>
      <c r="P221" s="94">
        <f t="shared" si="74"/>
        <v>181</v>
      </c>
      <c r="Q221" s="94" t="s">
        <v>114</v>
      </c>
      <c r="R221" s="193"/>
      <c r="S221" s="94">
        <v>1</v>
      </c>
      <c r="T221" s="58">
        <f t="shared" si="84"/>
        <v>4</v>
      </c>
      <c r="U221" s="81">
        <f t="shared" si="78"/>
        <v>494.36356986100952</v>
      </c>
      <c r="V221" s="61">
        <f t="shared" si="76"/>
        <v>482.18831490954358</v>
      </c>
      <c r="W221" s="61" t="s">
        <v>194</v>
      </c>
      <c r="X221" s="61">
        <f t="shared" si="77"/>
        <v>3.6349999999999998</v>
      </c>
      <c r="Y221" s="61">
        <f t="shared" si="83"/>
        <v>3.5454767129968299</v>
      </c>
      <c r="Z221" s="58">
        <v>3</v>
      </c>
      <c r="AA221" s="81">
        <f t="shared" si="80"/>
        <v>492.82474504853406</v>
      </c>
      <c r="AB221" s="212">
        <f t="shared" si="81"/>
        <v>123.20618626213351</v>
      </c>
      <c r="AC221" s="82"/>
      <c r="AD221" s="10"/>
      <c r="AE221"/>
      <c r="AF221"/>
      <c r="AK221" s="10"/>
      <c r="AM221"/>
      <c r="AR221" s="10"/>
      <c r="AT221"/>
    </row>
    <row r="222" spans="1:46" x14ac:dyDescent="0.25">
      <c r="A222" s="93">
        <v>182</v>
      </c>
      <c r="B222" s="93" t="s">
        <v>126</v>
      </c>
      <c r="C222" s="94" t="s">
        <v>114</v>
      </c>
      <c r="D222" s="121">
        <v>2014</v>
      </c>
      <c r="E222" s="93">
        <v>4</v>
      </c>
      <c r="F222" s="93">
        <f t="shared" si="79"/>
        <v>182</v>
      </c>
      <c r="H222" s="54">
        <v>4</v>
      </c>
      <c r="I222" s="118">
        <v>505</v>
      </c>
      <c r="J222" s="123"/>
      <c r="L222"/>
      <c r="M222" s="60">
        <f t="shared" si="82"/>
        <v>505</v>
      </c>
      <c r="N222" s="10"/>
      <c r="O222" s="79" t="str">
        <f t="shared" si="75"/>
        <v>NY Metro</v>
      </c>
      <c r="P222" s="94">
        <f t="shared" si="74"/>
        <v>182</v>
      </c>
      <c r="Q222" s="94" t="s">
        <v>114</v>
      </c>
      <c r="R222" s="193"/>
      <c r="S222" s="94">
        <v>1</v>
      </c>
      <c r="T222" s="58">
        <f t="shared" si="84"/>
        <v>4</v>
      </c>
      <c r="U222" s="81">
        <f t="shared" si="78"/>
        <v>494.36356986100952</v>
      </c>
      <c r="V222" s="61">
        <f t="shared" si="76"/>
        <v>482.18831490954358</v>
      </c>
      <c r="W222" s="61" t="s">
        <v>194</v>
      </c>
      <c r="X222" s="61">
        <f t="shared" si="77"/>
        <v>3.6349999999999998</v>
      </c>
      <c r="Y222" s="61">
        <f t="shared" si="83"/>
        <v>3.5454767129968299</v>
      </c>
      <c r="Z222" s="58">
        <v>3</v>
      </c>
      <c r="AA222" s="81">
        <f t="shared" si="80"/>
        <v>492.82474504853406</v>
      </c>
      <c r="AB222" s="212">
        <f t="shared" si="81"/>
        <v>123.20618626213351</v>
      </c>
      <c r="AC222" s="82"/>
      <c r="AD222" s="10"/>
      <c r="AE222"/>
      <c r="AF222"/>
      <c r="AK222" s="10"/>
      <c r="AM222"/>
      <c r="AR222" s="10"/>
      <c r="AT222"/>
    </row>
    <row r="223" spans="1:46" x14ac:dyDescent="0.25">
      <c r="A223" s="93">
        <v>183</v>
      </c>
      <c r="B223" s="93" t="s">
        <v>126</v>
      </c>
      <c r="C223" s="94" t="s">
        <v>114</v>
      </c>
      <c r="D223" s="121">
        <v>2014</v>
      </c>
      <c r="E223" s="93">
        <v>4</v>
      </c>
      <c r="F223" s="93">
        <f t="shared" si="79"/>
        <v>183</v>
      </c>
      <c r="H223" s="54">
        <v>4</v>
      </c>
      <c r="I223" s="118">
        <v>505</v>
      </c>
      <c r="J223" s="123"/>
      <c r="L223"/>
      <c r="M223" s="60">
        <f t="shared" si="82"/>
        <v>505</v>
      </c>
      <c r="N223" s="10"/>
      <c r="O223" s="79" t="str">
        <f t="shared" si="75"/>
        <v>NY Metro</v>
      </c>
      <c r="P223" s="94">
        <f t="shared" si="74"/>
        <v>183</v>
      </c>
      <c r="Q223" s="94" t="s">
        <v>114</v>
      </c>
      <c r="R223" s="193"/>
      <c r="S223" s="94">
        <v>1</v>
      </c>
      <c r="T223" s="58">
        <f t="shared" si="84"/>
        <v>4</v>
      </c>
      <c r="U223" s="81">
        <f t="shared" si="78"/>
        <v>494.36356986100952</v>
      </c>
      <c r="V223" s="61">
        <f t="shared" si="76"/>
        <v>482.18831490954358</v>
      </c>
      <c r="W223" s="61" t="s">
        <v>194</v>
      </c>
      <c r="X223" s="61">
        <f t="shared" si="77"/>
        <v>3.6349999999999998</v>
      </c>
      <c r="Y223" s="61">
        <f t="shared" si="83"/>
        <v>3.5454767129968299</v>
      </c>
      <c r="Z223" s="58">
        <v>3</v>
      </c>
      <c r="AA223" s="81">
        <f t="shared" si="80"/>
        <v>492.82474504853406</v>
      </c>
      <c r="AB223" s="212">
        <f t="shared" si="81"/>
        <v>123.20618626213351</v>
      </c>
      <c r="AC223" s="82"/>
      <c r="AD223" s="10"/>
      <c r="AE223"/>
      <c r="AF223"/>
      <c r="AK223" s="10"/>
      <c r="AM223"/>
      <c r="AR223" s="10"/>
      <c r="AT223"/>
    </row>
    <row r="224" spans="1:46" x14ac:dyDescent="0.25">
      <c r="A224" s="93">
        <v>184</v>
      </c>
      <c r="B224" s="93" t="s">
        <v>126</v>
      </c>
      <c r="C224" s="94" t="s">
        <v>114</v>
      </c>
      <c r="D224" s="121">
        <v>2014</v>
      </c>
      <c r="E224" s="93">
        <v>4</v>
      </c>
      <c r="F224" s="93">
        <f t="shared" si="79"/>
        <v>184</v>
      </c>
      <c r="H224" s="54">
        <v>4</v>
      </c>
      <c r="I224" s="118">
        <v>505</v>
      </c>
      <c r="J224" s="123"/>
      <c r="L224"/>
      <c r="M224" s="60">
        <f t="shared" si="82"/>
        <v>505</v>
      </c>
      <c r="N224" s="10"/>
      <c r="O224" s="79" t="str">
        <f t="shared" si="75"/>
        <v>NY Metro</v>
      </c>
      <c r="P224" s="94">
        <f t="shared" si="74"/>
        <v>184</v>
      </c>
      <c r="Q224" s="94" t="s">
        <v>114</v>
      </c>
      <c r="R224" s="193"/>
      <c r="S224" s="94">
        <v>1</v>
      </c>
      <c r="T224" s="58">
        <f t="shared" si="84"/>
        <v>4</v>
      </c>
      <c r="U224" s="81">
        <f t="shared" si="78"/>
        <v>494.36356986100952</v>
      </c>
      <c r="V224" s="61">
        <f t="shared" si="76"/>
        <v>482.18831490954358</v>
      </c>
      <c r="W224" s="61" t="s">
        <v>194</v>
      </c>
      <c r="X224" s="61">
        <f t="shared" si="77"/>
        <v>3.6349999999999998</v>
      </c>
      <c r="Y224" s="61">
        <f t="shared" si="83"/>
        <v>3.5454767129968299</v>
      </c>
      <c r="Z224" s="58">
        <v>3</v>
      </c>
      <c r="AA224" s="81">
        <f t="shared" si="80"/>
        <v>492.82474504853406</v>
      </c>
      <c r="AB224" s="212">
        <f t="shared" si="81"/>
        <v>123.20618626213351</v>
      </c>
      <c r="AC224" s="82"/>
      <c r="AD224" s="10"/>
      <c r="AE224"/>
      <c r="AF224"/>
      <c r="AK224" s="10"/>
      <c r="AM224"/>
      <c r="AR224" s="10"/>
      <c r="AT224"/>
    </row>
    <row r="225" spans="1:46" x14ac:dyDescent="0.25">
      <c r="A225" s="93">
        <v>185</v>
      </c>
      <c r="B225" s="93" t="s">
        <v>126</v>
      </c>
      <c r="C225" s="94" t="s">
        <v>114</v>
      </c>
      <c r="D225" s="121">
        <v>2014</v>
      </c>
      <c r="E225" s="93">
        <v>4</v>
      </c>
      <c r="F225" s="93">
        <f t="shared" si="79"/>
        <v>185</v>
      </c>
      <c r="H225" s="54">
        <v>4</v>
      </c>
      <c r="I225" s="118">
        <v>505</v>
      </c>
      <c r="J225" s="123"/>
      <c r="L225"/>
      <c r="M225" s="60">
        <f t="shared" si="82"/>
        <v>505</v>
      </c>
      <c r="N225" s="10"/>
      <c r="O225" s="79" t="str">
        <f t="shared" si="75"/>
        <v>NY Metro</v>
      </c>
      <c r="P225" s="94">
        <f t="shared" si="74"/>
        <v>185</v>
      </c>
      <c r="Q225" s="94" t="s">
        <v>114</v>
      </c>
      <c r="R225" s="193"/>
      <c r="S225" s="94">
        <v>1</v>
      </c>
      <c r="T225" s="58">
        <f t="shared" si="84"/>
        <v>4</v>
      </c>
      <c r="U225" s="81">
        <f t="shared" si="78"/>
        <v>494.36356986100952</v>
      </c>
      <c r="V225" s="61">
        <f t="shared" si="76"/>
        <v>482.18831490954358</v>
      </c>
      <c r="W225" s="61" t="s">
        <v>194</v>
      </c>
      <c r="X225" s="61">
        <f t="shared" si="77"/>
        <v>3.6349999999999998</v>
      </c>
      <c r="Y225" s="61">
        <f t="shared" si="83"/>
        <v>3.5454767129968299</v>
      </c>
      <c r="Z225" s="58">
        <v>3</v>
      </c>
      <c r="AA225" s="81">
        <f t="shared" si="80"/>
        <v>492.82474504853406</v>
      </c>
      <c r="AB225" s="212">
        <f t="shared" si="81"/>
        <v>123.20618626213351</v>
      </c>
      <c r="AC225" s="82"/>
      <c r="AD225" s="10"/>
      <c r="AE225"/>
      <c r="AF225"/>
      <c r="AK225" s="10"/>
      <c r="AM225"/>
      <c r="AR225" s="10"/>
      <c r="AT225"/>
    </row>
    <row r="226" spans="1:46" x14ac:dyDescent="0.25">
      <c r="A226" s="93">
        <v>186</v>
      </c>
      <c r="B226" s="93" t="s">
        <v>126</v>
      </c>
      <c r="C226" s="94" t="s">
        <v>114</v>
      </c>
      <c r="D226" s="121">
        <v>2014</v>
      </c>
      <c r="E226" s="93">
        <v>4</v>
      </c>
      <c r="F226" s="93">
        <f t="shared" si="79"/>
        <v>186</v>
      </c>
      <c r="H226" s="54">
        <v>4</v>
      </c>
      <c r="I226" s="118">
        <v>505</v>
      </c>
      <c r="J226" s="123"/>
      <c r="L226"/>
      <c r="M226" s="60">
        <f t="shared" si="82"/>
        <v>505</v>
      </c>
      <c r="N226" s="10"/>
      <c r="O226" s="79" t="str">
        <f t="shared" si="75"/>
        <v>NY Metro</v>
      </c>
      <c r="P226" s="94">
        <f t="shared" si="74"/>
        <v>186</v>
      </c>
      <c r="Q226" s="94" t="s">
        <v>114</v>
      </c>
      <c r="R226" s="193"/>
      <c r="S226" s="94">
        <v>1</v>
      </c>
      <c r="T226" s="58">
        <f t="shared" si="84"/>
        <v>4</v>
      </c>
      <c r="U226" s="81">
        <f t="shared" si="78"/>
        <v>494.36356986100952</v>
      </c>
      <c r="V226" s="61">
        <f t="shared" si="76"/>
        <v>482.18831490954358</v>
      </c>
      <c r="W226" s="61" t="s">
        <v>194</v>
      </c>
      <c r="X226" s="61">
        <f t="shared" si="77"/>
        <v>3.6349999999999998</v>
      </c>
      <c r="Y226" s="61">
        <f t="shared" si="83"/>
        <v>3.5454767129968299</v>
      </c>
      <c r="Z226" s="58">
        <v>3</v>
      </c>
      <c r="AA226" s="81">
        <f t="shared" si="80"/>
        <v>492.82474504853406</v>
      </c>
      <c r="AB226" s="212">
        <f t="shared" si="81"/>
        <v>123.20618626213351</v>
      </c>
      <c r="AC226" s="82"/>
      <c r="AD226" s="10"/>
      <c r="AE226"/>
      <c r="AF226"/>
      <c r="AK226" s="10"/>
      <c r="AM226"/>
      <c r="AR226" s="10"/>
      <c r="AT226"/>
    </row>
    <row r="227" spans="1:46" x14ac:dyDescent="0.25">
      <c r="A227" s="93">
        <v>187</v>
      </c>
      <c r="B227" s="93" t="s">
        <v>126</v>
      </c>
      <c r="C227" s="94" t="s">
        <v>114</v>
      </c>
      <c r="D227" s="121">
        <v>2014</v>
      </c>
      <c r="E227" s="93">
        <v>4</v>
      </c>
      <c r="F227" s="93">
        <f t="shared" si="79"/>
        <v>187</v>
      </c>
      <c r="H227" s="54">
        <v>4</v>
      </c>
      <c r="I227" s="118">
        <v>505</v>
      </c>
      <c r="J227" s="123"/>
      <c r="L227"/>
      <c r="M227" s="60">
        <f t="shared" si="82"/>
        <v>505</v>
      </c>
      <c r="N227" s="10"/>
      <c r="O227" s="79" t="str">
        <f t="shared" si="75"/>
        <v>NY Metro</v>
      </c>
      <c r="P227" s="94">
        <f t="shared" si="74"/>
        <v>187</v>
      </c>
      <c r="Q227" s="94" t="s">
        <v>114</v>
      </c>
      <c r="R227" s="193"/>
      <c r="S227" s="94">
        <v>1</v>
      </c>
      <c r="T227" s="58">
        <f t="shared" si="84"/>
        <v>4</v>
      </c>
      <c r="U227" s="81">
        <f t="shared" si="78"/>
        <v>494.36356986100952</v>
      </c>
      <c r="V227" s="61">
        <f t="shared" si="76"/>
        <v>482.18831490954358</v>
      </c>
      <c r="W227" s="61" t="s">
        <v>194</v>
      </c>
      <c r="X227" s="61">
        <f t="shared" si="77"/>
        <v>3.6349999999999998</v>
      </c>
      <c r="Y227" s="61">
        <f t="shared" si="83"/>
        <v>3.5454767129968299</v>
      </c>
      <c r="Z227" s="58">
        <v>3</v>
      </c>
      <c r="AA227" s="81">
        <f t="shared" si="80"/>
        <v>492.82474504853406</v>
      </c>
      <c r="AB227" s="212">
        <f t="shared" si="81"/>
        <v>123.20618626213351</v>
      </c>
      <c r="AC227" s="82"/>
      <c r="AD227" s="10"/>
      <c r="AE227"/>
      <c r="AF227"/>
      <c r="AK227" s="10"/>
      <c r="AM227"/>
      <c r="AR227" s="10"/>
      <c r="AT227"/>
    </row>
    <row r="228" spans="1:46" x14ac:dyDescent="0.25">
      <c r="A228" s="93">
        <v>188</v>
      </c>
      <c r="B228" s="93" t="s">
        <v>126</v>
      </c>
      <c r="C228" s="94" t="s">
        <v>114</v>
      </c>
      <c r="D228" s="121">
        <v>2014</v>
      </c>
      <c r="E228" s="93">
        <v>4</v>
      </c>
      <c r="F228" s="93">
        <f t="shared" si="79"/>
        <v>188</v>
      </c>
      <c r="H228" s="54">
        <v>4</v>
      </c>
      <c r="I228" s="118">
        <v>505</v>
      </c>
      <c r="J228" s="123"/>
      <c r="L228"/>
      <c r="M228" s="60">
        <f t="shared" si="82"/>
        <v>505</v>
      </c>
      <c r="N228" s="10"/>
      <c r="O228" s="79" t="str">
        <f t="shared" si="75"/>
        <v>NY Metro</v>
      </c>
      <c r="P228" s="94">
        <f t="shared" si="74"/>
        <v>188</v>
      </c>
      <c r="Q228" s="94" t="s">
        <v>114</v>
      </c>
      <c r="R228" s="193"/>
      <c r="S228" s="94">
        <v>1</v>
      </c>
      <c r="T228" s="58">
        <f t="shared" si="84"/>
        <v>4</v>
      </c>
      <c r="U228" s="81">
        <f t="shared" si="78"/>
        <v>494.36356986100952</v>
      </c>
      <c r="V228" s="61">
        <f t="shared" si="76"/>
        <v>482.18831490954358</v>
      </c>
      <c r="W228" s="61" t="s">
        <v>194</v>
      </c>
      <c r="X228" s="61">
        <f t="shared" si="77"/>
        <v>3.6349999999999998</v>
      </c>
      <c r="Y228" s="61">
        <f t="shared" si="83"/>
        <v>3.5454767129968299</v>
      </c>
      <c r="Z228" s="58">
        <v>3</v>
      </c>
      <c r="AA228" s="81">
        <f t="shared" si="80"/>
        <v>492.82474504853406</v>
      </c>
      <c r="AB228" s="212">
        <f t="shared" si="81"/>
        <v>123.20618626213351</v>
      </c>
      <c r="AC228" s="82"/>
      <c r="AD228" s="10"/>
      <c r="AE228"/>
      <c r="AF228"/>
      <c r="AK228" s="10"/>
      <c r="AM228"/>
      <c r="AR228" s="10"/>
      <c r="AT228"/>
    </row>
    <row r="229" spans="1:46" x14ac:dyDescent="0.25">
      <c r="A229" s="93">
        <v>189</v>
      </c>
      <c r="B229" s="93" t="s">
        <v>126</v>
      </c>
      <c r="C229" s="94" t="s">
        <v>114</v>
      </c>
      <c r="D229" s="121">
        <v>2014</v>
      </c>
      <c r="E229" s="93">
        <v>4</v>
      </c>
      <c r="F229" s="93">
        <f t="shared" si="79"/>
        <v>189</v>
      </c>
      <c r="H229" s="54">
        <v>4</v>
      </c>
      <c r="I229" s="118">
        <v>505</v>
      </c>
      <c r="J229" s="123"/>
      <c r="L229"/>
      <c r="M229" s="60">
        <f t="shared" si="82"/>
        <v>505</v>
      </c>
      <c r="N229" s="10"/>
      <c r="O229" s="79" t="str">
        <f t="shared" si="75"/>
        <v>NY Metro</v>
      </c>
      <c r="P229" s="94">
        <f t="shared" si="74"/>
        <v>189</v>
      </c>
      <c r="Q229" s="94" t="s">
        <v>114</v>
      </c>
      <c r="R229" s="193"/>
      <c r="S229" s="94">
        <v>1</v>
      </c>
      <c r="T229" s="58">
        <f t="shared" si="84"/>
        <v>4</v>
      </c>
      <c r="U229" s="81">
        <f t="shared" si="78"/>
        <v>494.36356986100952</v>
      </c>
      <c r="V229" s="61">
        <f t="shared" si="76"/>
        <v>482.18831490954358</v>
      </c>
      <c r="W229" s="61" t="s">
        <v>194</v>
      </c>
      <c r="X229" s="61">
        <f t="shared" si="77"/>
        <v>3.6349999999999998</v>
      </c>
      <c r="Y229" s="61">
        <f t="shared" si="83"/>
        <v>3.5454767129968299</v>
      </c>
      <c r="Z229" s="58">
        <v>3</v>
      </c>
      <c r="AA229" s="81">
        <f t="shared" si="80"/>
        <v>492.82474504853406</v>
      </c>
      <c r="AB229" s="212">
        <f t="shared" si="81"/>
        <v>123.20618626213351</v>
      </c>
      <c r="AC229" s="82"/>
      <c r="AD229" s="10"/>
      <c r="AE229"/>
      <c r="AF229"/>
      <c r="AK229" s="10"/>
      <c r="AM229"/>
      <c r="AR229" s="10"/>
      <c r="AT229"/>
    </row>
    <row r="230" spans="1:46" x14ac:dyDescent="0.25">
      <c r="A230" s="93">
        <v>190</v>
      </c>
      <c r="B230" s="93" t="s">
        <v>126</v>
      </c>
      <c r="C230" s="94" t="s">
        <v>114</v>
      </c>
      <c r="D230" s="121">
        <v>2014</v>
      </c>
      <c r="E230" s="93">
        <v>4</v>
      </c>
      <c r="F230" s="93">
        <f t="shared" si="79"/>
        <v>190</v>
      </c>
      <c r="H230" s="54">
        <v>4</v>
      </c>
      <c r="I230" s="118">
        <v>505</v>
      </c>
      <c r="J230" s="123"/>
      <c r="L230"/>
      <c r="M230" s="60">
        <f t="shared" si="82"/>
        <v>505</v>
      </c>
      <c r="N230" s="10"/>
      <c r="O230" s="79" t="str">
        <f t="shared" si="75"/>
        <v>NY Metro</v>
      </c>
      <c r="P230" s="94">
        <f t="shared" si="74"/>
        <v>190</v>
      </c>
      <c r="Q230" s="94" t="s">
        <v>114</v>
      </c>
      <c r="R230" s="193"/>
      <c r="S230" s="94">
        <v>1</v>
      </c>
      <c r="T230" s="58">
        <f t="shared" si="84"/>
        <v>4</v>
      </c>
      <c r="U230" s="81">
        <f t="shared" si="78"/>
        <v>494.36356986100952</v>
      </c>
      <c r="V230" s="61">
        <f t="shared" si="76"/>
        <v>482.18831490954358</v>
      </c>
      <c r="W230" s="61" t="s">
        <v>194</v>
      </c>
      <c r="X230" s="61">
        <f t="shared" si="77"/>
        <v>3.6349999999999998</v>
      </c>
      <c r="Y230" s="61">
        <f t="shared" si="83"/>
        <v>3.5454767129968299</v>
      </c>
      <c r="Z230" s="58">
        <v>3</v>
      </c>
      <c r="AA230" s="81">
        <f t="shared" si="80"/>
        <v>492.82474504853406</v>
      </c>
      <c r="AB230" s="212">
        <f t="shared" si="81"/>
        <v>123.20618626213351</v>
      </c>
      <c r="AC230" s="82"/>
      <c r="AD230" s="10"/>
      <c r="AE230"/>
      <c r="AF230"/>
      <c r="AK230" s="10"/>
      <c r="AM230"/>
      <c r="AR230" s="10"/>
      <c r="AT230"/>
    </row>
    <row r="231" spans="1:46" x14ac:dyDescent="0.25">
      <c r="A231" s="93">
        <v>191</v>
      </c>
      <c r="B231" s="93" t="s">
        <v>126</v>
      </c>
      <c r="C231" s="94" t="s">
        <v>114</v>
      </c>
      <c r="D231" s="121">
        <v>2014</v>
      </c>
      <c r="E231" s="93">
        <v>4</v>
      </c>
      <c r="F231" s="93">
        <f t="shared" si="79"/>
        <v>191</v>
      </c>
      <c r="H231" s="54">
        <v>4</v>
      </c>
      <c r="I231" s="118">
        <v>505</v>
      </c>
      <c r="J231" s="123"/>
      <c r="L231"/>
      <c r="M231" s="60">
        <f t="shared" si="82"/>
        <v>505</v>
      </c>
      <c r="N231" s="10"/>
      <c r="O231" s="79" t="str">
        <f t="shared" si="75"/>
        <v>NY Metro</v>
      </c>
      <c r="P231" s="94">
        <f t="shared" si="74"/>
        <v>191</v>
      </c>
      <c r="Q231" s="94" t="s">
        <v>114</v>
      </c>
      <c r="R231" s="193"/>
      <c r="S231" s="94">
        <v>1</v>
      </c>
      <c r="T231" s="58">
        <f t="shared" si="84"/>
        <v>4</v>
      </c>
      <c r="U231" s="81">
        <f t="shared" si="78"/>
        <v>494.36356986100952</v>
      </c>
      <c r="V231" s="61">
        <f t="shared" si="76"/>
        <v>482.18831490954358</v>
      </c>
      <c r="W231" s="61" t="s">
        <v>194</v>
      </c>
      <c r="X231" s="61">
        <f t="shared" si="77"/>
        <v>3.6349999999999998</v>
      </c>
      <c r="Y231" s="61">
        <f t="shared" si="83"/>
        <v>3.5454767129968299</v>
      </c>
      <c r="Z231" s="58">
        <v>3</v>
      </c>
      <c r="AA231" s="81">
        <f t="shared" si="80"/>
        <v>492.82474504853406</v>
      </c>
      <c r="AB231" s="212">
        <f t="shared" si="81"/>
        <v>123.20618626213351</v>
      </c>
      <c r="AC231" s="82"/>
      <c r="AD231" s="10"/>
      <c r="AE231"/>
      <c r="AF231"/>
      <c r="AK231" s="10"/>
      <c r="AM231"/>
      <c r="AR231" s="10"/>
      <c r="AT231"/>
    </row>
    <row r="232" spans="1:46" x14ac:dyDescent="0.25">
      <c r="A232" s="93">
        <v>192</v>
      </c>
      <c r="B232" s="93" t="s">
        <v>126</v>
      </c>
      <c r="C232" s="94" t="s">
        <v>114</v>
      </c>
      <c r="D232" s="121">
        <v>2014</v>
      </c>
      <c r="E232" s="93">
        <v>4</v>
      </c>
      <c r="F232" s="93">
        <f t="shared" si="79"/>
        <v>192</v>
      </c>
      <c r="H232" s="54">
        <v>4</v>
      </c>
      <c r="I232" s="118">
        <v>505</v>
      </c>
      <c r="J232" s="123"/>
      <c r="L232"/>
      <c r="M232" s="60">
        <f t="shared" si="82"/>
        <v>505</v>
      </c>
      <c r="N232" s="10"/>
      <c r="O232" s="79" t="str">
        <f t="shared" si="75"/>
        <v>NY Metro</v>
      </c>
      <c r="P232" s="94">
        <f t="shared" si="74"/>
        <v>192</v>
      </c>
      <c r="Q232" s="94" t="s">
        <v>114</v>
      </c>
      <c r="R232" s="193"/>
      <c r="S232" s="94">
        <v>1</v>
      </c>
      <c r="T232" s="58">
        <f t="shared" si="84"/>
        <v>4</v>
      </c>
      <c r="U232" s="81">
        <f t="shared" si="78"/>
        <v>494.36356986100952</v>
      </c>
      <c r="V232" s="61">
        <f t="shared" si="76"/>
        <v>482.18831490954358</v>
      </c>
      <c r="W232" s="61" t="s">
        <v>194</v>
      </c>
      <c r="X232" s="61">
        <f t="shared" si="77"/>
        <v>3.6349999999999998</v>
      </c>
      <c r="Y232" s="61">
        <f t="shared" si="83"/>
        <v>3.5454767129968299</v>
      </c>
      <c r="Z232" s="58">
        <v>3</v>
      </c>
      <c r="AA232" s="81">
        <f t="shared" si="80"/>
        <v>492.82474504853406</v>
      </c>
      <c r="AB232" s="212">
        <f t="shared" si="81"/>
        <v>123.20618626213351</v>
      </c>
      <c r="AC232" s="82"/>
      <c r="AD232" s="10"/>
      <c r="AE232"/>
      <c r="AF232"/>
      <c r="AK232" s="10"/>
      <c r="AM232"/>
      <c r="AR232" s="10"/>
      <c r="AT232"/>
    </row>
    <row r="233" spans="1:46" x14ac:dyDescent="0.25">
      <c r="A233" s="93">
        <v>193</v>
      </c>
      <c r="B233" s="93" t="s">
        <v>126</v>
      </c>
      <c r="C233" s="94" t="s">
        <v>114</v>
      </c>
      <c r="D233" s="121">
        <v>2014</v>
      </c>
      <c r="E233" s="93">
        <v>4</v>
      </c>
      <c r="F233" s="93">
        <f t="shared" si="79"/>
        <v>193</v>
      </c>
      <c r="H233" s="54">
        <v>4</v>
      </c>
      <c r="I233" s="118">
        <v>505</v>
      </c>
      <c r="J233" s="123"/>
      <c r="L233"/>
      <c r="M233" s="60">
        <f t="shared" ref="M233:M240" si="85">I233+(L233*K233)</f>
        <v>505</v>
      </c>
      <c r="N233" s="10"/>
      <c r="O233" s="79" t="str">
        <f t="shared" si="75"/>
        <v>NY Metro</v>
      </c>
      <c r="P233" s="94">
        <f t="shared" si="74"/>
        <v>193</v>
      </c>
      <c r="Q233" s="94" t="s">
        <v>114</v>
      </c>
      <c r="R233" s="193"/>
      <c r="S233" s="94">
        <v>1</v>
      </c>
      <c r="T233" s="58">
        <f t="shared" si="84"/>
        <v>4</v>
      </c>
      <c r="U233" s="81">
        <f t="shared" si="78"/>
        <v>494.36356986100952</v>
      </c>
      <c r="V233" s="61">
        <f t="shared" si="76"/>
        <v>482.18831490954358</v>
      </c>
      <c r="W233" s="61" t="s">
        <v>194</v>
      </c>
      <c r="X233" s="61">
        <f t="shared" si="77"/>
        <v>3.6349999999999998</v>
      </c>
      <c r="Y233" s="61">
        <f t="shared" ref="Y233:Y240" si="86">X233/$AO$52</f>
        <v>3.5454767129968299</v>
      </c>
      <c r="Z233" s="58">
        <v>3</v>
      </c>
      <c r="AA233" s="81">
        <f t="shared" si="80"/>
        <v>492.82474504853406</v>
      </c>
      <c r="AB233" s="212">
        <f t="shared" si="81"/>
        <v>123.20618626213351</v>
      </c>
      <c r="AC233" s="82"/>
      <c r="AD233" s="10"/>
      <c r="AE233"/>
      <c r="AF233"/>
      <c r="AK233" s="10"/>
      <c r="AM233"/>
      <c r="AR233" s="10"/>
      <c r="AT233"/>
    </row>
    <row r="234" spans="1:46" x14ac:dyDescent="0.25">
      <c r="A234" s="93">
        <v>194</v>
      </c>
      <c r="B234" s="93" t="s">
        <v>126</v>
      </c>
      <c r="C234" s="94" t="s">
        <v>114</v>
      </c>
      <c r="D234" s="121">
        <v>2014</v>
      </c>
      <c r="E234" s="93">
        <v>4</v>
      </c>
      <c r="F234" s="93">
        <f t="shared" si="79"/>
        <v>194</v>
      </c>
      <c r="H234" s="54">
        <v>4</v>
      </c>
      <c r="I234" s="118">
        <v>505</v>
      </c>
      <c r="J234" s="123"/>
      <c r="L234"/>
      <c r="M234" s="60">
        <f t="shared" si="85"/>
        <v>505</v>
      </c>
      <c r="N234" s="10"/>
      <c r="O234" s="79" t="str">
        <f t="shared" si="75"/>
        <v>NY Metro</v>
      </c>
      <c r="P234" s="94">
        <f t="shared" si="74"/>
        <v>194</v>
      </c>
      <c r="Q234" s="94" t="s">
        <v>114</v>
      </c>
      <c r="R234" s="193"/>
      <c r="S234" s="94">
        <v>1</v>
      </c>
      <c r="T234" s="58">
        <f t="shared" si="84"/>
        <v>4</v>
      </c>
      <c r="U234" s="81">
        <f t="shared" si="78"/>
        <v>494.36356986100952</v>
      </c>
      <c r="V234" s="61">
        <f t="shared" si="76"/>
        <v>482.18831490954358</v>
      </c>
      <c r="W234" s="61" t="s">
        <v>194</v>
      </c>
      <c r="X234" s="61">
        <f t="shared" si="77"/>
        <v>3.6349999999999998</v>
      </c>
      <c r="Y234" s="61">
        <f t="shared" si="86"/>
        <v>3.5454767129968299</v>
      </c>
      <c r="Z234" s="58">
        <v>3</v>
      </c>
      <c r="AA234" s="81">
        <f t="shared" si="80"/>
        <v>492.82474504853406</v>
      </c>
      <c r="AB234" s="212">
        <f t="shared" si="81"/>
        <v>123.20618626213351</v>
      </c>
      <c r="AC234" s="82"/>
      <c r="AD234" s="10"/>
      <c r="AE234"/>
      <c r="AF234"/>
      <c r="AK234" s="10"/>
      <c r="AM234"/>
      <c r="AR234" s="10"/>
      <c r="AT234"/>
    </row>
    <row r="235" spans="1:46" x14ac:dyDescent="0.25">
      <c r="A235" s="93">
        <v>195</v>
      </c>
      <c r="B235" s="93" t="s">
        <v>126</v>
      </c>
      <c r="C235" s="94" t="s">
        <v>114</v>
      </c>
      <c r="D235" s="121">
        <v>2014</v>
      </c>
      <c r="E235" s="93">
        <v>4</v>
      </c>
      <c r="F235" s="93">
        <f t="shared" si="79"/>
        <v>195</v>
      </c>
      <c r="H235" s="54">
        <v>4</v>
      </c>
      <c r="I235" s="118">
        <v>505</v>
      </c>
      <c r="J235" s="123"/>
      <c r="L235"/>
      <c r="M235" s="60">
        <f t="shared" si="85"/>
        <v>505</v>
      </c>
      <c r="N235" s="10"/>
      <c r="O235" s="79" t="str">
        <f t="shared" si="75"/>
        <v>NY Metro</v>
      </c>
      <c r="P235" s="94">
        <f t="shared" si="74"/>
        <v>195</v>
      </c>
      <c r="Q235" s="94" t="s">
        <v>114</v>
      </c>
      <c r="R235" s="193"/>
      <c r="S235" s="94">
        <v>1</v>
      </c>
      <c r="T235" s="58">
        <f t="shared" si="84"/>
        <v>4</v>
      </c>
      <c r="U235" s="81">
        <f t="shared" si="78"/>
        <v>494.36356986100952</v>
      </c>
      <c r="V235" s="61">
        <f t="shared" si="76"/>
        <v>482.18831490954358</v>
      </c>
      <c r="W235" s="61" t="s">
        <v>194</v>
      </c>
      <c r="X235" s="61">
        <f t="shared" si="77"/>
        <v>3.6349999999999998</v>
      </c>
      <c r="Y235" s="61">
        <f t="shared" si="86"/>
        <v>3.5454767129968299</v>
      </c>
      <c r="Z235" s="58">
        <v>3</v>
      </c>
      <c r="AA235" s="81">
        <f t="shared" si="80"/>
        <v>492.82474504853406</v>
      </c>
      <c r="AB235" s="212">
        <f t="shared" si="81"/>
        <v>123.20618626213351</v>
      </c>
      <c r="AC235" s="82"/>
      <c r="AD235" s="10"/>
      <c r="AE235"/>
      <c r="AF235"/>
      <c r="AK235" s="10"/>
      <c r="AM235"/>
      <c r="AR235" s="10"/>
      <c r="AT235"/>
    </row>
    <row r="236" spans="1:46" x14ac:dyDescent="0.25">
      <c r="A236" s="93">
        <v>196</v>
      </c>
      <c r="B236" s="93" t="s">
        <v>126</v>
      </c>
      <c r="C236" s="94" t="s">
        <v>114</v>
      </c>
      <c r="D236" s="121">
        <v>2014</v>
      </c>
      <c r="E236" s="93">
        <v>4</v>
      </c>
      <c r="F236" s="93">
        <f t="shared" si="79"/>
        <v>196</v>
      </c>
      <c r="H236" s="54">
        <v>4</v>
      </c>
      <c r="I236" s="118">
        <v>505</v>
      </c>
      <c r="J236" s="123"/>
      <c r="L236"/>
      <c r="M236" s="60">
        <f t="shared" si="85"/>
        <v>505</v>
      </c>
      <c r="N236" s="10"/>
      <c r="O236" s="79" t="str">
        <f t="shared" si="75"/>
        <v>NY Metro</v>
      </c>
      <c r="P236" s="94">
        <f t="shared" si="74"/>
        <v>196</v>
      </c>
      <c r="Q236" s="94" t="s">
        <v>114</v>
      </c>
      <c r="R236" s="193"/>
      <c r="S236" s="94">
        <v>1</v>
      </c>
      <c r="T236" s="58">
        <f t="shared" si="84"/>
        <v>4</v>
      </c>
      <c r="U236" s="81">
        <f t="shared" si="78"/>
        <v>494.36356986100952</v>
      </c>
      <c r="V236" s="61">
        <f t="shared" si="76"/>
        <v>482.18831490954358</v>
      </c>
      <c r="W236" s="61" t="s">
        <v>194</v>
      </c>
      <c r="X236" s="61">
        <f t="shared" si="77"/>
        <v>3.6349999999999998</v>
      </c>
      <c r="Y236" s="61">
        <f t="shared" si="86"/>
        <v>3.5454767129968299</v>
      </c>
      <c r="Z236" s="58">
        <v>3</v>
      </c>
      <c r="AA236" s="81">
        <f t="shared" si="80"/>
        <v>492.82474504853406</v>
      </c>
      <c r="AB236" s="212">
        <f t="shared" si="81"/>
        <v>123.20618626213351</v>
      </c>
      <c r="AC236" s="82"/>
      <c r="AD236" s="10"/>
      <c r="AE236"/>
      <c r="AF236"/>
      <c r="AK236" s="10"/>
      <c r="AM236"/>
      <c r="AR236" s="10"/>
      <c r="AT236"/>
    </row>
    <row r="237" spans="1:46" x14ac:dyDescent="0.25">
      <c r="A237" s="93">
        <v>197</v>
      </c>
      <c r="B237" s="93" t="s">
        <v>126</v>
      </c>
      <c r="C237" s="94" t="s">
        <v>114</v>
      </c>
      <c r="D237" s="121">
        <v>2014</v>
      </c>
      <c r="E237" s="93">
        <v>4</v>
      </c>
      <c r="F237" s="93">
        <f t="shared" si="79"/>
        <v>197</v>
      </c>
      <c r="H237" s="54">
        <v>4</v>
      </c>
      <c r="I237" s="118">
        <v>505</v>
      </c>
      <c r="J237" s="123"/>
      <c r="L237"/>
      <c r="M237" s="60">
        <f t="shared" si="85"/>
        <v>505</v>
      </c>
      <c r="N237" s="10"/>
      <c r="O237" s="79" t="str">
        <f t="shared" si="75"/>
        <v>NY Metro</v>
      </c>
      <c r="P237" s="94">
        <f t="shared" si="74"/>
        <v>197</v>
      </c>
      <c r="Q237" s="94" t="s">
        <v>114</v>
      </c>
      <c r="R237" s="193"/>
      <c r="S237" s="94">
        <v>1</v>
      </c>
      <c r="T237" s="58">
        <f t="shared" si="84"/>
        <v>4</v>
      </c>
      <c r="U237" s="81">
        <f t="shared" si="78"/>
        <v>494.36356986100952</v>
      </c>
      <c r="V237" s="61">
        <f t="shared" si="76"/>
        <v>482.18831490954358</v>
      </c>
      <c r="W237" s="61" t="s">
        <v>194</v>
      </c>
      <c r="X237" s="61">
        <f t="shared" si="77"/>
        <v>3.6349999999999998</v>
      </c>
      <c r="Y237" s="61">
        <f t="shared" si="86"/>
        <v>3.5454767129968299</v>
      </c>
      <c r="Z237" s="58">
        <v>3</v>
      </c>
      <c r="AA237" s="81">
        <f t="shared" si="80"/>
        <v>492.82474504853406</v>
      </c>
      <c r="AB237" s="212">
        <f t="shared" si="81"/>
        <v>123.20618626213351</v>
      </c>
      <c r="AC237" s="82"/>
      <c r="AD237" s="10"/>
      <c r="AE237"/>
      <c r="AF237"/>
      <c r="AK237" s="10"/>
      <c r="AM237"/>
      <c r="AR237" s="10"/>
      <c r="AT237"/>
    </row>
    <row r="238" spans="1:46" x14ac:dyDescent="0.25">
      <c r="A238" s="93">
        <v>198</v>
      </c>
      <c r="B238" s="93" t="s">
        <v>126</v>
      </c>
      <c r="C238" s="94" t="s">
        <v>114</v>
      </c>
      <c r="D238" s="121">
        <v>2014</v>
      </c>
      <c r="E238" s="93">
        <v>4</v>
      </c>
      <c r="F238" s="93">
        <f t="shared" si="79"/>
        <v>198</v>
      </c>
      <c r="H238" s="54">
        <v>4</v>
      </c>
      <c r="I238" s="118">
        <v>505</v>
      </c>
      <c r="J238" s="123"/>
      <c r="L238"/>
      <c r="M238" s="60">
        <f t="shared" si="85"/>
        <v>505</v>
      </c>
      <c r="N238" s="10"/>
      <c r="O238" s="79" t="str">
        <f t="shared" si="75"/>
        <v>NY Metro</v>
      </c>
      <c r="P238" s="94">
        <f t="shared" si="74"/>
        <v>198</v>
      </c>
      <c r="Q238" s="94" t="s">
        <v>114</v>
      </c>
      <c r="R238" s="193"/>
      <c r="S238" s="94">
        <v>1</v>
      </c>
      <c r="T238" s="58">
        <f t="shared" si="84"/>
        <v>4</v>
      </c>
      <c r="U238" s="81">
        <f t="shared" si="78"/>
        <v>494.36356986100952</v>
      </c>
      <c r="V238" s="61">
        <f t="shared" si="76"/>
        <v>482.18831490954358</v>
      </c>
      <c r="W238" s="61" t="s">
        <v>194</v>
      </c>
      <c r="X238" s="61">
        <f t="shared" si="77"/>
        <v>3.6349999999999998</v>
      </c>
      <c r="Y238" s="61">
        <f t="shared" si="86"/>
        <v>3.5454767129968299</v>
      </c>
      <c r="Z238" s="58">
        <v>3</v>
      </c>
      <c r="AA238" s="81">
        <f t="shared" si="80"/>
        <v>492.82474504853406</v>
      </c>
      <c r="AB238" s="212">
        <f t="shared" si="81"/>
        <v>123.20618626213351</v>
      </c>
      <c r="AC238" s="82"/>
      <c r="AD238" s="10"/>
      <c r="AE238"/>
      <c r="AF238"/>
      <c r="AK238" s="10"/>
      <c r="AM238"/>
      <c r="AR238" s="10"/>
      <c r="AT238"/>
    </row>
    <row r="239" spans="1:46" x14ac:dyDescent="0.25">
      <c r="A239" s="93">
        <v>199</v>
      </c>
      <c r="B239" s="93" t="s">
        <v>126</v>
      </c>
      <c r="C239" s="94" t="s">
        <v>114</v>
      </c>
      <c r="D239" s="121">
        <v>2014</v>
      </c>
      <c r="E239" s="93">
        <v>4</v>
      </c>
      <c r="F239" s="93">
        <f t="shared" si="79"/>
        <v>199</v>
      </c>
      <c r="H239" s="54">
        <v>4</v>
      </c>
      <c r="I239" s="118">
        <v>642</v>
      </c>
      <c r="J239" s="123"/>
      <c r="L239"/>
      <c r="M239" s="60">
        <f t="shared" si="85"/>
        <v>642</v>
      </c>
      <c r="N239" s="10"/>
      <c r="O239" s="79" t="str">
        <f t="shared" si="75"/>
        <v>NY Metro</v>
      </c>
      <c r="P239" s="94">
        <f t="shared" si="74"/>
        <v>199</v>
      </c>
      <c r="Q239" s="94" t="s">
        <v>114</v>
      </c>
      <c r="R239" s="193"/>
      <c r="S239" s="94">
        <v>1</v>
      </c>
      <c r="T239" s="58">
        <f t="shared" si="84"/>
        <v>4</v>
      </c>
      <c r="U239" s="81">
        <f t="shared" si="78"/>
        <v>631.36356986100952</v>
      </c>
      <c r="V239" s="61">
        <f t="shared" si="76"/>
        <v>615.81425980103347</v>
      </c>
      <c r="W239" s="61" t="s">
        <v>194</v>
      </c>
      <c r="X239" s="61">
        <f t="shared" si="77"/>
        <v>3.6349999999999998</v>
      </c>
      <c r="Y239" s="61">
        <f t="shared" si="86"/>
        <v>3.5454767129968299</v>
      </c>
      <c r="Z239" s="58">
        <v>3</v>
      </c>
      <c r="AA239" s="81">
        <f t="shared" si="80"/>
        <v>626.45068994002395</v>
      </c>
      <c r="AB239" s="212">
        <f t="shared" si="81"/>
        <v>156.61267248500599</v>
      </c>
      <c r="AC239" s="82"/>
      <c r="AD239" s="10"/>
      <c r="AE239"/>
      <c r="AF239"/>
      <c r="AK239" s="10"/>
      <c r="AM239"/>
      <c r="AR239" s="10"/>
      <c r="AT239"/>
    </row>
    <row r="240" spans="1:46" x14ac:dyDescent="0.25">
      <c r="A240" s="93">
        <v>200</v>
      </c>
      <c r="B240" s="93" t="s">
        <v>126</v>
      </c>
      <c r="C240" s="94" t="s">
        <v>114</v>
      </c>
      <c r="D240" s="121">
        <v>2014</v>
      </c>
      <c r="E240" s="93">
        <v>4</v>
      </c>
      <c r="F240" s="93">
        <f t="shared" si="79"/>
        <v>200</v>
      </c>
      <c r="H240" s="54">
        <v>4</v>
      </c>
      <c r="I240" s="118">
        <v>642</v>
      </c>
      <c r="J240" s="123"/>
      <c r="L240"/>
      <c r="M240" s="60">
        <f t="shared" si="85"/>
        <v>642</v>
      </c>
      <c r="N240" s="10"/>
      <c r="O240" s="79" t="str">
        <f t="shared" si="75"/>
        <v>NY Metro</v>
      </c>
      <c r="P240" s="94">
        <f t="shared" si="74"/>
        <v>200</v>
      </c>
      <c r="Q240" s="94" t="s">
        <v>114</v>
      </c>
      <c r="R240" s="193"/>
      <c r="S240" s="94">
        <v>1</v>
      </c>
      <c r="T240" s="58">
        <f t="shared" si="84"/>
        <v>4</v>
      </c>
      <c r="U240" s="81">
        <f t="shared" si="78"/>
        <v>631.36356986100952</v>
      </c>
      <c r="V240" s="61">
        <f t="shared" si="76"/>
        <v>615.81425980103347</v>
      </c>
      <c r="W240" s="61" t="s">
        <v>194</v>
      </c>
      <c r="X240" s="61">
        <f t="shared" si="77"/>
        <v>3.6349999999999998</v>
      </c>
      <c r="Y240" s="61">
        <f t="shared" si="86"/>
        <v>3.5454767129968299</v>
      </c>
      <c r="Z240" s="58">
        <v>3</v>
      </c>
      <c r="AA240" s="81">
        <f t="shared" si="80"/>
        <v>626.45068994002395</v>
      </c>
      <c r="AB240" s="212">
        <f t="shared" si="81"/>
        <v>156.61267248500599</v>
      </c>
      <c r="AC240" s="82"/>
      <c r="AD240" s="10"/>
      <c r="AE240"/>
      <c r="AF240"/>
      <c r="AK240" s="10"/>
      <c r="AM240"/>
      <c r="AR240" s="10"/>
      <c r="AT240"/>
    </row>
    <row r="241" spans="1:46" x14ac:dyDescent="0.25">
      <c r="A241" s="93">
        <v>201</v>
      </c>
      <c r="B241" s="93" t="s">
        <v>126</v>
      </c>
      <c r="C241" s="94" t="s">
        <v>114</v>
      </c>
      <c r="D241" s="121">
        <v>2014</v>
      </c>
      <c r="E241" s="93">
        <v>4</v>
      </c>
      <c r="F241" s="93">
        <f t="shared" si="79"/>
        <v>201</v>
      </c>
      <c r="H241" s="54">
        <v>4</v>
      </c>
      <c r="I241" s="118">
        <v>505</v>
      </c>
      <c r="J241" s="123"/>
      <c r="L241"/>
      <c r="M241" s="60">
        <f t="shared" ref="M241:M276" si="87">I241+(L241*K241)</f>
        <v>505</v>
      </c>
      <c r="N241" s="10"/>
      <c r="O241" s="79" t="str">
        <f t="shared" si="75"/>
        <v>NY Metro</v>
      </c>
      <c r="P241" s="94">
        <f t="shared" si="74"/>
        <v>201</v>
      </c>
      <c r="Q241" s="94" t="s">
        <v>114</v>
      </c>
      <c r="R241" s="193"/>
      <c r="S241" s="94">
        <v>1</v>
      </c>
      <c r="T241" s="58">
        <f t="shared" si="84"/>
        <v>4</v>
      </c>
      <c r="U241" s="81">
        <f t="shared" si="78"/>
        <v>494.36356986100952</v>
      </c>
      <c r="V241" s="61">
        <f t="shared" si="76"/>
        <v>482.18831490954358</v>
      </c>
      <c r="W241" s="61" t="s">
        <v>194</v>
      </c>
      <c r="X241" s="61">
        <f t="shared" si="77"/>
        <v>3.6349999999999998</v>
      </c>
      <c r="Y241" s="61">
        <f t="shared" ref="Y241:Y279" si="88">X241/$AO$52</f>
        <v>3.5454767129968299</v>
      </c>
      <c r="Z241" s="58">
        <v>3</v>
      </c>
      <c r="AA241" s="81">
        <f t="shared" si="80"/>
        <v>492.82474504853406</v>
      </c>
      <c r="AB241" s="212">
        <f t="shared" si="81"/>
        <v>123.20618626213351</v>
      </c>
      <c r="AC241" s="82"/>
      <c r="AD241" s="10"/>
      <c r="AE241"/>
      <c r="AF241"/>
      <c r="AK241" s="10"/>
      <c r="AM241"/>
      <c r="AR241" s="10"/>
      <c r="AT241"/>
    </row>
    <row r="242" spans="1:46" x14ac:dyDescent="0.25">
      <c r="A242" s="93">
        <v>202</v>
      </c>
      <c r="B242" s="93" t="s">
        <v>126</v>
      </c>
      <c r="C242" s="94" t="s">
        <v>114</v>
      </c>
      <c r="D242" s="121">
        <v>2014</v>
      </c>
      <c r="E242" s="93">
        <v>4</v>
      </c>
      <c r="F242" s="93">
        <f t="shared" si="79"/>
        <v>202</v>
      </c>
      <c r="H242" s="54">
        <v>4</v>
      </c>
      <c r="I242" s="118">
        <v>505</v>
      </c>
      <c r="J242" s="123"/>
      <c r="L242"/>
      <c r="M242" s="60">
        <f t="shared" si="87"/>
        <v>505</v>
      </c>
      <c r="N242" s="10"/>
      <c r="O242" s="79" t="str">
        <f t="shared" si="75"/>
        <v>NY Metro</v>
      </c>
      <c r="P242" s="94">
        <f t="shared" si="74"/>
        <v>202</v>
      </c>
      <c r="Q242" s="94" t="s">
        <v>114</v>
      </c>
      <c r="R242" s="193"/>
      <c r="S242" s="94">
        <v>1</v>
      </c>
      <c r="T242" s="58">
        <f t="shared" si="84"/>
        <v>4</v>
      </c>
      <c r="U242" s="81">
        <f t="shared" si="78"/>
        <v>494.36356986100952</v>
      </c>
      <c r="V242" s="61">
        <f t="shared" si="76"/>
        <v>482.18831490954358</v>
      </c>
      <c r="W242" s="61" t="s">
        <v>194</v>
      </c>
      <c r="X242" s="61">
        <f t="shared" si="77"/>
        <v>3.6349999999999998</v>
      </c>
      <c r="Y242" s="61">
        <f t="shared" si="88"/>
        <v>3.5454767129968299</v>
      </c>
      <c r="Z242" s="58">
        <v>3</v>
      </c>
      <c r="AA242" s="81">
        <f t="shared" si="80"/>
        <v>492.82474504853406</v>
      </c>
      <c r="AB242" s="212">
        <f t="shared" si="81"/>
        <v>123.20618626213351</v>
      </c>
      <c r="AC242" s="82"/>
      <c r="AD242" s="10"/>
      <c r="AE242"/>
      <c r="AF242"/>
      <c r="AK242" s="10"/>
      <c r="AM242"/>
      <c r="AR242" s="10"/>
      <c r="AT242"/>
    </row>
    <row r="243" spans="1:46" x14ac:dyDescent="0.25">
      <c r="A243" s="93">
        <v>203</v>
      </c>
      <c r="B243" s="93" t="s">
        <v>126</v>
      </c>
      <c r="C243" s="94" t="s">
        <v>114</v>
      </c>
      <c r="D243" s="121">
        <v>2014</v>
      </c>
      <c r="E243" s="93">
        <v>4</v>
      </c>
      <c r="F243" s="93">
        <f t="shared" si="79"/>
        <v>203</v>
      </c>
      <c r="H243" s="54">
        <v>4</v>
      </c>
      <c r="I243" s="118">
        <v>505</v>
      </c>
      <c r="J243" s="123"/>
      <c r="L243"/>
      <c r="M243" s="60">
        <f t="shared" si="87"/>
        <v>505</v>
      </c>
      <c r="N243" s="10"/>
      <c r="O243" s="79" t="str">
        <f t="shared" si="75"/>
        <v>NY Metro</v>
      </c>
      <c r="P243" s="94">
        <f t="shared" si="74"/>
        <v>203</v>
      </c>
      <c r="Q243" s="94" t="s">
        <v>114</v>
      </c>
      <c r="R243" s="193"/>
      <c r="S243" s="94">
        <v>1</v>
      </c>
      <c r="T243" s="58">
        <f t="shared" si="84"/>
        <v>4</v>
      </c>
      <c r="U243" s="81">
        <f t="shared" si="78"/>
        <v>494.36356986100952</v>
      </c>
      <c r="V243" s="61">
        <f t="shared" si="76"/>
        <v>482.18831490954358</v>
      </c>
      <c r="W243" s="61" t="s">
        <v>194</v>
      </c>
      <c r="X243" s="61">
        <f t="shared" si="77"/>
        <v>3.6349999999999998</v>
      </c>
      <c r="Y243" s="61">
        <f t="shared" si="88"/>
        <v>3.5454767129968299</v>
      </c>
      <c r="Z243" s="58">
        <v>3</v>
      </c>
      <c r="AA243" s="81">
        <f t="shared" si="80"/>
        <v>492.82474504853406</v>
      </c>
      <c r="AB243" s="212">
        <f t="shared" si="81"/>
        <v>123.20618626213351</v>
      </c>
      <c r="AC243" s="82"/>
      <c r="AD243" s="10"/>
      <c r="AE243"/>
      <c r="AF243"/>
      <c r="AK243" s="10"/>
      <c r="AM243"/>
      <c r="AR243" s="10"/>
      <c r="AT243"/>
    </row>
    <row r="244" spans="1:46" x14ac:dyDescent="0.25">
      <c r="A244" s="93">
        <v>204</v>
      </c>
      <c r="B244" s="93" t="s">
        <v>126</v>
      </c>
      <c r="C244" s="94" t="s">
        <v>114</v>
      </c>
      <c r="D244" s="121">
        <v>2014</v>
      </c>
      <c r="E244" s="93">
        <v>4</v>
      </c>
      <c r="F244" s="93">
        <f t="shared" si="79"/>
        <v>204</v>
      </c>
      <c r="H244" s="54">
        <v>4</v>
      </c>
      <c r="I244" s="118">
        <v>505</v>
      </c>
      <c r="J244" s="123"/>
      <c r="L244"/>
      <c r="M244" s="60">
        <f t="shared" si="87"/>
        <v>505</v>
      </c>
      <c r="N244" s="10"/>
      <c r="O244" s="79" t="str">
        <f t="shared" si="75"/>
        <v>NY Metro</v>
      </c>
      <c r="P244" s="94">
        <f t="shared" si="74"/>
        <v>204</v>
      </c>
      <c r="Q244" s="94" t="s">
        <v>114</v>
      </c>
      <c r="R244" s="193"/>
      <c r="S244" s="94">
        <v>1</v>
      </c>
      <c r="T244" s="58">
        <f t="shared" si="84"/>
        <v>4</v>
      </c>
      <c r="U244" s="81">
        <f t="shared" si="78"/>
        <v>494.36356986100952</v>
      </c>
      <c r="V244" s="61">
        <f t="shared" si="76"/>
        <v>482.18831490954358</v>
      </c>
      <c r="W244" s="61" t="s">
        <v>194</v>
      </c>
      <c r="X244" s="61">
        <f t="shared" si="77"/>
        <v>3.6349999999999998</v>
      </c>
      <c r="Y244" s="61">
        <f t="shared" si="88"/>
        <v>3.5454767129968299</v>
      </c>
      <c r="Z244" s="58">
        <v>3</v>
      </c>
      <c r="AA244" s="81">
        <f t="shared" si="80"/>
        <v>492.82474504853406</v>
      </c>
      <c r="AB244" s="212">
        <f t="shared" si="81"/>
        <v>123.20618626213351</v>
      </c>
      <c r="AC244" s="82"/>
      <c r="AD244" s="10"/>
      <c r="AE244"/>
      <c r="AF244"/>
      <c r="AK244" s="10"/>
      <c r="AM244"/>
      <c r="AR244" s="10"/>
      <c r="AT244"/>
    </row>
    <row r="245" spans="1:46" x14ac:dyDescent="0.25">
      <c r="A245" s="93">
        <v>205</v>
      </c>
      <c r="B245" s="93" t="s">
        <v>126</v>
      </c>
      <c r="C245" s="94" t="s">
        <v>114</v>
      </c>
      <c r="D245" s="121">
        <v>2014</v>
      </c>
      <c r="E245" s="93">
        <v>4</v>
      </c>
      <c r="F245" s="93">
        <f t="shared" si="79"/>
        <v>205</v>
      </c>
      <c r="H245" s="54">
        <v>4</v>
      </c>
      <c r="I245" s="118">
        <v>505</v>
      </c>
      <c r="J245" s="123"/>
      <c r="L245"/>
      <c r="M245" s="60">
        <f t="shared" si="87"/>
        <v>505</v>
      </c>
      <c r="N245" s="10"/>
      <c r="O245" s="79" t="str">
        <f t="shared" si="75"/>
        <v>NY Metro</v>
      </c>
      <c r="P245" s="94">
        <f t="shared" si="74"/>
        <v>205</v>
      </c>
      <c r="Q245" s="94" t="s">
        <v>114</v>
      </c>
      <c r="R245" s="193"/>
      <c r="S245" s="94">
        <v>1</v>
      </c>
      <c r="T245" s="58">
        <f t="shared" si="84"/>
        <v>4</v>
      </c>
      <c r="U245" s="81">
        <f t="shared" si="78"/>
        <v>494.36356986100952</v>
      </c>
      <c r="V245" s="61">
        <f t="shared" si="76"/>
        <v>482.18831490954358</v>
      </c>
      <c r="W245" s="61" t="s">
        <v>194</v>
      </c>
      <c r="X245" s="61">
        <f t="shared" si="77"/>
        <v>3.6349999999999998</v>
      </c>
      <c r="Y245" s="61">
        <f t="shared" si="88"/>
        <v>3.5454767129968299</v>
      </c>
      <c r="Z245" s="58">
        <v>3</v>
      </c>
      <c r="AA245" s="81">
        <f t="shared" si="80"/>
        <v>492.82474504853406</v>
      </c>
      <c r="AB245" s="212">
        <f t="shared" si="81"/>
        <v>123.20618626213351</v>
      </c>
      <c r="AC245" s="82"/>
      <c r="AD245" s="10"/>
      <c r="AE245"/>
      <c r="AF245"/>
      <c r="AK245" s="10"/>
      <c r="AM245"/>
      <c r="AR245" s="10"/>
      <c r="AT245"/>
    </row>
    <row r="246" spans="1:46" x14ac:dyDescent="0.25">
      <c r="A246" s="93">
        <v>206</v>
      </c>
      <c r="B246" s="93" t="s">
        <v>126</v>
      </c>
      <c r="C246" s="94" t="s">
        <v>114</v>
      </c>
      <c r="D246" s="121">
        <v>2014</v>
      </c>
      <c r="E246" s="93">
        <v>4</v>
      </c>
      <c r="F246" s="93">
        <f t="shared" si="79"/>
        <v>206</v>
      </c>
      <c r="H246" s="54">
        <v>4</v>
      </c>
      <c r="I246" s="118">
        <v>505</v>
      </c>
      <c r="J246" s="123"/>
      <c r="L246"/>
      <c r="M246" s="60">
        <f t="shared" si="87"/>
        <v>505</v>
      </c>
      <c r="N246" s="10"/>
      <c r="O246" s="79" t="str">
        <f t="shared" si="75"/>
        <v>NY Metro</v>
      </c>
      <c r="P246" s="94">
        <f t="shared" si="74"/>
        <v>206</v>
      </c>
      <c r="Q246" s="94" t="s">
        <v>114</v>
      </c>
      <c r="R246" s="193"/>
      <c r="S246" s="94">
        <v>1</v>
      </c>
      <c r="T246" s="58">
        <f t="shared" si="84"/>
        <v>4</v>
      </c>
      <c r="U246" s="81">
        <f t="shared" si="78"/>
        <v>494.36356986100952</v>
      </c>
      <c r="V246" s="61">
        <f t="shared" si="76"/>
        <v>482.18831490954358</v>
      </c>
      <c r="W246" s="61" t="s">
        <v>194</v>
      </c>
      <c r="X246" s="61">
        <f t="shared" si="77"/>
        <v>3.6349999999999998</v>
      </c>
      <c r="Y246" s="61">
        <f t="shared" si="88"/>
        <v>3.5454767129968299</v>
      </c>
      <c r="Z246" s="58">
        <v>3</v>
      </c>
      <c r="AA246" s="81">
        <f t="shared" si="80"/>
        <v>492.82474504853406</v>
      </c>
      <c r="AB246" s="212">
        <f t="shared" si="81"/>
        <v>123.20618626213351</v>
      </c>
      <c r="AC246" s="82"/>
      <c r="AD246" s="10"/>
      <c r="AE246"/>
      <c r="AF246"/>
      <c r="AK246" s="10"/>
      <c r="AM246"/>
      <c r="AR246" s="10"/>
      <c r="AT246"/>
    </row>
    <row r="247" spans="1:46" x14ac:dyDescent="0.25">
      <c r="A247" s="93">
        <v>207</v>
      </c>
      <c r="B247" s="93" t="s">
        <v>126</v>
      </c>
      <c r="C247" s="94" t="s">
        <v>114</v>
      </c>
      <c r="D247" s="121">
        <v>2014</v>
      </c>
      <c r="E247" s="93">
        <v>4</v>
      </c>
      <c r="F247" s="93">
        <f t="shared" si="79"/>
        <v>207</v>
      </c>
      <c r="H247" s="54">
        <v>4</v>
      </c>
      <c r="I247" s="118">
        <v>505</v>
      </c>
      <c r="J247" s="123"/>
      <c r="L247"/>
      <c r="M247" s="60">
        <f t="shared" si="87"/>
        <v>505</v>
      </c>
      <c r="N247" s="10"/>
      <c r="O247" s="79" t="str">
        <f t="shared" si="75"/>
        <v>NY Metro</v>
      </c>
      <c r="P247" s="94">
        <f t="shared" si="74"/>
        <v>207</v>
      </c>
      <c r="Q247" s="94" t="s">
        <v>114</v>
      </c>
      <c r="R247" s="193"/>
      <c r="S247" s="94">
        <v>1</v>
      </c>
      <c r="T247" s="58">
        <f t="shared" si="84"/>
        <v>4</v>
      </c>
      <c r="U247" s="81">
        <f t="shared" si="78"/>
        <v>494.36356986100952</v>
      </c>
      <c r="V247" s="61">
        <f t="shared" si="76"/>
        <v>482.18831490954358</v>
      </c>
      <c r="W247" s="61" t="s">
        <v>194</v>
      </c>
      <c r="X247" s="61">
        <f t="shared" si="77"/>
        <v>3.6349999999999998</v>
      </c>
      <c r="Y247" s="61">
        <f t="shared" si="88"/>
        <v>3.5454767129968299</v>
      </c>
      <c r="Z247" s="58">
        <v>3</v>
      </c>
      <c r="AA247" s="81">
        <f t="shared" si="80"/>
        <v>492.82474504853406</v>
      </c>
      <c r="AB247" s="212">
        <f t="shared" si="81"/>
        <v>123.20618626213351</v>
      </c>
      <c r="AC247" s="82"/>
      <c r="AD247" s="10"/>
      <c r="AE247"/>
      <c r="AF247"/>
      <c r="AK247" s="10"/>
      <c r="AM247"/>
      <c r="AR247" s="10"/>
      <c r="AT247"/>
    </row>
    <row r="248" spans="1:46" x14ac:dyDescent="0.25">
      <c r="A248" s="93">
        <v>208</v>
      </c>
      <c r="B248" s="93" t="s">
        <v>126</v>
      </c>
      <c r="C248" s="94" t="s">
        <v>114</v>
      </c>
      <c r="D248" s="121">
        <v>2014</v>
      </c>
      <c r="E248" s="93">
        <v>4</v>
      </c>
      <c r="F248" s="93">
        <f t="shared" si="79"/>
        <v>208</v>
      </c>
      <c r="H248" s="54">
        <v>4</v>
      </c>
      <c r="I248" s="118">
        <v>505</v>
      </c>
      <c r="J248" s="123"/>
      <c r="L248"/>
      <c r="M248" s="60">
        <f t="shared" si="87"/>
        <v>505</v>
      </c>
      <c r="N248" s="10"/>
      <c r="O248" s="79" t="str">
        <f t="shared" si="75"/>
        <v>NY Metro</v>
      </c>
      <c r="P248" s="94">
        <f t="shared" ref="P248:P311" si="89">A248</f>
        <v>208</v>
      </c>
      <c r="Q248" s="94" t="s">
        <v>114</v>
      </c>
      <c r="R248" s="193"/>
      <c r="S248" s="94">
        <v>1</v>
      </c>
      <c r="T248" s="58">
        <f t="shared" si="84"/>
        <v>4</v>
      </c>
      <c r="U248" s="81">
        <f t="shared" si="78"/>
        <v>494.36356986100952</v>
      </c>
      <c r="V248" s="61">
        <f t="shared" si="76"/>
        <v>482.18831490954358</v>
      </c>
      <c r="W248" s="61" t="s">
        <v>194</v>
      </c>
      <c r="X248" s="61">
        <f t="shared" si="77"/>
        <v>3.6349999999999998</v>
      </c>
      <c r="Y248" s="61">
        <f t="shared" si="88"/>
        <v>3.5454767129968299</v>
      </c>
      <c r="Z248" s="58">
        <v>3</v>
      </c>
      <c r="AA248" s="81">
        <f t="shared" si="80"/>
        <v>492.82474504853406</v>
      </c>
      <c r="AB248" s="212">
        <f t="shared" si="81"/>
        <v>123.20618626213351</v>
      </c>
      <c r="AC248" s="82"/>
      <c r="AD248" s="10"/>
      <c r="AE248"/>
      <c r="AF248"/>
      <c r="AK248" s="10"/>
      <c r="AM248"/>
      <c r="AR248" s="10"/>
      <c r="AT248"/>
    </row>
    <row r="249" spans="1:46" x14ac:dyDescent="0.25">
      <c r="A249" s="93">
        <v>209</v>
      </c>
      <c r="B249" s="93" t="s">
        <v>126</v>
      </c>
      <c r="C249" s="94" t="s">
        <v>114</v>
      </c>
      <c r="D249" s="121">
        <v>2014</v>
      </c>
      <c r="E249" s="93">
        <v>4</v>
      </c>
      <c r="F249" s="93">
        <f t="shared" si="79"/>
        <v>209</v>
      </c>
      <c r="H249" s="54">
        <v>4</v>
      </c>
      <c r="I249" s="118">
        <v>505</v>
      </c>
      <c r="J249" s="123"/>
      <c r="L249"/>
      <c r="M249" s="60">
        <f t="shared" si="87"/>
        <v>505</v>
      </c>
      <c r="N249" s="10"/>
      <c r="O249" s="79" t="str">
        <f t="shared" ref="O249:O312" si="90">IF(E249=1,$E$3,IF(E249=2,$E$4,IF(E249=3,$E$5,IF(E249=4,$E$6,IF(E249=5,$E$7,IF(E249=6,$E$8,"other"))))))</f>
        <v>NY Metro</v>
      </c>
      <c r="P249" s="94">
        <f t="shared" si="89"/>
        <v>209</v>
      </c>
      <c r="Q249" s="94" t="s">
        <v>114</v>
      </c>
      <c r="R249" s="193"/>
      <c r="S249" s="94">
        <v>1</v>
      </c>
      <c r="T249" s="58">
        <f t="shared" si="84"/>
        <v>4</v>
      </c>
      <c r="U249" s="81">
        <f t="shared" si="78"/>
        <v>494.36356986100952</v>
      </c>
      <c r="V249" s="61">
        <f t="shared" ref="V249:V312" si="91">U249/INDEX($AO$49:$AO$56,MATCH($O249,$AL$49:$AL$56,0))</f>
        <v>482.18831490954358</v>
      </c>
      <c r="W249" s="61" t="s">
        <v>194</v>
      </c>
      <c r="X249" s="61">
        <f t="shared" ref="X249:X312" si="92">IF(K249,K249,AVERAGE($L$11:$L$1104))</f>
        <v>3.6349999999999998</v>
      </c>
      <c r="Y249" s="61">
        <f t="shared" si="88"/>
        <v>3.5454767129968299</v>
      </c>
      <c r="Z249" s="58">
        <v>3</v>
      </c>
      <c r="AA249" s="81">
        <f t="shared" si="80"/>
        <v>492.82474504853406</v>
      </c>
      <c r="AB249" s="212">
        <f t="shared" si="81"/>
        <v>123.20618626213351</v>
      </c>
      <c r="AC249" s="82"/>
      <c r="AD249" s="10"/>
      <c r="AE249"/>
      <c r="AF249"/>
      <c r="AK249" s="10"/>
      <c r="AM249"/>
      <c r="AR249" s="10"/>
      <c r="AT249"/>
    </row>
    <row r="250" spans="1:46" x14ac:dyDescent="0.25">
      <c r="A250" s="93">
        <v>210</v>
      </c>
      <c r="B250" s="93" t="s">
        <v>126</v>
      </c>
      <c r="C250" s="94" t="s">
        <v>114</v>
      </c>
      <c r="D250" s="121">
        <v>2014</v>
      </c>
      <c r="E250" s="93">
        <v>4</v>
      </c>
      <c r="F250" s="93">
        <f t="shared" si="79"/>
        <v>210</v>
      </c>
      <c r="H250" s="54">
        <v>4</v>
      </c>
      <c r="I250" s="118">
        <v>505</v>
      </c>
      <c r="J250" s="123"/>
      <c r="L250"/>
      <c r="M250" s="60">
        <f t="shared" si="87"/>
        <v>505</v>
      </c>
      <c r="N250" s="10"/>
      <c r="O250" s="79" t="str">
        <f t="shared" si="90"/>
        <v>NY Metro</v>
      </c>
      <c r="P250" s="94">
        <f t="shared" si="89"/>
        <v>210</v>
      </c>
      <c r="Q250" s="94" t="s">
        <v>114</v>
      </c>
      <c r="R250" s="193"/>
      <c r="S250" s="94">
        <v>1</v>
      </c>
      <c r="T250" s="58">
        <f t="shared" si="84"/>
        <v>4</v>
      </c>
      <c r="U250" s="81">
        <f t="shared" si="78"/>
        <v>494.36356986100952</v>
      </c>
      <c r="V250" s="61">
        <f t="shared" si="91"/>
        <v>482.18831490954358</v>
      </c>
      <c r="W250" s="61" t="s">
        <v>194</v>
      </c>
      <c r="X250" s="61">
        <f t="shared" si="92"/>
        <v>3.6349999999999998</v>
      </c>
      <c r="Y250" s="61">
        <f t="shared" si="88"/>
        <v>3.5454767129968299</v>
      </c>
      <c r="Z250" s="58">
        <v>3</v>
      </c>
      <c r="AA250" s="81">
        <f t="shared" si="80"/>
        <v>492.82474504853406</v>
      </c>
      <c r="AB250" s="212">
        <f t="shared" si="81"/>
        <v>123.20618626213351</v>
      </c>
      <c r="AC250" s="82"/>
      <c r="AD250" s="10"/>
      <c r="AE250"/>
      <c r="AF250"/>
      <c r="AK250" s="10"/>
      <c r="AM250"/>
      <c r="AR250" s="10"/>
      <c r="AT250"/>
    </row>
    <row r="251" spans="1:46" x14ac:dyDescent="0.25">
      <c r="A251" s="93">
        <v>211</v>
      </c>
      <c r="B251" s="93" t="s">
        <v>126</v>
      </c>
      <c r="C251" s="94" t="s">
        <v>114</v>
      </c>
      <c r="D251" s="121">
        <v>2014</v>
      </c>
      <c r="E251" s="93">
        <v>4</v>
      </c>
      <c r="F251" s="93">
        <f t="shared" si="79"/>
        <v>211</v>
      </c>
      <c r="H251" s="54">
        <v>4</v>
      </c>
      <c r="I251" s="118">
        <v>505</v>
      </c>
      <c r="J251" s="123"/>
      <c r="L251"/>
      <c r="M251" s="60">
        <f t="shared" si="87"/>
        <v>505</v>
      </c>
      <c r="N251" s="10"/>
      <c r="O251" s="79" t="str">
        <f t="shared" si="90"/>
        <v>NY Metro</v>
      </c>
      <c r="P251" s="94">
        <f t="shared" si="89"/>
        <v>211</v>
      </c>
      <c r="Q251" s="94" t="s">
        <v>114</v>
      </c>
      <c r="R251" s="193"/>
      <c r="S251" s="94">
        <v>1</v>
      </c>
      <c r="T251" s="58">
        <f t="shared" si="84"/>
        <v>4</v>
      </c>
      <c r="U251" s="81">
        <f t="shared" si="78"/>
        <v>494.36356986100952</v>
      </c>
      <c r="V251" s="61">
        <f t="shared" si="91"/>
        <v>482.18831490954358</v>
      </c>
      <c r="W251" s="61" t="s">
        <v>194</v>
      </c>
      <c r="X251" s="61">
        <f t="shared" si="92"/>
        <v>3.6349999999999998</v>
      </c>
      <c r="Y251" s="61">
        <f t="shared" si="88"/>
        <v>3.5454767129968299</v>
      </c>
      <c r="Z251" s="58">
        <v>3</v>
      </c>
      <c r="AA251" s="81">
        <f t="shared" si="80"/>
        <v>492.82474504853406</v>
      </c>
      <c r="AB251" s="212">
        <f t="shared" si="81"/>
        <v>123.20618626213351</v>
      </c>
      <c r="AC251" s="82"/>
      <c r="AD251" s="10"/>
      <c r="AE251"/>
      <c r="AF251"/>
      <c r="AK251" s="10"/>
      <c r="AM251"/>
      <c r="AR251" s="10"/>
      <c r="AT251"/>
    </row>
    <row r="252" spans="1:46" x14ac:dyDescent="0.25">
      <c r="A252" s="93">
        <v>212</v>
      </c>
      <c r="B252" s="93" t="s">
        <v>126</v>
      </c>
      <c r="C252" s="94" t="s">
        <v>114</v>
      </c>
      <c r="D252" s="121">
        <v>2014</v>
      </c>
      <c r="E252" s="93">
        <v>4</v>
      </c>
      <c r="F252" s="93">
        <f t="shared" si="79"/>
        <v>212</v>
      </c>
      <c r="H252" s="54">
        <v>4</v>
      </c>
      <c r="I252" s="118">
        <v>505</v>
      </c>
      <c r="J252" s="123"/>
      <c r="L252"/>
      <c r="M252" s="60">
        <f t="shared" si="87"/>
        <v>505</v>
      </c>
      <c r="N252" s="10"/>
      <c r="O252" s="79" t="str">
        <f t="shared" si="90"/>
        <v>NY Metro</v>
      </c>
      <c r="P252" s="94">
        <f t="shared" si="89"/>
        <v>212</v>
      </c>
      <c r="Q252" s="94" t="s">
        <v>114</v>
      </c>
      <c r="R252" s="193"/>
      <c r="S252" s="94">
        <v>1</v>
      </c>
      <c r="T252" s="58">
        <f t="shared" si="84"/>
        <v>4</v>
      </c>
      <c r="U252" s="81">
        <f t="shared" ref="U252:U315" si="93">I252-(Z252*Y252)</f>
        <v>494.36356986100952</v>
      </c>
      <c r="V252" s="61">
        <f t="shared" si="91"/>
        <v>482.18831490954358</v>
      </c>
      <c r="W252" s="61" t="s">
        <v>194</v>
      </c>
      <c r="X252" s="61">
        <f t="shared" si="92"/>
        <v>3.6349999999999998</v>
      </c>
      <c r="Y252" s="61">
        <f t="shared" si="88"/>
        <v>3.5454767129968299</v>
      </c>
      <c r="Z252" s="58">
        <v>3</v>
      </c>
      <c r="AA252" s="81">
        <f t="shared" si="80"/>
        <v>492.82474504853406</v>
      </c>
      <c r="AB252" s="212">
        <f t="shared" si="81"/>
        <v>123.20618626213351</v>
      </c>
      <c r="AC252" s="82"/>
      <c r="AD252" s="10"/>
      <c r="AE252"/>
      <c r="AF252"/>
      <c r="AK252" s="10"/>
      <c r="AM252"/>
      <c r="AR252" s="10"/>
      <c r="AT252"/>
    </row>
    <row r="253" spans="1:46" x14ac:dyDescent="0.25">
      <c r="A253" s="93">
        <v>213</v>
      </c>
      <c r="B253" s="93" t="s">
        <v>126</v>
      </c>
      <c r="C253" s="94" t="s">
        <v>114</v>
      </c>
      <c r="D253" s="121">
        <v>2014</v>
      </c>
      <c r="E253" s="93">
        <v>4</v>
      </c>
      <c r="F253" s="93">
        <f t="shared" si="79"/>
        <v>213</v>
      </c>
      <c r="H253" s="54">
        <v>4</v>
      </c>
      <c r="I253" s="118">
        <v>505</v>
      </c>
      <c r="J253" s="123"/>
      <c r="L253"/>
      <c r="M253" s="60">
        <f t="shared" si="87"/>
        <v>505</v>
      </c>
      <c r="N253" s="10"/>
      <c r="O253" s="79" t="str">
        <f t="shared" si="90"/>
        <v>NY Metro</v>
      </c>
      <c r="P253" s="94">
        <f t="shared" si="89"/>
        <v>213</v>
      </c>
      <c r="Q253" s="94" t="s">
        <v>114</v>
      </c>
      <c r="R253" s="193"/>
      <c r="S253" s="94">
        <v>1</v>
      </c>
      <c r="T253" s="58">
        <f t="shared" si="84"/>
        <v>4</v>
      </c>
      <c r="U253" s="81">
        <f t="shared" si="93"/>
        <v>494.36356986100952</v>
      </c>
      <c r="V253" s="61">
        <f t="shared" si="91"/>
        <v>482.18831490954358</v>
      </c>
      <c r="W253" s="61" t="s">
        <v>194</v>
      </c>
      <c r="X253" s="61">
        <f t="shared" si="92"/>
        <v>3.6349999999999998</v>
      </c>
      <c r="Y253" s="61">
        <f t="shared" si="88"/>
        <v>3.5454767129968299</v>
      </c>
      <c r="Z253" s="58">
        <v>3</v>
      </c>
      <c r="AA253" s="81">
        <f t="shared" si="80"/>
        <v>492.82474504853406</v>
      </c>
      <c r="AB253" s="212">
        <f t="shared" si="81"/>
        <v>123.20618626213351</v>
      </c>
      <c r="AC253" s="82"/>
      <c r="AD253" s="10"/>
      <c r="AE253"/>
      <c r="AF253"/>
      <c r="AK253" s="10"/>
      <c r="AM253"/>
      <c r="AR253" s="10"/>
      <c r="AT253"/>
    </row>
    <row r="254" spans="1:46" x14ac:dyDescent="0.25">
      <c r="A254" s="93">
        <v>214</v>
      </c>
      <c r="B254" s="93" t="s">
        <v>126</v>
      </c>
      <c r="C254" s="94" t="s">
        <v>114</v>
      </c>
      <c r="D254" s="121">
        <v>2014</v>
      </c>
      <c r="E254" s="93">
        <v>4</v>
      </c>
      <c r="F254" s="93">
        <f t="shared" si="79"/>
        <v>214</v>
      </c>
      <c r="H254" s="54">
        <v>4</v>
      </c>
      <c r="I254" s="118">
        <v>505</v>
      </c>
      <c r="J254" s="123"/>
      <c r="L254"/>
      <c r="M254" s="60">
        <f t="shared" si="87"/>
        <v>505</v>
      </c>
      <c r="N254" s="10"/>
      <c r="O254" s="79" t="str">
        <f t="shared" si="90"/>
        <v>NY Metro</v>
      </c>
      <c r="P254" s="94">
        <f t="shared" si="89"/>
        <v>214</v>
      </c>
      <c r="Q254" s="94" t="s">
        <v>114</v>
      </c>
      <c r="R254" s="193"/>
      <c r="S254" s="94">
        <v>1</v>
      </c>
      <c r="T254" s="58">
        <f t="shared" si="84"/>
        <v>4</v>
      </c>
      <c r="U254" s="81">
        <f t="shared" si="93"/>
        <v>494.36356986100952</v>
      </c>
      <c r="V254" s="61">
        <f t="shared" si="91"/>
        <v>482.18831490954358</v>
      </c>
      <c r="W254" s="61" t="s">
        <v>194</v>
      </c>
      <c r="X254" s="61">
        <f t="shared" si="92"/>
        <v>3.6349999999999998</v>
      </c>
      <c r="Y254" s="61">
        <f t="shared" si="88"/>
        <v>3.5454767129968299</v>
      </c>
      <c r="Z254" s="58">
        <v>3</v>
      </c>
      <c r="AA254" s="81">
        <f t="shared" si="80"/>
        <v>492.82474504853406</v>
      </c>
      <c r="AB254" s="212">
        <f t="shared" si="81"/>
        <v>123.20618626213351</v>
      </c>
      <c r="AC254" s="82"/>
      <c r="AD254" s="10"/>
      <c r="AE254"/>
      <c r="AF254"/>
      <c r="AK254" s="10"/>
      <c r="AM254"/>
      <c r="AR254" s="10"/>
      <c r="AT254"/>
    </row>
    <row r="255" spans="1:46" x14ac:dyDescent="0.25">
      <c r="A255" s="93">
        <v>215</v>
      </c>
      <c r="B255" s="93" t="s">
        <v>126</v>
      </c>
      <c r="C255" s="94" t="s">
        <v>114</v>
      </c>
      <c r="D255" s="121">
        <v>2014</v>
      </c>
      <c r="E255" s="93">
        <v>4</v>
      </c>
      <c r="F255" s="93">
        <f t="shared" ref="F255:F318" si="94">A255</f>
        <v>215</v>
      </c>
      <c r="H255" s="54">
        <v>4</v>
      </c>
      <c r="I255" s="118">
        <v>505</v>
      </c>
      <c r="J255" s="123"/>
      <c r="L255"/>
      <c r="M255" s="60">
        <f t="shared" si="87"/>
        <v>505</v>
      </c>
      <c r="N255" s="10"/>
      <c r="O255" s="79" t="str">
        <f t="shared" si="90"/>
        <v>NY Metro</v>
      </c>
      <c r="P255" s="94">
        <f t="shared" si="89"/>
        <v>215</v>
      </c>
      <c r="Q255" s="94" t="s">
        <v>114</v>
      </c>
      <c r="R255" s="193"/>
      <c r="S255" s="94">
        <v>1</v>
      </c>
      <c r="T255" s="58">
        <f t="shared" si="84"/>
        <v>4</v>
      </c>
      <c r="U255" s="81">
        <f t="shared" si="93"/>
        <v>494.36356986100952</v>
      </c>
      <c r="V255" s="61">
        <f t="shared" si="91"/>
        <v>482.18831490954358</v>
      </c>
      <c r="W255" s="61" t="s">
        <v>194</v>
      </c>
      <c r="X255" s="61">
        <f t="shared" si="92"/>
        <v>3.6349999999999998</v>
      </c>
      <c r="Y255" s="61">
        <f t="shared" si="88"/>
        <v>3.5454767129968299</v>
      </c>
      <c r="Z255" s="58">
        <v>3</v>
      </c>
      <c r="AA255" s="81">
        <f t="shared" si="80"/>
        <v>492.82474504853406</v>
      </c>
      <c r="AB255" s="212">
        <f t="shared" si="81"/>
        <v>123.20618626213351</v>
      </c>
      <c r="AC255" s="82"/>
      <c r="AD255" s="10"/>
      <c r="AE255"/>
      <c r="AF255"/>
      <c r="AK255" s="10"/>
      <c r="AM255"/>
      <c r="AR255" s="10"/>
      <c r="AT255"/>
    </row>
    <row r="256" spans="1:46" x14ac:dyDescent="0.25">
      <c r="A256" s="93">
        <v>216</v>
      </c>
      <c r="B256" s="93" t="s">
        <v>126</v>
      </c>
      <c r="C256" s="94" t="s">
        <v>114</v>
      </c>
      <c r="D256" s="121">
        <v>2014</v>
      </c>
      <c r="E256" s="93">
        <v>4</v>
      </c>
      <c r="F256" s="93">
        <f t="shared" si="94"/>
        <v>216</v>
      </c>
      <c r="H256" s="54">
        <v>4</v>
      </c>
      <c r="I256" s="118">
        <v>505</v>
      </c>
      <c r="J256" s="123"/>
      <c r="L256"/>
      <c r="M256" s="60">
        <f t="shared" si="87"/>
        <v>505</v>
      </c>
      <c r="N256" s="10"/>
      <c r="O256" s="79" t="str">
        <f t="shared" si="90"/>
        <v>NY Metro</v>
      </c>
      <c r="P256" s="94">
        <f t="shared" si="89"/>
        <v>216</v>
      </c>
      <c r="Q256" s="94" t="s">
        <v>114</v>
      </c>
      <c r="R256" s="193"/>
      <c r="S256" s="94">
        <v>1</v>
      </c>
      <c r="T256" s="58">
        <f t="shared" si="84"/>
        <v>4</v>
      </c>
      <c r="U256" s="81">
        <f t="shared" si="93"/>
        <v>494.36356986100952</v>
      </c>
      <c r="V256" s="61">
        <f t="shared" si="91"/>
        <v>482.18831490954358</v>
      </c>
      <c r="W256" s="61" t="s">
        <v>194</v>
      </c>
      <c r="X256" s="61">
        <f t="shared" si="92"/>
        <v>3.6349999999999998</v>
      </c>
      <c r="Y256" s="61">
        <f t="shared" si="88"/>
        <v>3.5454767129968299</v>
      </c>
      <c r="Z256" s="58">
        <v>3</v>
      </c>
      <c r="AA256" s="81">
        <f t="shared" si="80"/>
        <v>492.82474504853406</v>
      </c>
      <c r="AB256" s="212">
        <f t="shared" si="81"/>
        <v>123.20618626213351</v>
      </c>
      <c r="AC256" s="82"/>
      <c r="AD256" s="10"/>
      <c r="AE256"/>
      <c r="AF256"/>
      <c r="AK256" s="10"/>
      <c r="AM256"/>
      <c r="AR256" s="10"/>
      <c r="AT256"/>
    </row>
    <row r="257" spans="1:46" x14ac:dyDescent="0.25">
      <c r="A257" s="93">
        <v>217</v>
      </c>
      <c r="B257" s="93" t="s">
        <v>126</v>
      </c>
      <c r="C257" s="94" t="s">
        <v>114</v>
      </c>
      <c r="D257" s="121">
        <v>2014</v>
      </c>
      <c r="E257" s="93">
        <v>4</v>
      </c>
      <c r="F257" s="93">
        <f t="shared" si="94"/>
        <v>217</v>
      </c>
      <c r="H257" s="54">
        <v>4</v>
      </c>
      <c r="I257" s="118">
        <v>505</v>
      </c>
      <c r="J257" s="123"/>
      <c r="L257"/>
      <c r="M257" s="60">
        <f t="shared" si="87"/>
        <v>505</v>
      </c>
      <c r="N257" s="10"/>
      <c r="O257" s="79" t="str">
        <f t="shared" si="90"/>
        <v>NY Metro</v>
      </c>
      <c r="P257" s="94">
        <f t="shared" si="89"/>
        <v>217</v>
      </c>
      <c r="Q257" s="94" t="s">
        <v>114</v>
      </c>
      <c r="R257" s="193"/>
      <c r="S257" s="94">
        <v>1</v>
      </c>
      <c r="T257" s="58">
        <f t="shared" si="84"/>
        <v>4</v>
      </c>
      <c r="U257" s="81">
        <f t="shared" si="93"/>
        <v>494.36356986100952</v>
      </c>
      <c r="V257" s="61">
        <f t="shared" si="91"/>
        <v>482.18831490954358</v>
      </c>
      <c r="W257" s="61" t="s">
        <v>194</v>
      </c>
      <c r="X257" s="61">
        <f t="shared" si="92"/>
        <v>3.6349999999999998</v>
      </c>
      <c r="Y257" s="61">
        <f t="shared" si="88"/>
        <v>3.5454767129968299</v>
      </c>
      <c r="Z257" s="58">
        <v>3</v>
      </c>
      <c r="AA257" s="81">
        <f t="shared" si="80"/>
        <v>492.82474504853406</v>
      </c>
      <c r="AB257" s="212">
        <f t="shared" si="81"/>
        <v>123.20618626213351</v>
      </c>
      <c r="AC257" s="82"/>
      <c r="AD257" s="10"/>
      <c r="AE257"/>
      <c r="AF257"/>
      <c r="AK257" s="10"/>
      <c r="AM257"/>
      <c r="AR257" s="10"/>
      <c r="AT257"/>
    </row>
    <row r="258" spans="1:46" x14ac:dyDescent="0.25">
      <c r="A258" s="93">
        <v>218</v>
      </c>
      <c r="B258" s="93" t="s">
        <v>126</v>
      </c>
      <c r="C258" s="94" t="s">
        <v>114</v>
      </c>
      <c r="D258" s="121">
        <v>2014</v>
      </c>
      <c r="E258" s="93">
        <v>4</v>
      </c>
      <c r="F258" s="93">
        <f t="shared" si="94"/>
        <v>218</v>
      </c>
      <c r="H258" s="54">
        <v>4</v>
      </c>
      <c r="I258" s="118">
        <v>505</v>
      </c>
      <c r="J258" s="123"/>
      <c r="L258"/>
      <c r="M258" s="60">
        <f t="shared" si="87"/>
        <v>505</v>
      </c>
      <c r="N258" s="10"/>
      <c r="O258" s="79" t="str">
        <f t="shared" si="90"/>
        <v>NY Metro</v>
      </c>
      <c r="P258" s="94">
        <f t="shared" si="89"/>
        <v>218</v>
      </c>
      <c r="Q258" s="94" t="s">
        <v>114</v>
      </c>
      <c r="R258" s="193"/>
      <c r="S258" s="94">
        <v>1</v>
      </c>
      <c r="T258" s="58">
        <f t="shared" si="84"/>
        <v>4</v>
      </c>
      <c r="U258" s="81">
        <f t="shared" si="93"/>
        <v>494.36356986100952</v>
      </c>
      <c r="V258" s="61">
        <f t="shared" si="91"/>
        <v>482.18831490954358</v>
      </c>
      <c r="W258" s="61" t="s">
        <v>194</v>
      </c>
      <c r="X258" s="61">
        <f t="shared" si="92"/>
        <v>3.6349999999999998</v>
      </c>
      <c r="Y258" s="61">
        <f t="shared" si="88"/>
        <v>3.5454767129968299</v>
      </c>
      <c r="Z258" s="58">
        <v>3</v>
      </c>
      <c r="AA258" s="81">
        <f t="shared" si="80"/>
        <v>492.82474504853406</v>
      </c>
      <c r="AB258" s="212">
        <f t="shared" si="81"/>
        <v>123.20618626213351</v>
      </c>
      <c r="AC258" s="82"/>
      <c r="AD258" s="10"/>
      <c r="AE258"/>
      <c r="AF258"/>
      <c r="AK258" s="10"/>
      <c r="AM258"/>
      <c r="AR258" s="10"/>
      <c r="AT258"/>
    </row>
    <row r="259" spans="1:46" x14ac:dyDescent="0.25">
      <c r="A259" s="93">
        <v>219</v>
      </c>
      <c r="B259" s="93" t="s">
        <v>126</v>
      </c>
      <c r="C259" s="94" t="s">
        <v>114</v>
      </c>
      <c r="D259" s="121">
        <v>2014</v>
      </c>
      <c r="E259" s="93">
        <v>4</v>
      </c>
      <c r="F259" s="93">
        <f t="shared" si="94"/>
        <v>219</v>
      </c>
      <c r="H259" s="54">
        <v>4</v>
      </c>
      <c r="I259" s="118">
        <v>505</v>
      </c>
      <c r="J259" s="123"/>
      <c r="L259"/>
      <c r="M259" s="60">
        <f t="shared" si="87"/>
        <v>505</v>
      </c>
      <c r="N259" s="10"/>
      <c r="O259" s="79" t="str">
        <f t="shared" si="90"/>
        <v>NY Metro</v>
      </c>
      <c r="P259" s="94">
        <f t="shared" si="89"/>
        <v>219</v>
      </c>
      <c r="Q259" s="94" t="s">
        <v>114</v>
      </c>
      <c r="R259" s="193"/>
      <c r="S259" s="94">
        <v>1</v>
      </c>
      <c r="T259" s="58">
        <f t="shared" si="84"/>
        <v>4</v>
      </c>
      <c r="U259" s="81">
        <f t="shared" si="93"/>
        <v>494.36356986100952</v>
      </c>
      <c r="V259" s="61">
        <f t="shared" si="91"/>
        <v>482.18831490954358</v>
      </c>
      <c r="W259" s="61" t="s">
        <v>194</v>
      </c>
      <c r="X259" s="61">
        <f t="shared" si="92"/>
        <v>3.6349999999999998</v>
      </c>
      <c r="Y259" s="61">
        <f t="shared" si="88"/>
        <v>3.5454767129968299</v>
      </c>
      <c r="Z259" s="58">
        <v>3</v>
      </c>
      <c r="AA259" s="81">
        <f t="shared" si="80"/>
        <v>492.82474504853406</v>
      </c>
      <c r="AB259" s="212">
        <f t="shared" si="81"/>
        <v>123.20618626213351</v>
      </c>
      <c r="AC259" s="82"/>
      <c r="AD259" s="10"/>
      <c r="AE259"/>
      <c r="AF259"/>
      <c r="AK259" s="10"/>
      <c r="AM259"/>
      <c r="AR259" s="10"/>
      <c r="AT259"/>
    </row>
    <row r="260" spans="1:46" x14ac:dyDescent="0.25">
      <c r="A260" s="93">
        <v>220</v>
      </c>
      <c r="B260" s="93" t="s">
        <v>126</v>
      </c>
      <c r="C260" s="94" t="s">
        <v>114</v>
      </c>
      <c r="D260" s="121">
        <v>2014</v>
      </c>
      <c r="E260" s="93">
        <v>4</v>
      </c>
      <c r="F260" s="93">
        <f t="shared" si="94"/>
        <v>220</v>
      </c>
      <c r="H260" s="54">
        <v>4</v>
      </c>
      <c r="I260" s="118">
        <v>505</v>
      </c>
      <c r="J260" s="123"/>
      <c r="L260"/>
      <c r="M260" s="60">
        <f t="shared" si="87"/>
        <v>505</v>
      </c>
      <c r="N260" s="10"/>
      <c r="O260" s="79" t="str">
        <f t="shared" si="90"/>
        <v>NY Metro</v>
      </c>
      <c r="P260" s="94">
        <f t="shared" si="89"/>
        <v>220</v>
      </c>
      <c r="Q260" s="94" t="s">
        <v>114</v>
      </c>
      <c r="R260" s="193"/>
      <c r="S260" s="94">
        <v>1</v>
      </c>
      <c r="T260" s="58">
        <f t="shared" si="84"/>
        <v>4</v>
      </c>
      <c r="U260" s="81">
        <f t="shared" si="93"/>
        <v>494.36356986100952</v>
      </c>
      <c r="V260" s="61">
        <f t="shared" si="91"/>
        <v>482.18831490954358</v>
      </c>
      <c r="W260" s="61" t="s">
        <v>194</v>
      </c>
      <c r="X260" s="61">
        <f t="shared" si="92"/>
        <v>3.6349999999999998</v>
      </c>
      <c r="Y260" s="61">
        <f t="shared" si="88"/>
        <v>3.5454767129968299</v>
      </c>
      <c r="Z260" s="58">
        <v>3</v>
      </c>
      <c r="AA260" s="81">
        <f t="shared" si="80"/>
        <v>492.82474504853406</v>
      </c>
      <c r="AB260" s="212">
        <f t="shared" si="81"/>
        <v>123.20618626213351</v>
      </c>
      <c r="AC260" s="82"/>
      <c r="AD260" s="10"/>
      <c r="AE260"/>
      <c r="AF260"/>
      <c r="AK260" s="10"/>
      <c r="AM260"/>
      <c r="AR260" s="10"/>
      <c r="AT260"/>
    </row>
    <row r="261" spans="1:46" x14ac:dyDescent="0.25">
      <c r="A261" s="93">
        <v>221</v>
      </c>
      <c r="B261" s="93" t="s">
        <v>126</v>
      </c>
      <c r="C261" s="94" t="s">
        <v>114</v>
      </c>
      <c r="D261" s="121">
        <v>2014</v>
      </c>
      <c r="E261" s="93">
        <v>4</v>
      </c>
      <c r="F261" s="93">
        <f t="shared" si="94"/>
        <v>221</v>
      </c>
      <c r="H261" s="54">
        <v>4</v>
      </c>
      <c r="I261" s="118">
        <v>505</v>
      </c>
      <c r="J261" s="123"/>
      <c r="L261"/>
      <c r="M261" s="60">
        <f t="shared" si="87"/>
        <v>505</v>
      </c>
      <c r="N261" s="10"/>
      <c r="O261" s="79" t="str">
        <f t="shared" si="90"/>
        <v>NY Metro</v>
      </c>
      <c r="P261" s="94">
        <f t="shared" si="89"/>
        <v>221</v>
      </c>
      <c r="Q261" s="94" t="s">
        <v>114</v>
      </c>
      <c r="R261" s="193"/>
      <c r="S261" s="94">
        <v>1</v>
      </c>
      <c r="T261" s="58">
        <f t="shared" si="84"/>
        <v>4</v>
      </c>
      <c r="U261" s="81">
        <f t="shared" si="93"/>
        <v>494.36356986100952</v>
      </c>
      <c r="V261" s="61">
        <f t="shared" si="91"/>
        <v>482.18831490954358</v>
      </c>
      <c r="W261" s="61" t="s">
        <v>194</v>
      </c>
      <c r="X261" s="61">
        <f t="shared" si="92"/>
        <v>3.6349999999999998</v>
      </c>
      <c r="Y261" s="61">
        <f t="shared" si="88"/>
        <v>3.5454767129968299</v>
      </c>
      <c r="Z261" s="58">
        <v>3</v>
      </c>
      <c r="AA261" s="81">
        <f t="shared" si="80"/>
        <v>492.82474504853406</v>
      </c>
      <c r="AB261" s="212">
        <f t="shared" si="81"/>
        <v>123.20618626213351</v>
      </c>
      <c r="AC261" s="82"/>
      <c r="AD261" s="10"/>
      <c r="AE261"/>
      <c r="AF261"/>
      <c r="AK261" s="10"/>
      <c r="AM261"/>
      <c r="AR261" s="10"/>
      <c r="AT261"/>
    </row>
    <row r="262" spans="1:46" x14ac:dyDescent="0.25">
      <c r="A262" s="93">
        <v>222</v>
      </c>
      <c r="B262" s="93" t="s">
        <v>126</v>
      </c>
      <c r="C262" s="94" t="s">
        <v>114</v>
      </c>
      <c r="D262" s="121">
        <v>2014</v>
      </c>
      <c r="E262" s="93">
        <v>4</v>
      </c>
      <c r="F262" s="93">
        <f t="shared" si="94"/>
        <v>222</v>
      </c>
      <c r="H262" s="54">
        <v>4</v>
      </c>
      <c r="I262" s="118">
        <v>505</v>
      </c>
      <c r="J262" s="123"/>
      <c r="L262"/>
      <c r="M262" s="60">
        <f t="shared" si="87"/>
        <v>505</v>
      </c>
      <c r="N262" s="10"/>
      <c r="O262" s="79" t="str">
        <f t="shared" si="90"/>
        <v>NY Metro</v>
      </c>
      <c r="P262" s="94">
        <f t="shared" si="89"/>
        <v>222</v>
      </c>
      <c r="Q262" s="94" t="s">
        <v>114</v>
      </c>
      <c r="R262" s="193"/>
      <c r="S262" s="94">
        <v>1</v>
      </c>
      <c r="T262" s="58">
        <f t="shared" si="84"/>
        <v>4</v>
      </c>
      <c r="U262" s="81">
        <f t="shared" si="93"/>
        <v>494.36356986100952</v>
      </c>
      <c r="V262" s="61">
        <f t="shared" si="91"/>
        <v>482.18831490954358</v>
      </c>
      <c r="W262" s="61" t="s">
        <v>194</v>
      </c>
      <c r="X262" s="61">
        <f t="shared" si="92"/>
        <v>3.6349999999999998</v>
      </c>
      <c r="Y262" s="61">
        <f t="shared" si="88"/>
        <v>3.5454767129968299</v>
      </c>
      <c r="Z262" s="58">
        <v>3</v>
      </c>
      <c r="AA262" s="81">
        <f t="shared" ref="AA262:AA325" si="95">((Z262*Y262)+V262)/S262</f>
        <v>492.82474504853406</v>
      </c>
      <c r="AB262" s="212">
        <f t="shared" ref="AB262:AB325" si="96">IF(T262,AA262/T262,"-")</f>
        <v>123.20618626213351</v>
      </c>
      <c r="AC262" s="82"/>
      <c r="AD262" s="10"/>
      <c r="AE262"/>
      <c r="AF262"/>
      <c r="AK262" s="10"/>
      <c r="AM262"/>
      <c r="AR262" s="10"/>
      <c r="AT262"/>
    </row>
    <row r="263" spans="1:46" x14ac:dyDescent="0.25">
      <c r="A263" s="93">
        <v>223</v>
      </c>
      <c r="B263" s="93" t="s">
        <v>126</v>
      </c>
      <c r="C263" s="94" t="s">
        <v>114</v>
      </c>
      <c r="D263" s="121">
        <v>2014</v>
      </c>
      <c r="E263" s="93">
        <v>4</v>
      </c>
      <c r="F263" s="93">
        <f t="shared" si="94"/>
        <v>223</v>
      </c>
      <c r="H263" s="54">
        <v>4</v>
      </c>
      <c r="I263" s="118">
        <v>505</v>
      </c>
      <c r="J263" s="123"/>
      <c r="L263"/>
      <c r="M263" s="60">
        <f t="shared" si="87"/>
        <v>505</v>
      </c>
      <c r="N263" s="10"/>
      <c r="O263" s="79" t="str">
        <f t="shared" si="90"/>
        <v>NY Metro</v>
      </c>
      <c r="P263" s="94">
        <f t="shared" si="89"/>
        <v>223</v>
      </c>
      <c r="Q263" s="94" t="s">
        <v>114</v>
      </c>
      <c r="R263" s="193"/>
      <c r="S263" s="94">
        <v>1</v>
      </c>
      <c r="T263" s="58">
        <f t="shared" si="84"/>
        <v>4</v>
      </c>
      <c r="U263" s="81">
        <f t="shared" si="93"/>
        <v>494.36356986100952</v>
      </c>
      <c r="V263" s="61">
        <f t="shared" si="91"/>
        <v>482.18831490954358</v>
      </c>
      <c r="W263" s="61" t="s">
        <v>194</v>
      </c>
      <c r="X263" s="61">
        <f t="shared" si="92"/>
        <v>3.6349999999999998</v>
      </c>
      <c r="Y263" s="61">
        <f t="shared" si="88"/>
        <v>3.5454767129968299</v>
      </c>
      <c r="Z263" s="58">
        <v>3</v>
      </c>
      <c r="AA263" s="81">
        <f t="shared" si="95"/>
        <v>492.82474504853406</v>
      </c>
      <c r="AB263" s="212">
        <f t="shared" si="96"/>
        <v>123.20618626213351</v>
      </c>
      <c r="AC263" s="82"/>
      <c r="AD263" s="10"/>
      <c r="AE263"/>
      <c r="AF263"/>
      <c r="AK263" s="10"/>
      <c r="AM263"/>
      <c r="AR263" s="10"/>
      <c r="AT263"/>
    </row>
    <row r="264" spans="1:46" x14ac:dyDescent="0.25">
      <c r="A264" s="93">
        <v>224</v>
      </c>
      <c r="B264" s="93" t="s">
        <v>126</v>
      </c>
      <c r="C264" s="94" t="s">
        <v>114</v>
      </c>
      <c r="D264" s="121">
        <v>2014</v>
      </c>
      <c r="E264" s="93">
        <v>4</v>
      </c>
      <c r="F264" s="93">
        <f t="shared" si="94"/>
        <v>224</v>
      </c>
      <c r="H264" s="54">
        <v>4</v>
      </c>
      <c r="I264" s="118">
        <v>505</v>
      </c>
      <c r="J264" s="123"/>
      <c r="L264"/>
      <c r="M264" s="60">
        <f t="shared" si="87"/>
        <v>505</v>
      </c>
      <c r="N264" s="10"/>
      <c r="O264" s="79" t="str">
        <f t="shared" si="90"/>
        <v>NY Metro</v>
      </c>
      <c r="P264" s="94">
        <f t="shared" si="89"/>
        <v>224</v>
      </c>
      <c r="Q264" s="94" t="s">
        <v>114</v>
      </c>
      <c r="R264" s="193"/>
      <c r="S264" s="94">
        <v>1</v>
      </c>
      <c r="T264" s="58">
        <f t="shared" si="84"/>
        <v>4</v>
      </c>
      <c r="U264" s="81">
        <f t="shared" si="93"/>
        <v>494.36356986100952</v>
      </c>
      <c r="V264" s="61">
        <f t="shared" si="91"/>
        <v>482.18831490954358</v>
      </c>
      <c r="W264" s="61" t="s">
        <v>194</v>
      </c>
      <c r="X264" s="61">
        <f t="shared" si="92"/>
        <v>3.6349999999999998</v>
      </c>
      <c r="Y264" s="61">
        <f t="shared" si="88"/>
        <v>3.5454767129968299</v>
      </c>
      <c r="Z264" s="58">
        <v>3</v>
      </c>
      <c r="AA264" s="81">
        <f t="shared" si="95"/>
        <v>492.82474504853406</v>
      </c>
      <c r="AB264" s="212">
        <f t="shared" si="96"/>
        <v>123.20618626213351</v>
      </c>
      <c r="AC264" s="82"/>
      <c r="AD264" s="10"/>
      <c r="AE264"/>
      <c r="AF264"/>
      <c r="AK264" s="10"/>
      <c r="AM264"/>
      <c r="AR264" s="10"/>
      <c r="AT264"/>
    </row>
    <row r="265" spans="1:46" x14ac:dyDescent="0.25">
      <c r="A265" s="93">
        <v>225</v>
      </c>
      <c r="B265" s="93" t="s">
        <v>126</v>
      </c>
      <c r="C265" s="94" t="s">
        <v>114</v>
      </c>
      <c r="D265" s="121">
        <v>2014</v>
      </c>
      <c r="E265" s="93">
        <v>4</v>
      </c>
      <c r="F265" s="93">
        <f t="shared" si="94"/>
        <v>225</v>
      </c>
      <c r="H265" s="54">
        <v>4</v>
      </c>
      <c r="I265" s="118">
        <v>505</v>
      </c>
      <c r="J265" s="123"/>
      <c r="L265"/>
      <c r="M265" s="60">
        <f t="shared" si="87"/>
        <v>505</v>
      </c>
      <c r="N265" s="10"/>
      <c r="O265" s="79" t="str">
        <f t="shared" si="90"/>
        <v>NY Metro</v>
      </c>
      <c r="P265" s="94">
        <f t="shared" si="89"/>
        <v>225</v>
      </c>
      <c r="Q265" s="94" t="s">
        <v>114</v>
      </c>
      <c r="R265" s="193"/>
      <c r="S265" s="94">
        <v>1</v>
      </c>
      <c r="T265" s="58">
        <f t="shared" si="84"/>
        <v>4</v>
      </c>
      <c r="U265" s="81">
        <f t="shared" si="93"/>
        <v>494.36356986100952</v>
      </c>
      <c r="V265" s="61">
        <f t="shared" si="91"/>
        <v>482.18831490954358</v>
      </c>
      <c r="W265" s="61" t="s">
        <v>194</v>
      </c>
      <c r="X265" s="61">
        <f t="shared" si="92"/>
        <v>3.6349999999999998</v>
      </c>
      <c r="Y265" s="61">
        <f t="shared" si="88"/>
        <v>3.5454767129968299</v>
      </c>
      <c r="Z265" s="58">
        <v>3</v>
      </c>
      <c r="AA265" s="81">
        <f t="shared" si="95"/>
        <v>492.82474504853406</v>
      </c>
      <c r="AB265" s="212">
        <f t="shared" si="96"/>
        <v>123.20618626213351</v>
      </c>
      <c r="AC265" s="82"/>
      <c r="AD265" s="10"/>
      <c r="AE265"/>
      <c r="AF265"/>
      <c r="AK265" s="10"/>
      <c r="AM265"/>
      <c r="AR265" s="10"/>
      <c r="AT265"/>
    </row>
    <row r="266" spans="1:46" x14ac:dyDescent="0.25">
      <c r="A266" s="93">
        <v>226</v>
      </c>
      <c r="B266" s="93" t="s">
        <v>126</v>
      </c>
      <c r="C266" s="94" t="s">
        <v>114</v>
      </c>
      <c r="D266" s="121">
        <v>2014</v>
      </c>
      <c r="E266" s="93">
        <v>4</v>
      </c>
      <c r="F266" s="93">
        <f t="shared" si="94"/>
        <v>226</v>
      </c>
      <c r="H266" s="54">
        <v>4</v>
      </c>
      <c r="I266" s="118">
        <v>505</v>
      </c>
      <c r="J266" s="123"/>
      <c r="L266"/>
      <c r="M266" s="60">
        <f t="shared" si="87"/>
        <v>505</v>
      </c>
      <c r="N266" s="10"/>
      <c r="O266" s="79" t="str">
        <f t="shared" si="90"/>
        <v>NY Metro</v>
      </c>
      <c r="P266" s="94">
        <f t="shared" si="89"/>
        <v>226</v>
      </c>
      <c r="Q266" s="94" t="s">
        <v>114</v>
      </c>
      <c r="R266" s="193"/>
      <c r="S266" s="94">
        <v>1</v>
      </c>
      <c r="T266" s="58">
        <f t="shared" si="84"/>
        <v>4</v>
      </c>
      <c r="U266" s="81">
        <f t="shared" si="93"/>
        <v>494.36356986100952</v>
      </c>
      <c r="V266" s="61">
        <f t="shared" si="91"/>
        <v>482.18831490954358</v>
      </c>
      <c r="W266" s="61" t="s">
        <v>194</v>
      </c>
      <c r="X266" s="61">
        <f t="shared" si="92"/>
        <v>3.6349999999999998</v>
      </c>
      <c r="Y266" s="61">
        <f t="shared" si="88"/>
        <v>3.5454767129968299</v>
      </c>
      <c r="Z266" s="58">
        <v>3</v>
      </c>
      <c r="AA266" s="81">
        <f t="shared" si="95"/>
        <v>492.82474504853406</v>
      </c>
      <c r="AB266" s="212">
        <f t="shared" si="96"/>
        <v>123.20618626213351</v>
      </c>
      <c r="AC266" s="82"/>
      <c r="AD266" s="10"/>
      <c r="AE266"/>
      <c r="AF266"/>
      <c r="AK266" s="10"/>
      <c r="AM266"/>
      <c r="AR266" s="10"/>
      <c r="AT266"/>
    </row>
    <row r="267" spans="1:46" x14ac:dyDescent="0.25">
      <c r="A267" s="93">
        <v>227</v>
      </c>
      <c r="B267" s="93" t="s">
        <v>126</v>
      </c>
      <c r="C267" s="94" t="s">
        <v>114</v>
      </c>
      <c r="D267" s="121">
        <v>2014</v>
      </c>
      <c r="E267" s="93">
        <v>4</v>
      </c>
      <c r="F267" s="93">
        <f t="shared" si="94"/>
        <v>227</v>
      </c>
      <c r="H267" s="54">
        <v>4</v>
      </c>
      <c r="I267" s="118">
        <v>505</v>
      </c>
      <c r="J267" s="123"/>
      <c r="L267"/>
      <c r="M267" s="60">
        <f t="shared" si="87"/>
        <v>505</v>
      </c>
      <c r="N267" s="10"/>
      <c r="O267" s="79" t="str">
        <f t="shared" si="90"/>
        <v>NY Metro</v>
      </c>
      <c r="P267" s="94">
        <f t="shared" si="89"/>
        <v>227</v>
      </c>
      <c r="Q267" s="94" t="s">
        <v>114</v>
      </c>
      <c r="R267" s="193"/>
      <c r="S267" s="94">
        <v>1</v>
      </c>
      <c r="T267" s="58">
        <f t="shared" si="84"/>
        <v>4</v>
      </c>
      <c r="U267" s="81">
        <f t="shared" si="93"/>
        <v>494.36356986100952</v>
      </c>
      <c r="V267" s="61">
        <f t="shared" si="91"/>
        <v>482.18831490954358</v>
      </c>
      <c r="W267" s="61" t="s">
        <v>194</v>
      </c>
      <c r="X267" s="61">
        <f t="shared" si="92"/>
        <v>3.6349999999999998</v>
      </c>
      <c r="Y267" s="61">
        <f t="shared" si="88"/>
        <v>3.5454767129968299</v>
      </c>
      <c r="Z267" s="58">
        <v>3</v>
      </c>
      <c r="AA267" s="81">
        <f t="shared" si="95"/>
        <v>492.82474504853406</v>
      </c>
      <c r="AB267" s="212">
        <f t="shared" si="96"/>
        <v>123.20618626213351</v>
      </c>
      <c r="AC267" s="82"/>
      <c r="AD267" s="10"/>
      <c r="AE267"/>
      <c r="AF267"/>
      <c r="AK267" s="10"/>
      <c r="AM267"/>
      <c r="AR267" s="10"/>
      <c r="AT267"/>
    </row>
    <row r="268" spans="1:46" x14ac:dyDescent="0.25">
      <c r="A268" s="93">
        <v>228</v>
      </c>
      <c r="B268" s="93" t="s">
        <v>126</v>
      </c>
      <c r="C268" s="94" t="s">
        <v>114</v>
      </c>
      <c r="D268" s="121">
        <v>2014</v>
      </c>
      <c r="E268" s="93">
        <v>4</v>
      </c>
      <c r="F268" s="93">
        <f t="shared" si="94"/>
        <v>228</v>
      </c>
      <c r="H268" s="54">
        <v>4</v>
      </c>
      <c r="I268" s="118">
        <v>505</v>
      </c>
      <c r="J268" s="123"/>
      <c r="L268"/>
      <c r="M268" s="60">
        <f t="shared" si="87"/>
        <v>505</v>
      </c>
      <c r="N268" s="10"/>
      <c r="O268" s="79" t="str">
        <f t="shared" si="90"/>
        <v>NY Metro</v>
      </c>
      <c r="P268" s="94">
        <f t="shared" si="89"/>
        <v>228</v>
      </c>
      <c r="Q268" s="94" t="s">
        <v>114</v>
      </c>
      <c r="R268" s="193"/>
      <c r="S268" s="94">
        <v>1</v>
      </c>
      <c r="T268" s="58">
        <f t="shared" si="84"/>
        <v>4</v>
      </c>
      <c r="U268" s="81">
        <f t="shared" si="93"/>
        <v>494.36356986100952</v>
      </c>
      <c r="V268" s="61">
        <f t="shared" si="91"/>
        <v>482.18831490954358</v>
      </c>
      <c r="W268" s="61" t="s">
        <v>194</v>
      </c>
      <c r="X268" s="61">
        <f t="shared" si="92"/>
        <v>3.6349999999999998</v>
      </c>
      <c r="Y268" s="61">
        <f t="shared" si="88"/>
        <v>3.5454767129968299</v>
      </c>
      <c r="Z268" s="58">
        <v>3</v>
      </c>
      <c r="AA268" s="81">
        <f t="shared" si="95"/>
        <v>492.82474504853406</v>
      </c>
      <c r="AB268" s="212">
        <f t="shared" si="96"/>
        <v>123.20618626213351</v>
      </c>
      <c r="AC268" s="82"/>
      <c r="AD268" s="10"/>
      <c r="AE268"/>
      <c r="AF268"/>
      <c r="AK268" s="10"/>
      <c r="AM268"/>
      <c r="AR268" s="10"/>
      <c r="AT268"/>
    </row>
    <row r="269" spans="1:46" x14ac:dyDescent="0.25">
      <c r="A269" s="93">
        <v>229</v>
      </c>
      <c r="B269" s="93" t="s">
        <v>126</v>
      </c>
      <c r="C269" s="94" t="s">
        <v>114</v>
      </c>
      <c r="D269" s="121">
        <v>2014</v>
      </c>
      <c r="E269" s="93">
        <v>4</v>
      </c>
      <c r="F269" s="93">
        <f t="shared" si="94"/>
        <v>229</v>
      </c>
      <c r="H269" s="54">
        <v>4</v>
      </c>
      <c r="I269" s="118">
        <v>505</v>
      </c>
      <c r="J269" s="123"/>
      <c r="L269"/>
      <c r="M269" s="60">
        <f t="shared" si="87"/>
        <v>505</v>
      </c>
      <c r="N269" s="10"/>
      <c r="O269" s="79" t="str">
        <f t="shared" si="90"/>
        <v>NY Metro</v>
      </c>
      <c r="P269" s="94">
        <f t="shared" si="89"/>
        <v>229</v>
      </c>
      <c r="Q269" s="94" t="s">
        <v>114</v>
      </c>
      <c r="R269" s="193"/>
      <c r="S269" s="94">
        <v>1</v>
      </c>
      <c r="T269" s="58">
        <f t="shared" ref="T269:T332" si="97">H269</f>
        <v>4</v>
      </c>
      <c r="U269" s="81">
        <f t="shared" si="93"/>
        <v>494.36356986100952</v>
      </c>
      <c r="V269" s="61">
        <f t="shared" si="91"/>
        <v>482.18831490954358</v>
      </c>
      <c r="W269" s="61" t="s">
        <v>194</v>
      </c>
      <c r="X269" s="61">
        <f t="shared" si="92"/>
        <v>3.6349999999999998</v>
      </c>
      <c r="Y269" s="61">
        <f t="shared" si="88"/>
        <v>3.5454767129968299</v>
      </c>
      <c r="Z269" s="58">
        <v>3</v>
      </c>
      <c r="AA269" s="81">
        <f t="shared" si="95"/>
        <v>492.82474504853406</v>
      </c>
      <c r="AB269" s="212">
        <f t="shared" si="96"/>
        <v>123.20618626213351</v>
      </c>
      <c r="AC269" s="82"/>
      <c r="AD269" s="10"/>
      <c r="AE269"/>
      <c r="AF269"/>
      <c r="AK269" s="10"/>
      <c r="AM269"/>
      <c r="AR269" s="10"/>
      <c r="AT269"/>
    </row>
    <row r="270" spans="1:46" x14ac:dyDescent="0.25">
      <c r="A270" s="93">
        <v>230</v>
      </c>
      <c r="B270" s="93" t="s">
        <v>126</v>
      </c>
      <c r="C270" s="94" t="s">
        <v>114</v>
      </c>
      <c r="D270" s="121">
        <v>2014</v>
      </c>
      <c r="E270" s="93">
        <v>4</v>
      </c>
      <c r="F270" s="93">
        <f t="shared" si="94"/>
        <v>230</v>
      </c>
      <c r="H270" s="54">
        <v>4</v>
      </c>
      <c r="I270" s="118">
        <v>505</v>
      </c>
      <c r="J270" s="123"/>
      <c r="L270"/>
      <c r="M270" s="60">
        <f t="shared" si="87"/>
        <v>505</v>
      </c>
      <c r="N270" s="10"/>
      <c r="O270" s="79" t="str">
        <f t="shared" si="90"/>
        <v>NY Metro</v>
      </c>
      <c r="P270" s="94">
        <f t="shared" si="89"/>
        <v>230</v>
      </c>
      <c r="Q270" s="94" t="s">
        <v>114</v>
      </c>
      <c r="R270" s="193"/>
      <c r="S270" s="94">
        <v>1</v>
      </c>
      <c r="T270" s="58">
        <f t="shared" si="97"/>
        <v>4</v>
      </c>
      <c r="U270" s="81">
        <f t="shared" si="93"/>
        <v>494.36356986100952</v>
      </c>
      <c r="V270" s="61">
        <f t="shared" si="91"/>
        <v>482.18831490954358</v>
      </c>
      <c r="W270" s="61" t="s">
        <v>194</v>
      </c>
      <c r="X270" s="61">
        <f t="shared" si="92"/>
        <v>3.6349999999999998</v>
      </c>
      <c r="Y270" s="61">
        <f t="shared" si="88"/>
        <v>3.5454767129968299</v>
      </c>
      <c r="Z270" s="58">
        <v>3</v>
      </c>
      <c r="AA270" s="81">
        <f t="shared" si="95"/>
        <v>492.82474504853406</v>
      </c>
      <c r="AB270" s="212">
        <f t="shared" si="96"/>
        <v>123.20618626213351</v>
      </c>
      <c r="AC270" s="82"/>
      <c r="AD270" s="10"/>
      <c r="AE270"/>
      <c r="AF270"/>
      <c r="AK270" s="10"/>
      <c r="AM270"/>
      <c r="AR270" s="10"/>
      <c r="AT270"/>
    </row>
    <row r="271" spans="1:46" x14ac:dyDescent="0.25">
      <c r="A271" s="93">
        <v>231</v>
      </c>
      <c r="B271" s="93" t="s">
        <v>126</v>
      </c>
      <c r="C271" s="94" t="s">
        <v>114</v>
      </c>
      <c r="D271" s="121">
        <v>2014</v>
      </c>
      <c r="E271" s="93">
        <v>4</v>
      </c>
      <c r="F271" s="93">
        <f t="shared" si="94"/>
        <v>231</v>
      </c>
      <c r="H271" s="54">
        <v>4</v>
      </c>
      <c r="I271" s="118">
        <v>505</v>
      </c>
      <c r="J271" s="123"/>
      <c r="L271"/>
      <c r="M271" s="60">
        <f t="shared" si="87"/>
        <v>505</v>
      </c>
      <c r="N271" s="10"/>
      <c r="O271" s="79" t="str">
        <f t="shared" si="90"/>
        <v>NY Metro</v>
      </c>
      <c r="P271" s="94">
        <f t="shared" si="89"/>
        <v>231</v>
      </c>
      <c r="Q271" s="94" t="s">
        <v>114</v>
      </c>
      <c r="R271" s="193"/>
      <c r="S271" s="94">
        <v>1</v>
      </c>
      <c r="T271" s="58">
        <f t="shared" si="97"/>
        <v>4</v>
      </c>
      <c r="U271" s="81">
        <f t="shared" si="93"/>
        <v>494.36356986100952</v>
      </c>
      <c r="V271" s="61">
        <f t="shared" si="91"/>
        <v>482.18831490954358</v>
      </c>
      <c r="W271" s="61" t="s">
        <v>194</v>
      </c>
      <c r="X271" s="61">
        <f t="shared" si="92"/>
        <v>3.6349999999999998</v>
      </c>
      <c r="Y271" s="61">
        <f t="shared" si="88"/>
        <v>3.5454767129968299</v>
      </c>
      <c r="Z271" s="58">
        <v>3</v>
      </c>
      <c r="AA271" s="81">
        <f t="shared" si="95"/>
        <v>492.82474504853406</v>
      </c>
      <c r="AB271" s="212">
        <f t="shared" si="96"/>
        <v>123.20618626213351</v>
      </c>
      <c r="AC271" s="82"/>
      <c r="AD271" s="10"/>
      <c r="AE271"/>
      <c r="AF271"/>
      <c r="AK271" s="10"/>
      <c r="AM271"/>
      <c r="AR271" s="10"/>
      <c r="AT271"/>
    </row>
    <row r="272" spans="1:46" x14ac:dyDescent="0.25">
      <c r="A272" s="93">
        <v>232</v>
      </c>
      <c r="B272" s="93" t="s">
        <v>126</v>
      </c>
      <c r="C272" s="94" t="s">
        <v>114</v>
      </c>
      <c r="D272" s="121">
        <v>2014</v>
      </c>
      <c r="E272" s="93">
        <v>4</v>
      </c>
      <c r="F272" s="93">
        <f t="shared" si="94"/>
        <v>232</v>
      </c>
      <c r="H272" s="54">
        <v>4</v>
      </c>
      <c r="I272" s="118">
        <v>505</v>
      </c>
      <c r="J272" s="123"/>
      <c r="L272"/>
      <c r="M272" s="60">
        <f t="shared" si="87"/>
        <v>505</v>
      </c>
      <c r="N272" s="10"/>
      <c r="O272" s="79" t="str">
        <f t="shared" si="90"/>
        <v>NY Metro</v>
      </c>
      <c r="P272" s="94">
        <f t="shared" si="89"/>
        <v>232</v>
      </c>
      <c r="Q272" s="94" t="s">
        <v>114</v>
      </c>
      <c r="R272" s="193"/>
      <c r="S272" s="94">
        <v>1</v>
      </c>
      <c r="T272" s="58">
        <f t="shared" si="97"/>
        <v>4</v>
      </c>
      <c r="U272" s="81">
        <f t="shared" si="93"/>
        <v>494.36356986100952</v>
      </c>
      <c r="V272" s="61">
        <f t="shared" si="91"/>
        <v>482.18831490954358</v>
      </c>
      <c r="W272" s="61" t="s">
        <v>194</v>
      </c>
      <c r="X272" s="61">
        <f t="shared" si="92"/>
        <v>3.6349999999999998</v>
      </c>
      <c r="Y272" s="61">
        <f t="shared" si="88"/>
        <v>3.5454767129968299</v>
      </c>
      <c r="Z272" s="58">
        <v>3</v>
      </c>
      <c r="AA272" s="81">
        <f t="shared" si="95"/>
        <v>492.82474504853406</v>
      </c>
      <c r="AB272" s="212">
        <f t="shared" si="96"/>
        <v>123.20618626213351</v>
      </c>
      <c r="AC272" s="82"/>
      <c r="AD272" s="10"/>
      <c r="AE272"/>
      <c r="AF272"/>
      <c r="AK272" s="10"/>
      <c r="AM272"/>
      <c r="AR272" s="10"/>
      <c r="AT272"/>
    </row>
    <row r="273" spans="1:46" x14ac:dyDescent="0.25">
      <c r="A273" s="93">
        <v>233</v>
      </c>
      <c r="B273" s="93" t="s">
        <v>126</v>
      </c>
      <c r="C273" s="94" t="s">
        <v>114</v>
      </c>
      <c r="D273" s="121">
        <v>2014</v>
      </c>
      <c r="E273" s="93">
        <v>4</v>
      </c>
      <c r="F273" s="93">
        <f t="shared" si="94"/>
        <v>233</v>
      </c>
      <c r="H273" s="54">
        <v>4</v>
      </c>
      <c r="I273" s="118">
        <v>505</v>
      </c>
      <c r="J273" s="123"/>
      <c r="L273"/>
      <c r="M273" s="60">
        <f t="shared" si="87"/>
        <v>505</v>
      </c>
      <c r="N273" s="10"/>
      <c r="O273" s="79" t="str">
        <f t="shared" si="90"/>
        <v>NY Metro</v>
      </c>
      <c r="P273" s="94">
        <f t="shared" si="89"/>
        <v>233</v>
      </c>
      <c r="Q273" s="94" t="s">
        <v>114</v>
      </c>
      <c r="R273" s="193"/>
      <c r="S273" s="94">
        <v>1</v>
      </c>
      <c r="T273" s="58">
        <f t="shared" si="97"/>
        <v>4</v>
      </c>
      <c r="U273" s="81">
        <f t="shared" si="93"/>
        <v>494.36356986100952</v>
      </c>
      <c r="V273" s="61">
        <f t="shared" si="91"/>
        <v>482.18831490954358</v>
      </c>
      <c r="W273" s="61" t="s">
        <v>194</v>
      </c>
      <c r="X273" s="61">
        <f t="shared" si="92"/>
        <v>3.6349999999999998</v>
      </c>
      <c r="Y273" s="61">
        <f t="shared" si="88"/>
        <v>3.5454767129968299</v>
      </c>
      <c r="Z273" s="58">
        <v>3</v>
      </c>
      <c r="AA273" s="81">
        <f t="shared" si="95"/>
        <v>492.82474504853406</v>
      </c>
      <c r="AB273" s="212">
        <f t="shared" si="96"/>
        <v>123.20618626213351</v>
      </c>
      <c r="AC273" s="82"/>
      <c r="AD273" s="10"/>
      <c r="AE273"/>
      <c r="AF273"/>
      <c r="AK273" s="10"/>
      <c r="AM273"/>
      <c r="AR273" s="10"/>
      <c r="AT273"/>
    </row>
    <row r="274" spans="1:46" x14ac:dyDescent="0.25">
      <c r="A274" s="93">
        <v>234</v>
      </c>
      <c r="B274" s="93" t="s">
        <v>126</v>
      </c>
      <c r="C274" s="94" t="s">
        <v>114</v>
      </c>
      <c r="D274" s="121">
        <v>2014</v>
      </c>
      <c r="E274" s="93">
        <v>4</v>
      </c>
      <c r="F274" s="93">
        <f t="shared" si="94"/>
        <v>234</v>
      </c>
      <c r="H274" s="54">
        <v>4</v>
      </c>
      <c r="I274" s="118">
        <v>505</v>
      </c>
      <c r="J274" s="123"/>
      <c r="L274"/>
      <c r="M274" s="60">
        <f t="shared" si="87"/>
        <v>505</v>
      </c>
      <c r="N274" s="10"/>
      <c r="O274" s="79" t="str">
        <f t="shared" si="90"/>
        <v>NY Metro</v>
      </c>
      <c r="P274" s="94">
        <f t="shared" si="89"/>
        <v>234</v>
      </c>
      <c r="Q274" s="94" t="s">
        <v>114</v>
      </c>
      <c r="R274" s="193"/>
      <c r="S274" s="94">
        <v>1</v>
      </c>
      <c r="T274" s="58">
        <f t="shared" si="97"/>
        <v>4</v>
      </c>
      <c r="U274" s="81">
        <f t="shared" si="93"/>
        <v>494.36356986100952</v>
      </c>
      <c r="V274" s="61">
        <f t="shared" si="91"/>
        <v>482.18831490954358</v>
      </c>
      <c r="W274" s="61" t="s">
        <v>194</v>
      </c>
      <c r="X274" s="61">
        <f t="shared" si="92"/>
        <v>3.6349999999999998</v>
      </c>
      <c r="Y274" s="61">
        <f t="shared" si="88"/>
        <v>3.5454767129968299</v>
      </c>
      <c r="Z274" s="58">
        <v>3</v>
      </c>
      <c r="AA274" s="81">
        <f t="shared" si="95"/>
        <v>492.82474504853406</v>
      </c>
      <c r="AB274" s="212">
        <f t="shared" si="96"/>
        <v>123.20618626213351</v>
      </c>
      <c r="AC274" s="82"/>
      <c r="AD274" s="10"/>
      <c r="AE274"/>
      <c r="AF274"/>
      <c r="AK274" s="10"/>
      <c r="AM274"/>
      <c r="AR274" s="10"/>
      <c r="AT274"/>
    </row>
    <row r="275" spans="1:46" x14ac:dyDescent="0.25">
      <c r="A275" s="93">
        <v>235</v>
      </c>
      <c r="B275" s="93" t="s">
        <v>126</v>
      </c>
      <c r="C275" s="94" t="s">
        <v>114</v>
      </c>
      <c r="D275" s="121">
        <v>2014</v>
      </c>
      <c r="E275" s="93">
        <v>4</v>
      </c>
      <c r="F275" s="93">
        <f t="shared" si="94"/>
        <v>235</v>
      </c>
      <c r="H275" s="54">
        <v>4</v>
      </c>
      <c r="I275" s="118">
        <v>505</v>
      </c>
      <c r="J275" s="123"/>
      <c r="L275"/>
      <c r="M275" s="60">
        <f t="shared" si="87"/>
        <v>505</v>
      </c>
      <c r="N275" s="10"/>
      <c r="O275" s="79" t="str">
        <f t="shared" si="90"/>
        <v>NY Metro</v>
      </c>
      <c r="P275" s="94">
        <f t="shared" si="89"/>
        <v>235</v>
      </c>
      <c r="Q275" s="94" t="s">
        <v>114</v>
      </c>
      <c r="R275" s="193"/>
      <c r="S275" s="94">
        <v>1</v>
      </c>
      <c r="T275" s="58">
        <f t="shared" si="97"/>
        <v>4</v>
      </c>
      <c r="U275" s="81">
        <f t="shared" si="93"/>
        <v>494.36356986100952</v>
      </c>
      <c r="V275" s="61">
        <f t="shared" si="91"/>
        <v>482.18831490954358</v>
      </c>
      <c r="W275" s="61" t="s">
        <v>194</v>
      </c>
      <c r="X275" s="61">
        <f t="shared" si="92"/>
        <v>3.6349999999999998</v>
      </c>
      <c r="Y275" s="61">
        <f t="shared" si="88"/>
        <v>3.5454767129968299</v>
      </c>
      <c r="Z275" s="58">
        <v>3</v>
      </c>
      <c r="AA275" s="81">
        <f t="shared" si="95"/>
        <v>492.82474504853406</v>
      </c>
      <c r="AB275" s="212">
        <f t="shared" si="96"/>
        <v>123.20618626213351</v>
      </c>
      <c r="AC275" s="82"/>
      <c r="AD275" s="10"/>
      <c r="AE275"/>
      <c r="AF275"/>
      <c r="AK275" s="10"/>
      <c r="AM275"/>
      <c r="AR275" s="10"/>
      <c r="AT275"/>
    </row>
    <row r="276" spans="1:46" x14ac:dyDescent="0.25">
      <c r="A276" s="93">
        <v>236</v>
      </c>
      <c r="B276" s="93" t="s">
        <v>126</v>
      </c>
      <c r="C276" s="94" t="s">
        <v>114</v>
      </c>
      <c r="D276" s="121">
        <v>2014</v>
      </c>
      <c r="E276" s="93">
        <v>4</v>
      </c>
      <c r="F276" s="93">
        <f t="shared" si="94"/>
        <v>236</v>
      </c>
      <c r="H276" s="54">
        <v>4</v>
      </c>
      <c r="I276" s="118">
        <v>505</v>
      </c>
      <c r="J276" s="123"/>
      <c r="L276"/>
      <c r="M276" s="60">
        <f t="shared" si="87"/>
        <v>505</v>
      </c>
      <c r="N276" s="10"/>
      <c r="O276" s="79" t="str">
        <f t="shared" si="90"/>
        <v>NY Metro</v>
      </c>
      <c r="P276" s="94">
        <f t="shared" si="89"/>
        <v>236</v>
      </c>
      <c r="Q276" s="94" t="s">
        <v>114</v>
      </c>
      <c r="R276" s="193"/>
      <c r="S276" s="94">
        <v>1</v>
      </c>
      <c r="T276" s="58">
        <f t="shared" si="97"/>
        <v>4</v>
      </c>
      <c r="U276" s="81">
        <f t="shared" si="93"/>
        <v>494.36356986100952</v>
      </c>
      <c r="V276" s="61">
        <f t="shared" si="91"/>
        <v>482.18831490954358</v>
      </c>
      <c r="W276" s="61" t="s">
        <v>194</v>
      </c>
      <c r="X276" s="61">
        <f t="shared" si="92"/>
        <v>3.6349999999999998</v>
      </c>
      <c r="Y276" s="61">
        <f t="shared" si="88"/>
        <v>3.5454767129968299</v>
      </c>
      <c r="Z276" s="58">
        <v>3</v>
      </c>
      <c r="AA276" s="81">
        <f t="shared" si="95"/>
        <v>492.82474504853406</v>
      </c>
      <c r="AB276" s="212">
        <f t="shared" si="96"/>
        <v>123.20618626213351</v>
      </c>
      <c r="AC276" s="82"/>
      <c r="AD276" s="10"/>
      <c r="AE276"/>
      <c r="AF276"/>
      <c r="AK276" s="10"/>
      <c r="AM276"/>
      <c r="AR276" s="10"/>
      <c r="AT276"/>
    </row>
    <row r="277" spans="1:46" x14ac:dyDescent="0.25">
      <c r="A277" s="93">
        <v>237</v>
      </c>
      <c r="B277" s="93" t="s">
        <v>126</v>
      </c>
      <c r="C277" s="94" t="s">
        <v>114</v>
      </c>
      <c r="D277" s="121">
        <v>2014</v>
      </c>
      <c r="E277" s="93">
        <v>4</v>
      </c>
      <c r="F277" s="93">
        <f t="shared" si="94"/>
        <v>237</v>
      </c>
      <c r="H277" s="54">
        <v>4</v>
      </c>
      <c r="I277" s="118">
        <v>505</v>
      </c>
      <c r="J277" s="123"/>
      <c r="L277"/>
      <c r="M277" s="60">
        <f t="shared" ref="M277:M340" si="98">I277+(L277*K277)</f>
        <v>505</v>
      </c>
      <c r="N277" s="10"/>
      <c r="O277" s="79" t="str">
        <f t="shared" si="90"/>
        <v>NY Metro</v>
      </c>
      <c r="P277" s="94">
        <f t="shared" si="89"/>
        <v>237</v>
      </c>
      <c r="Q277" s="94" t="s">
        <v>114</v>
      </c>
      <c r="R277" s="193"/>
      <c r="S277" s="94">
        <v>1</v>
      </c>
      <c r="T277" s="58">
        <f t="shared" si="97"/>
        <v>4</v>
      </c>
      <c r="U277" s="81">
        <f t="shared" si="93"/>
        <v>494.36356986100952</v>
      </c>
      <c r="V277" s="61">
        <f t="shared" si="91"/>
        <v>482.18831490954358</v>
      </c>
      <c r="W277" s="61" t="s">
        <v>194</v>
      </c>
      <c r="X277" s="61">
        <f t="shared" si="92"/>
        <v>3.6349999999999998</v>
      </c>
      <c r="Y277" s="61">
        <f t="shared" si="88"/>
        <v>3.5454767129968299</v>
      </c>
      <c r="Z277" s="58">
        <v>3</v>
      </c>
      <c r="AA277" s="81">
        <f t="shared" si="95"/>
        <v>492.82474504853406</v>
      </c>
      <c r="AB277" s="212">
        <f t="shared" si="96"/>
        <v>123.20618626213351</v>
      </c>
      <c r="AC277" s="82"/>
      <c r="AD277" s="10"/>
      <c r="AE277"/>
      <c r="AF277"/>
      <c r="AK277" s="10"/>
      <c r="AM277"/>
      <c r="AR277" s="10"/>
      <c r="AT277"/>
    </row>
    <row r="278" spans="1:46" x14ac:dyDescent="0.25">
      <c r="A278" s="93">
        <v>238</v>
      </c>
      <c r="B278" s="93" t="s">
        <v>126</v>
      </c>
      <c r="C278" s="94" t="s">
        <v>114</v>
      </c>
      <c r="D278" s="121">
        <v>2014</v>
      </c>
      <c r="E278" s="93">
        <v>4</v>
      </c>
      <c r="F278" s="93">
        <f t="shared" si="94"/>
        <v>238</v>
      </c>
      <c r="H278" s="54">
        <v>4</v>
      </c>
      <c r="I278" s="118">
        <v>505</v>
      </c>
      <c r="J278" s="123"/>
      <c r="L278"/>
      <c r="M278" s="60">
        <f t="shared" si="98"/>
        <v>505</v>
      </c>
      <c r="N278" s="10"/>
      <c r="O278" s="79" t="str">
        <f t="shared" si="90"/>
        <v>NY Metro</v>
      </c>
      <c r="P278" s="94">
        <f t="shared" si="89"/>
        <v>238</v>
      </c>
      <c r="Q278" s="94" t="s">
        <v>114</v>
      </c>
      <c r="R278" s="193"/>
      <c r="S278" s="94">
        <v>1</v>
      </c>
      <c r="T278" s="58">
        <f t="shared" si="97"/>
        <v>4</v>
      </c>
      <c r="U278" s="81">
        <f t="shared" si="93"/>
        <v>494.36356986100952</v>
      </c>
      <c r="V278" s="61">
        <f t="shared" si="91"/>
        <v>482.18831490954358</v>
      </c>
      <c r="W278" s="61" t="s">
        <v>194</v>
      </c>
      <c r="X278" s="61">
        <f t="shared" si="92"/>
        <v>3.6349999999999998</v>
      </c>
      <c r="Y278" s="61">
        <f t="shared" si="88"/>
        <v>3.5454767129968299</v>
      </c>
      <c r="Z278" s="58">
        <v>3</v>
      </c>
      <c r="AA278" s="81">
        <f t="shared" si="95"/>
        <v>492.82474504853406</v>
      </c>
      <c r="AB278" s="212">
        <f t="shared" si="96"/>
        <v>123.20618626213351</v>
      </c>
      <c r="AC278" s="82"/>
      <c r="AD278" s="10"/>
      <c r="AE278"/>
      <c r="AF278"/>
      <c r="AK278" s="10"/>
      <c r="AM278"/>
      <c r="AR278" s="10"/>
      <c r="AT278"/>
    </row>
    <row r="279" spans="1:46" x14ac:dyDescent="0.25">
      <c r="A279" s="93">
        <v>239</v>
      </c>
      <c r="B279" s="93" t="s">
        <v>126</v>
      </c>
      <c r="C279" s="94" t="s">
        <v>114</v>
      </c>
      <c r="D279" s="121">
        <v>2014</v>
      </c>
      <c r="E279" s="93">
        <v>4</v>
      </c>
      <c r="F279" s="93">
        <f t="shared" si="94"/>
        <v>239</v>
      </c>
      <c r="H279" s="54">
        <v>4</v>
      </c>
      <c r="I279" s="118">
        <v>505</v>
      </c>
      <c r="J279" s="123"/>
      <c r="L279"/>
      <c r="M279" s="60">
        <f t="shared" si="98"/>
        <v>505</v>
      </c>
      <c r="N279" s="10"/>
      <c r="O279" s="79" t="str">
        <f t="shared" si="90"/>
        <v>NY Metro</v>
      </c>
      <c r="P279" s="94">
        <f t="shared" si="89"/>
        <v>239</v>
      </c>
      <c r="Q279" s="94" t="s">
        <v>114</v>
      </c>
      <c r="R279" s="193"/>
      <c r="S279" s="94">
        <v>1</v>
      </c>
      <c r="T279" s="58">
        <f t="shared" si="97"/>
        <v>4</v>
      </c>
      <c r="U279" s="81">
        <f t="shared" si="93"/>
        <v>494.36356986100952</v>
      </c>
      <c r="V279" s="61">
        <f t="shared" si="91"/>
        <v>482.18831490954358</v>
      </c>
      <c r="W279" s="61" t="s">
        <v>194</v>
      </c>
      <c r="X279" s="61">
        <f t="shared" si="92"/>
        <v>3.6349999999999998</v>
      </c>
      <c r="Y279" s="61">
        <f t="shared" si="88"/>
        <v>3.5454767129968299</v>
      </c>
      <c r="Z279" s="58">
        <v>3</v>
      </c>
      <c r="AA279" s="81">
        <f t="shared" si="95"/>
        <v>492.82474504853406</v>
      </c>
      <c r="AB279" s="212">
        <f t="shared" si="96"/>
        <v>123.20618626213351</v>
      </c>
      <c r="AC279" s="82"/>
      <c r="AD279" s="10"/>
      <c r="AE279"/>
      <c r="AF279"/>
      <c r="AK279" s="10"/>
      <c r="AM279"/>
      <c r="AR279" s="10"/>
      <c r="AT279"/>
    </row>
    <row r="280" spans="1:46" x14ac:dyDescent="0.25">
      <c r="A280" s="93">
        <v>240</v>
      </c>
      <c r="B280" s="93" t="s">
        <v>126</v>
      </c>
      <c r="C280" s="94" t="s">
        <v>114</v>
      </c>
      <c r="D280" s="121">
        <v>2014</v>
      </c>
      <c r="E280" s="93">
        <v>4</v>
      </c>
      <c r="F280" s="93">
        <f t="shared" si="94"/>
        <v>240</v>
      </c>
      <c r="H280" s="54">
        <v>4</v>
      </c>
      <c r="I280" s="118">
        <v>505</v>
      </c>
      <c r="J280" s="123"/>
      <c r="L280"/>
      <c r="M280" s="60">
        <f t="shared" si="98"/>
        <v>505</v>
      </c>
      <c r="N280" s="10"/>
      <c r="O280" s="79" t="str">
        <f t="shared" si="90"/>
        <v>NY Metro</v>
      </c>
      <c r="P280" s="94">
        <f t="shared" si="89"/>
        <v>240</v>
      </c>
      <c r="Q280" s="94" t="s">
        <v>114</v>
      </c>
      <c r="R280" s="193"/>
      <c r="S280" s="94">
        <v>1</v>
      </c>
      <c r="T280" s="58">
        <f t="shared" si="97"/>
        <v>4</v>
      </c>
      <c r="U280" s="81">
        <f t="shared" si="93"/>
        <v>494.36356986100952</v>
      </c>
      <c r="V280" s="61">
        <f t="shared" si="91"/>
        <v>482.18831490954358</v>
      </c>
      <c r="W280" s="61" t="s">
        <v>194</v>
      </c>
      <c r="X280" s="61">
        <f t="shared" si="92"/>
        <v>3.6349999999999998</v>
      </c>
      <c r="Y280" s="61">
        <f t="shared" ref="Y280:Y343" si="99">X280/$AO$52</f>
        <v>3.5454767129968299</v>
      </c>
      <c r="Z280" s="58">
        <v>3</v>
      </c>
      <c r="AA280" s="81">
        <f t="shared" si="95"/>
        <v>492.82474504853406</v>
      </c>
      <c r="AB280" s="212">
        <f t="shared" si="96"/>
        <v>123.20618626213351</v>
      </c>
      <c r="AC280" s="82"/>
      <c r="AD280" s="10"/>
      <c r="AE280"/>
      <c r="AF280"/>
      <c r="AK280" s="10"/>
      <c r="AM280"/>
      <c r="AR280" s="10"/>
      <c r="AT280"/>
    </row>
    <row r="281" spans="1:46" x14ac:dyDescent="0.25">
      <c r="A281" s="93">
        <v>241</v>
      </c>
      <c r="B281" s="93" t="s">
        <v>126</v>
      </c>
      <c r="C281" s="94" t="s">
        <v>114</v>
      </c>
      <c r="D281" s="121">
        <v>2014</v>
      </c>
      <c r="E281" s="93">
        <v>4</v>
      </c>
      <c r="F281" s="93">
        <f t="shared" si="94"/>
        <v>241</v>
      </c>
      <c r="H281" s="54">
        <v>4</v>
      </c>
      <c r="I281" s="118">
        <v>505</v>
      </c>
      <c r="J281" s="123"/>
      <c r="L281"/>
      <c r="M281" s="60">
        <f t="shared" si="98"/>
        <v>505</v>
      </c>
      <c r="N281" s="10"/>
      <c r="O281" s="79" t="str">
        <f t="shared" si="90"/>
        <v>NY Metro</v>
      </c>
      <c r="P281" s="94">
        <f t="shared" si="89"/>
        <v>241</v>
      </c>
      <c r="Q281" s="94" t="s">
        <v>114</v>
      </c>
      <c r="R281" s="193"/>
      <c r="S281" s="94">
        <v>1</v>
      </c>
      <c r="T281" s="58">
        <f t="shared" si="97"/>
        <v>4</v>
      </c>
      <c r="U281" s="81">
        <f t="shared" si="93"/>
        <v>494.36356986100952</v>
      </c>
      <c r="V281" s="61">
        <f t="shared" si="91"/>
        <v>482.18831490954358</v>
      </c>
      <c r="W281" s="61" t="s">
        <v>194</v>
      </c>
      <c r="X281" s="61">
        <f t="shared" si="92"/>
        <v>3.6349999999999998</v>
      </c>
      <c r="Y281" s="61">
        <f t="shared" si="99"/>
        <v>3.5454767129968299</v>
      </c>
      <c r="Z281" s="58">
        <v>3</v>
      </c>
      <c r="AA281" s="81">
        <f t="shared" si="95"/>
        <v>492.82474504853406</v>
      </c>
      <c r="AB281" s="212">
        <f t="shared" si="96"/>
        <v>123.20618626213351</v>
      </c>
      <c r="AC281" s="82"/>
      <c r="AD281" s="10"/>
      <c r="AE281"/>
      <c r="AF281"/>
      <c r="AK281" s="10"/>
      <c r="AM281"/>
      <c r="AR281" s="10"/>
      <c r="AT281"/>
    </row>
    <row r="282" spans="1:46" x14ac:dyDescent="0.25">
      <c r="A282" s="93">
        <v>242</v>
      </c>
      <c r="B282" s="93" t="s">
        <v>126</v>
      </c>
      <c r="C282" s="94" t="s">
        <v>114</v>
      </c>
      <c r="D282" s="121">
        <v>2014</v>
      </c>
      <c r="E282" s="93">
        <v>4</v>
      </c>
      <c r="F282" s="93">
        <f t="shared" si="94"/>
        <v>242</v>
      </c>
      <c r="H282" s="54">
        <v>4</v>
      </c>
      <c r="I282" s="118">
        <v>505</v>
      </c>
      <c r="J282" s="123"/>
      <c r="L282"/>
      <c r="M282" s="60">
        <f t="shared" si="98"/>
        <v>505</v>
      </c>
      <c r="N282" s="10"/>
      <c r="O282" s="79" t="str">
        <f t="shared" si="90"/>
        <v>NY Metro</v>
      </c>
      <c r="P282" s="94">
        <f t="shared" si="89"/>
        <v>242</v>
      </c>
      <c r="Q282" s="94" t="s">
        <v>114</v>
      </c>
      <c r="R282" s="193"/>
      <c r="S282" s="94">
        <v>1</v>
      </c>
      <c r="T282" s="58">
        <f t="shared" si="97"/>
        <v>4</v>
      </c>
      <c r="U282" s="81">
        <f t="shared" si="93"/>
        <v>494.36356986100952</v>
      </c>
      <c r="V282" s="61">
        <f t="shared" si="91"/>
        <v>482.18831490954358</v>
      </c>
      <c r="W282" s="61" t="s">
        <v>194</v>
      </c>
      <c r="X282" s="61">
        <f t="shared" si="92"/>
        <v>3.6349999999999998</v>
      </c>
      <c r="Y282" s="61">
        <f t="shared" si="99"/>
        <v>3.5454767129968299</v>
      </c>
      <c r="Z282" s="58">
        <v>3</v>
      </c>
      <c r="AA282" s="81">
        <f t="shared" si="95"/>
        <v>492.82474504853406</v>
      </c>
      <c r="AB282" s="212">
        <f t="shared" si="96"/>
        <v>123.20618626213351</v>
      </c>
      <c r="AC282" s="82"/>
      <c r="AD282" s="10"/>
      <c r="AE282"/>
      <c r="AF282"/>
      <c r="AK282" s="10"/>
      <c r="AM282"/>
      <c r="AR282" s="10"/>
      <c r="AT282"/>
    </row>
    <row r="283" spans="1:46" x14ac:dyDescent="0.25">
      <c r="A283" s="93">
        <v>243</v>
      </c>
      <c r="B283" s="93" t="s">
        <v>126</v>
      </c>
      <c r="C283" s="94" t="s">
        <v>114</v>
      </c>
      <c r="D283" s="121">
        <v>2014</v>
      </c>
      <c r="E283" s="93">
        <v>4</v>
      </c>
      <c r="F283" s="93">
        <f t="shared" si="94"/>
        <v>243</v>
      </c>
      <c r="H283" s="54">
        <v>4</v>
      </c>
      <c r="I283" s="118">
        <v>505</v>
      </c>
      <c r="J283" s="123"/>
      <c r="L283"/>
      <c r="M283" s="60">
        <f t="shared" si="98"/>
        <v>505</v>
      </c>
      <c r="N283" s="10"/>
      <c r="O283" s="79" t="str">
        <f t="shared" si="90"/>
        <v>NY Metro</v>
      </c>
      <c r="P283" s="94">
        <f t="shared" si="89"/>
        <v>243</v>
      </c>
      <c r="Q283" s="94" t="s">
        <v>114</v>
      </c>
      <c r="R283" s="193"/>
      <c r="S283" s="94">
        <v>1</v>
      </c>
      <c r="T283" s="58">
        <f t="shared" si="97"/>
        <v>4</v>
      </c>
      <c r="U283" s="81">
        <f t="shared" si="93"/>
        <v>494.36356986100952</v>
      </c>
      <c r="V283" s="61">
        <f t="shared" si="91"/>
        <v>482.18831490954358</v>
      </c>
      <c r="W283" s="61" t="s">
        <v>194</v>
      </c>
      <c r="X283" s="61">
        <f t="shared" si="92"/>
        <v>3.6349999999999998</v>
      </c>
      <c r="Y283" s="61">
        <f t="shared" si="99"/>
        <v>3.5454767129968299</v>
      </c>
      <c r="Z283" s="58">
        <v>3</v>
      </c>
      <c r="AA283" s="81">
        <f t="shared" si="95"/>
        <v>492.82474504853406</v>
      </c>
      <c r="AB283" s="212">
        <f t="shared" si="96"/>
        <v>123.20618626213351</v>
      </c>
      <c r="AC283" s="82"/>
      <c r="AD283" s="10"/>
      <c r="AE283"/>
      <c r="AF283"/>
      <c r="AK283" s="10"/>
      <c r="AM283"/>
      <c r="AR283" s="10"/>
      <c r="AT283"/>
    </row>
    <row r="284" spans="1:46" x14ac:dyDescent="0.25">
      <c r="A284" s="93">
        <v>244</v>
      </c>
      <c r="B284" s="93" t="s">
        <v>126</v>
      </c>
      <c r="C284" s="94" t="s">
        <v>114</v>
      </c>
      <c r="D284" s="121">
        <v>2014</v>
      </c>
      <c r="E284" s="93">
        <v>4</v>
      </c>
      <c r="F284" s="93">
        <f t="shared" si="94"/>
        <v>244</v>
      </c>
      <c r="H284" s="54">
        <v>4</v>
      </c>
      <c r="I284" s="118">
        <v>505</v>
      </c>
      <c r="J284" s="123"/>
      <c r="L284"/>
      <c r="M284" s="60">
        <f t="shared" si="98"/>
        <v>505</v>
      </c>
      <c r="N284" s="10"/>
      <c r="O284" s="79" t="str">
        <f t="shared" si="90"/>
        <v>NY Metro</v>
      </c>
      <c r="P284" s="94">
        <f t="shared" si="89"/>
        <v>244</v>
      </c>
      <c r="Q284" s="94" t="s">
        <v>114</v>
      </c>
      <c r="R284" s="193"/>
      <c r="S284" s="94">
        <v>1</v>
      </c>
      <c r="T284" s="58">
        <f t="shared" si="97"/>
        <v>4</v>
      </c>
      <c r="U284" s="81">
        <f t="shared" si="93"/>
        <v>494.36356986100952</v>
      </c>
      <c r="V284" s="61">
        <f t="shared" si="91"/>
        <v>482.18831490954358</v>
      </c>
      <c r="W284" s="61" t="s">
        <v>194</v>
      </c>
      <c r="X284" s="61">
        <f t="shared" si="92"/>
        <v>3.6349999999999998</v>
      </c>
      <c r="Y284" s="61">
        <f t="shared" si="99"/>
        <v>3.5454767129968299</v>
      </c>
      <c r="Z284" s="58">
        <v>3</v>
      </c>
      <c r="AA284" s="81">
        <f t="shared" si="95"/>
        <v>492.82474504853406</v>
      </c>
      <c r="AB284" s="212">
        <f t="shared" si="96"/>
        <v>123.20618626213351</v>
      </c>
      <c r="AC284" s="82"/>
      <c r="AD284" s="10"/>
      <c r="AE284"/>
      <c r="AF284"/>
      <c r="AK284" s="10"/>
      <c r="AM284"/>
      <c r="AR284" s="10"/>
      <c r="AT284"/>
    </row>
    <row r="285" spans="1:46" x14ac:dyDescent="0.25">
      <c r="A285" s="93">
        <v>245</v>
      </c>
      <c r="B285" s="93" t="s">
        <v>126</v>
      </c>
      <c r="C285" s="94" t="s">
        <v>114</v>
      </c>
      <c r="D285" s="121">
        <v>2014</v>
      </c>
      <c r="E285" s="93">
        <v>4</v>
      </c>
      <c r="F285" s="93">
        <f t="shared" si="94"/>
        <v>245</v>
      </c>
      <c r="H285" s="54">
        <v>4</v>
      </c>
      <c r="I285" s="118">
        <v>505</v>
      </c>
      <c r="J285" s="123"/>
      <c r="L285"/>
      <c r="M285" s="60">
        <f t="shared" si="98"/>
        <v>505</v>
      </c>
      <c r="N285" s="10"/>
      <c r="O285" s="79" t="str">
        <f t="shared" si="90"/>
        <v>NY Metro</v>
      </c>
      <c r="P285" s="94">
        <f t="shared" si="89"/>
        <v>245</v>
      </c>
      <c r="Q285" s="94" t="s">
        <v>114</v>
      </c>
      <c r="R285" s="193"/>
      <c r="S285" s="94">
        <v>1</v>
      </c>
      <c r="T285" s="58">
        <f t="shared" si="97"/>
        <v>4</v>
      </c>
      <c r="U285" s="81">
        <f t="shared" si="93"/>
        <v>494.36356986100952</v>
      </c>
      <c r="V285" s="61">
        <f t="shared" si="91"/>
        <v>482.18831490954358</v>
      </c>
      <c r="W285" s="61" t="s">
        <v>194</v>
      </c>
      <c r="X285" s="61">
        <f t="shared" si="92"/>
        <v>3.6349999999999998</v>
      </c>
      <c r="Y285" s="61">
        <f t="shared" si="99"/>
        <v>3.5454767129968299</v>
      </c>
      <c r="Z285" s="58">
        <v>3</v>
      </c>
      <c r="AA285" s="81">
        <f t="shared" si="95"/>
        <v>492.82474504853406</v>
      </c>
      <c r="AB285" s="212">
        <f t="shared" si="96"/>
        <v>123.20618626213351</v>
      </c>
      <c r="AC285" s="82"/>
      <c r="AD285" s="10"/>
      <c r="AE285"/>
      <c r="AF285"/>
      <c r="AK285" s="10"/>
      <c r="AM285"/>
      <c r="AR285" s="10"/>
      <c r="AT285"/>
    </row>
    <row r="286" spans="1:46" x14ac:dyDescent="0.25">
      <c r="A286" s="93">
        <v>246</v>
      </c>
      <c r="B286" s="93" t="s">
        <v>126</v>
      </c>
      <c r="C286" s="94" t="s">
        <v>114</v>
      </c>
      <c r="D286" s="121">
        <v>2014</v>
      </c>
      <c r="E286" s="93">
        <v>4</v>
      </c>
      <c r="F286" s="93">
        <f t="shared" si="94"/>
        <v>246</v>
      </c>
      <c r="H286" s="54">
        <v>4</v>
      </c>
      <c r="I286" s="118">
        <v>505</v>
      </c>
      <c r="J286" s="123"/>
      <c r="L286"/>
      <c r="M286" s="60">
        <f t="shared" si="98"/>
        <v>505</v>
      </c>
      <c r="N286" s="10"/>
      <c r="O286" s="79" t="str">
        <f t="shared" si="90"/>
        <v>NY Metro</v>
      </c>
      <c r="P286" s="94">
        <f t="shared" si="89"/>
        <v>246</v>
      </c>
      <c r="Q286" s="94" t="s">
        <v>114</v>
      </c>
      <c r="R286" s="193"/>
      <c r="S286" s="94">
        <v>1</v>
      </c>
      <c r="T286" s="58">
        <f t="shared" si="97"/>
        <v>4</v>
      </c>
      <c r="U286" s="81">
        <f t="shared" si="93"/>
        <v>494.36356986100952</v>
      </c>
      <c r="V286" s="61">
        <f t="shared" si="91"/>
        <v>482.18831490954358</v>
      </c>
      <c r="W286" s="61" t="s">
        <v>194</v>
      </c>
      <c r="X286" s="61">
        <f t="shared" si="92"/>
        <v>3.6349999999999998</v>
      </c>
      <c r="Y286" s="61">
        <f t="shared" si="99"/>
        <v>3.5454767129968299</v>
      </c>
      <c r="Z286" s="58">
        <v>3</v>
      </c>
      <c r="AA286" s="81">
        <f t="shared" si="95"/>
        <v>492.82474504853406</v>
      </c>
      <c r="AB286" s="212">
        <f t="shared" si="96"/>
        <v>123.20618626213351</v>
      </c>
      <c r="AC286" s="82"/>
      <c r="AD286" s="10"/>
      <c r="AE286"/>
      <c r="AF286"/>
      <c r="AK286" s="10"/>
      <c r="AM286"/>
      <c r="AR286" s="10"/>
      <c r="AT286"/>
    </row>
    <row r="287" spans="1:46" x14ac:dyDescent="0.25">
      <c r="A287" s="93">
        <v>247</v>
      </c>
      <c r="B287" s="93" t="s">
        <v>126</v>
      </c>
      <c r="C287" s="94" t="s">
        <v>114</v>
      </c>
      <c r="D287" s="121">
        <v>2014</v>
      </c>
      <c r="E287" s="93">
        <v>4</v>
      </c>
      <c r="F287" s="93">
        <f t="shared" si="94"/>
        <v>247</v>
      </c>
      <c r="H287" s="54">
        <v>4</v>
      </c>
      <c r="I287" s="118">
        <v>505</v>
      </c>
      <c r="J287" s="123"/>
      <c r="L287"/>
      <c r="M287" s="60">
        <f t="shared" si="98"/>
        <v>505</v>
      </c>
      <c r="N287" s="10"/>
      <c r="O287" s="79" t="str">
        <f t="shared" si="90"/>
        <v>NY Metro</v>
      </c>
      <c r="P287" s="94">
        <f t="shared" si="89"/>
        <v>247</v>
      </c>
      <c r="Q287" s="94" t="s">
        <v>114</v>
      </c>
      <c r="R287" s="193"/>
      <c r="S287" s="94">
        <v>1</v>
      </c>
      <c r="T287" s="58">
        <f t="shared" si="97"/>
        <v>4</v>
      </c>
      <c r="U287" s="81">
        <f t="shared" si="93"/>
        <v>494.36356986100952</v>
      </c>
      <c r="V287" s="61">
        <f t="shared" si="91"/>
        <v>482.18831490954358</v>
      </c>
      <c r="W287" s="61" t="s">
        <v>194</v>
      </c>
      <c r="X287" s="61">
        <f t="shared" si="92"/>
        <v>3.6349999999999998</v>
      </c>
      <c r="Y287" s="61">
        <f t="shared" si="99"/>
        <v>3.5454767129968299</v>
      </c>
      <c r="Z287" s="58">
        <v>3</v>
      </c>
      <c r="AA287" s="81">
        <f t="shared" si="95"/>
        <v>492.82474504853406</v>
      </c>
      <c r="AB287" s="212">
        <f t="shared" si="96"/>
        <v>123.20618626213351</v>
      </c>
      <c r="AC287" s="82"/>
      <c r="AD287" s="10"/>
      <c r="AE287"/>
      <c r="AF287"/>
      <c r="AK287" s="10"/>
      <c r="AM287"/>
      <c r="AR287" s="10"/>
      <c r="AT287"/>
    </row>
    <row r="288" spans="1:46" x14ac:dyDescent="0.25">
      <c r="A288" s="93">
        <v>248</v>
      </c>
      <c r="B288" s="93" t="s">
        <v>126</v>
      </c>
      <c r="C288" s="94" t="s">
        <v>114</v>
      </c>
      <c r="D288" s="121">
        <v>2014</v>
      </c>
      <c r="E288" s="93">
        <v>4</v>
      </c>
      <c r="F288" s="93">
        <f t="shared" si="94"/>
        <v>248</v>
      </c>
      <c r="H288" s="54">
        <v>4</v>
      </c>
      <c r="I288" s="118">
        <v>505</v>
      </c>
      <c r="J288" s="123"/>
      <c r="L288"/>
      <c r="M288" s="60">
        <f t="shared" si="98"/>
        <v>505</v>
      </c>
      <c r="N288" s="10"/>
      <c r="O288" s="79" t="str">
        <f t="shared" si="90"/>
        <v>NY Metro</v>
      </c>
      <c r="P288" s="94">
        <f t="shared" si="89"/>
        <v>248</v>
      </c>
      <c r="Q288" s="94" t="s">
        <v>114</v>
      </c>
      <c r="R288" s="193"/>
      <c r="S288" s="94">
        <v>1</v>
      </c>
      <c r="T288" s="58">
        <f t="shared" si="97"/>
        <v>4</v>
      </c>
      <c r="U288" s="81">
        <f t="shared" si="93"/>
        <v>494.36356986100952</v>
      </c>
      <c r="V288" s="61">
        <f t="shared" si="91"/>
        <v>482.18831490954358</v>
      </c>
      <c r="W288" s="61" t="s">
        <v>194</v>
      </c>
      <c r="X288" s="61">
        <f t="shared" si="92"/>
        <v>3.6349999999999998</v>
      </c>
      <c r="Y288" s="61">
        <f t="shared" si="99"/>
        <v>3.5454767129968299</v>
      </c>
      <c r="Z288" s="58">
        <v>3</v>
      </c>
      <c r="AA288" s="81">
        <f t="shared" si="95"/>
        <v>492.82474504853406</v>
      </c>
      <c r="AB288" s="212">
        <f t="shared" si="96"/>
        <v>123.20618626213351</v>
      </c>
      <c r="AC288" s="82"/>
      <c r="AD288" s="10"/>
      <c r="AE288"/>
      <c r="AF288"/>
      <c r="AK288" s="10"/>
      <c r="AM288"/>
      <c r="AR288" s="10"/>
      <c r="AT288"/>
    </row>
    <row r="289" spans="1:46" x14ac:dyDescent="0.25">
      <c r="A289" s="93">
        <v>249</v>
      </c>
      <c r="B289" s="93" t="s">
        <v>126</v>
      </c>
      <c r="C289" s="94" t="s">
        <v>114</v>
      </c>
      <c r="D289" s="121">
        <v>2014</v>
      </c>
      <c r="E289" s="93">
        <v>4</v>
      </c>
      <c r="F289" s="93">
        <f t="shared" si="94"/>
        <v>249</v>
      </c>
      <c r="H289" s="54">
        <v>4</v>
      </c>
      <c r="I289" s="118">
        <v>505</v>
      </c>
      <c r="J289" s="123"/>
      <c r="L289"/>
      <c r="M289" s="60">
        <f t="shared" si="98"/>
        <v>505</v>
      </c>
      <c r="N289" s="10"/>
      <c r="O289" s="79" t="str">
        <f t="shared" si="90"/>
        <v>NY Metro</v>
      </c>
      <c r="P289" s="94">
        <f t="shared" si="89"/>
        <v>249</v>
      </c>
      <c r="Q289" s="94" t="s">
        <v>114</v>
      </c>
      <c r="R289" s="193"/>
      <c r="S289" s="94">
        <v>1</v>
      </c>
      <c r="T289" s="58">
        <f t="shared" si="97"/>
        <v>4</v>
      </c>
      <c r="U289" s="81">
        <f t="shared" si="93"/>
        <v>494.36356986100952</v>
      </c>
      <c r="V289" s="61">
        <f t="shared" si="91"/>
        <v>482.18831490954358</v>
      </c>
      <c r="W289" s="61" t="s">
        <v>194</v>
      </c>
      <c r="X289" s="61">
        <f t="shared" si="92"/>
        <v>3.6349999999999998</v>
      </c>
      <c r="Y289" s="61">
        <f t="shared" si="99"/>
        <v>3.5454767129968299</v>
      </c>
      <c r="Z289" s="58">
        <v>3</v>
      </c>
      <c r="AA289" s="81">
        <f t="shared" si="95"/>
        <v>492.82474504853406</v>
      </c>
      <c r="AB289" s="212">
        <f t="shared" si="96"/>
        <v>123.20618626213351</v>
      </c>
      <c r="AC289" s="82"/>
      <c r="AD289" s="10"/>
      <c r="AE289"/>
      <c r="AF289"/>
      <c r="AK289" s="10"/>
      <c r="AM289"/>
      <c r="AR289" s="10"/>
      <c r="AT289"/>
    </row>
    <row r="290" spans="1:46" x14ac:dyDescent="0.25">
      <c r="A290" s="93">
        <v>250</v>
      </c>
      <c r="B290" s="93" t="s">
        <v>126</v>
      </c>
      <c r="C290" s="94" t="s">
        <v>114</v>
      </c>
      <c r="D290" s="121">
        <v>2014</v>
      </c>
      <c r="E290" s="93">
        <v>4</v>
      </c>
      <c r="F290" s="93">
        <f t="shared" si="94"/>
        <v>250</v>
      </c>
      <c r="H290" s="54">
        <v>4</v>
      </c>
      <c r="I290" s="118">
        <v>505</v>
      </c>
      <c r="J290" s="123"/>
      <c r="L290"/>
      <c r="M290" s="60">
        <f t="shared" si="98"/>
        <v>505</v>
      </c>
      <c r="N290" s="10"/>
      <c r="O290" s="79" t="str">
        <f t="shared" si="90"/>
        <v>NY Metro</v>
      </c>
      <c r="P290" s="94">
        <f t="shared" si="89"/>
        <v>250</v>
      </c>
      <c r="Q290" s="94" t="s">
        <v>114</v>
      </c>
      <c r="R290" s="193"/>
      <c r="S290" s="94">
        <v>1</v>
      </c>
      <c r="T290" s="58">
        <f t="shared" si="97"/>
        <v>4</v>
      </c>
      <c r="U290" s="81">
        <f t="shared" si="93"/>
        <v>494.36356986100952</v>
      </c>
      <c r="V290" s="61">
        <f t="shared" si="91"/>
        <v>482.18831490954358</v>
      </c>
      <c r="W290" s="61" t="s">
        <v>194</v>
      </c>
      <c r="X290" s="61">
        <f t="shared" si="92"/>
        <v>3.6349999999999998</v>
      </c>
      <c r="Y290" s="61">
        <f t="shared" si="99"/>
        <v>3.5454767129968299</v>
      </c>
      <c r="Z290" s="58">
        <v>3</v>
      </c>
      <c r="AA290" s="81">
        <f t="shared" si="95"/>
        <v>492.82474504853406</v>
      </c>
      <c r="AB290" s="212">
        <f t="shared" si="96"/>
        <v>123.20618626213351</v>
      </c>
      <c r="AC290" s="82"/>
      <c r="AD290" s="10"/>
      <c r="AE290"/>
      <c r="AF290"/>
      <c r="AK290" s="10"/>
      <c r="AM290"/>
      <c r="AR290" s="10"/>
      <c r="AT290"/>
    </row>
    <row r="291" spans="1:46" x14ac:dyDescent="0.25">
      <c r="A291" s="93">
        <v>251</v>
      </c>
      <c r="B291" s="93" t="s">
        <v>126</v>
      </c>
      <c r="C291" s="94" t="s">
        <v>114</v>
      </c>
      <c r="D291" s="121">
        <v>2014</v>
      </c>
      <c r="E291" s="93">
        <v>4</v>
      </c>
      <c r="F291" s="93">
        <f t="shared" si="94"/>
        <v>251</v>
      </c>
      <c r="H291" s="54">
        <v>4</v>
      </c>
      <c r="I291" s="118">
        <v>505</v>
      </c>
      <c r="J291" s="123"/>
      <c r="L291"/>
      <c r="M291" s="60">
        <f t="shared" si="98"/>
        <v>505</v>
      </c>
      <c r="N291" s="10"/>
      <c r="O291" s="79" t="str">
        <f t="shared" si="90"/>
        <v>NY Metro</v>
      </c>
      <c r="P291" s="94">
        <f t="shared" si="89"/>
        <v>251</v>
      </c>
      <c r="Q291" s="94" t="s">
        <v>114</v>
      </c>
      <c r="R291" s="193"/>
      <c r="S291" s="94">
        <v>1</v>
      </c>
      <c r="T291" s="58">
        <f t="shared" si="97"/>
        <v>4</v>
      </c>
      <c r="U291" s="81">
        <f t="shared" si="93"/>
        <v>494.36356986100952</v>
      </c>
      <c r="V291" s="61">
        <f t="shared" si="91"/>
        <v>482.18831490954358</v>
      </c>
      <c r="W291" s="61" t="s">
        <v>194</v>
      </c>
      <c r="X291" s="61">
        <f t="shared" si="92"/>
        <v>3.6349999999999998</v>
      </c>
      <c r="Y291" s="61">
        <f t="shared" si="99"/>
        <v>3.5454767129968299</v>
      </c>
      <c r="Z291" s="58">
        <v>3</v>
      </c>
      <c r="AA291" s="81">
        <f t="shared" si="95"/>
        <v>492.82474504853406</v>
      </c>
      <c r="AB291" s="212">
        <f t="shared" si="96"/>
        <v>123.20618626213351</v>
      </c>
      <c r="AC291" s="82"/>
      <c r="AD291" s="10"/>
      <c r="AE291"/>
      <c r="AF291"/>
      <c r="AK291" s="10"/>
      <c r="AM291"/>
      <c r="AR291" s="10"/>
      <c r="AT291"/>
    </row>
    <row r="292" spans="1:46" x14ac:dyDescent="0.25">
      <c r="A292" s="93">
        <v>252</v>
      </c>
      <c r="B292" s="93" t="s">
        <v>126</v>
      </c>
      <c r="C292" s="94" t="s">
        <v>114</v>
      </c>
      <c r="D292" s="121">
        <v>2014</v>
      </c>
      <c r="E292" s="93">
        <v>4</v>
      </c>
      <c r="F292" s="93">
        <f t="shared" si="94"/>
        <v>252</v>
      </c>
      <c r="H292" s="54">
        <v>4</v>
      </c>
      <c r="I292" s="118">
        <v>505</v>
      </c>
      <c r="J292" s="123"/>
      <c r="L292"/>
      <c r="M292" s="60">
        <f t="shared" si="98"/>
        <v>505</v>
      </c>
      <c r="N292" s="10"/>
      <c r="O292" s="79" t="str">
        <f t="shared" si="90"/>
        <v>NY Metro</v>
      </c>
      <c r="P292" s="94">
        <f t="shared" si="89"/>
        <v>252</v>
      </c>
      <c r="Q292" s="94" t="s">
        <v>114</v>
      </c>
      <c r="R292" s="193"/>
      <c r="S292" s="94">
        <v>1</v>
      </c>
      <c r="T292" s="58">
        <f t="shared" si="97"/>
        <v>4</v>
      </c>
      <c r="U292" s="81">
        <f t="shared" si="93"/>
        <v>494.36356986100952</v>
      </c>
      <c r="V292" s="61">
        <f t="shared" si="91"/>
        <v>482.18831490954358</v>
      </c>
      <c r="W292" s="61" t="s">
        <v>194</v>
      </c>
      <c r="X292" s="61">
        <f t="shared" si="92"/>
        <v>3.6349999999999998</v>
      </c>
      <c r="Y292" s="61">
        <f t="shared" si="99"/>
        <v>3.5454767129968299</v>
      </c>
      <c r="Z292" s="58">
        <v>3</v>
      </c>
      <c r="AA292" s="81">
        <f t="shared" si="95"/>
        <v>492.82474504853406</v>
      </c>
      <c r="AB292" s="212">
        <f t="shared" si="96"/>
        <v>123.20618626213351</v>
      </c>
      <c r="AC292" s="82"/>
      <c r="AD292" s="10"/>
      <c r="AE292"/>
      <c r="AF292"/>
      <c r="AK292" s="10"/>
      <c r="AM292"/>
      <c r="AR292" s="10"/>
      <c r="AT292"/>
    </row>
    <row r="293" spans="1:46" x14ac:dyDescent="0.25">
      <c r="A293" s="93">
        <v>253</v>
      </c>
      <c r="B293" s="93" t="s">
        <v>126</v>
      </c>
      <c r="C293" s="94" t="s">
        <v>114</v>
      </c>
      <c r="D293" s="121">
        <v>2014</v>
      </c>
      <c r="E293" s="93">
        <v>4</v>
      </c>
      <c r="F293" s="93">
        <f t="shared" si="94"/>
        <v>253</v>
      </c>
      <c r="H293" s="54">
        <v>4</v>
      </c>
      <c r="I293" s="118">
        <v>505</v>
      </c>
      <c r="J293" s="123"/>
      <c r="L293"/>
      <c r="M293" s="60">
        <f t="shared" si="98"/>
        <v>505</v>
      </c>
      <c r="N293" s="10"/>
      <c r="O293" s="79" t="str">
        <f t="shared" si="90"/>
        <v>NY Metro</v>
      </c>
      <c r="P293" s="94">
        <f t="shared" si="89"/>
        <v>253</v>
      </c>
      <c r="Q293" s="94" t="s">
        <v>114</v>
      </c>
      <c r="R293" s="193"/>
      <c r="S293" s="94">
        <v>1</v>
      </c>
      <c r="T293" s="58">
        <f t="shared" si="97"/>
        <v>4</v>
      </c>
      <c r="U293" s="81">
        <f t="shared" si="93"/>
        <v>494.36356986100952</v>
      </c>
      <c r="V293" s="61">
        <f t="shared" si="91"/>
        <v>482.18831490954358</v>
      </c>
      <c r="W293" s="61" t="s">
        <v>194</v>
      </c>
      <c r="X293" s="61">
        <f t="shared" si="92"/>
        <v>3.6349999999999998</v>
      </c>
      <c r="Y293" s="61">
        <f t="shared" si="99"/>
        <v>3.5454767129968299</v>
      </c>
      <c r="Z293" s="58">
        <v>3</v>
      </c>
      <c r="AA293" s="81">
        <f t="shared" si="95"/>
        <v>492.82474504853406</v>
      </c>
      <c r="AB293" s="212">
        <f t="shared" si="96"/>
        <v>123.20618626213351</v>
      </c>
      <c r="AC293" s="82"/>
      <c r="AD293" s="10"/>
      <c r="AE293"/>
      <c r="AF293"/>
      <c r="AK293" s="10"/>
      <c r="AM293"/>
      <c r="AR293" s="10"/>
      <c r="AT293"/>
    </row>
    <row r="294" spans="1:46" x14ac:dyDescent="0.25">
      <c r="A294" s="93">
        <v>254</v>
      </c>
      <c r="B294" s="93" t="s">
        <v>126</v>
      </c>
      <c r="C294" s="94" t="s">
        <v>114</v>
      </c>
      <c r="D294" s="121">
        <v>2014</v>
      </c>
      <c r="E294" s="93">
        <v>4</v>
      </c>
      <c r="F294" s="93">
        <f t="shared" si="94"/>
        <v>254</v>
      </c>
      <c r="H294" s="54">
        <v>4</v>
      </c>
      <c r="I294" s="118">
        <v>505</v>
      </c>
      <c r="J294" s="123"/>
      <c r="L294"/>
      <c r="M294" s="60">
        <f t="shared" si="98"/>
        <v>505</v>
      </c>
      <c r="N294" s="10"/>
      <c r="O294" s="79" t="str">
        <f t="shared" si="90"/>
        <v>NY Metro</v>
      </c>
      <c r="P294" s="94">
        <f t="shared" si="89"/>
        <v>254</v>
      </c>
      <c r="Q294" s="94" t="s">
        <v>114</v>
      </c>
      <c r="R294" s="193"/>
      <c r="S294" s="94">
        <v>1</v>
      </c>
      <c r="T294" s="58">
        <f t="shared" si="97"/>
        <v>4</v>
      </c>
      <c r="U294" s="81">
        <f t="shared" si="93"/>
        <v>494.36356986100952</v>
      </c>
      <c r="V294" s="61">
        <f t="shared" si="91"/>
        <v>482.18831490954358</v>
      </c>
      <c r="W294" s="61" t="s">
        <v>194</v>
      </c>
      <c r="X294" s="61">
        <f t="shared" si="92"/>
        <v>3.6349999999999998</v>
      </c>
      <c r="Y294" s="61">
        <f t="shared" si="99"/>
        <v>3.5454767129968299</v>
      </c>
      <c r="Z294" s="58">
        <v>3</v>
      </c>
      <c r="AA294" s="81">
        <f t="shared" si="95"/>
        <v>492.82474504853406</v>
      </c>
      <c r="AB294" s="212">
        <f t="shared" si="96"/>
        <v>123.20618626213351</v>
      </c>
      <c r="AC294" s="82"/>
      <c r="AD294" s="10"/>
      <c r="AE294"/>
      <c r="AF294"/>
      <c r="AK294" s="10"/>
      <c r="AM294"/>
      <c r="AR294" s="10"/>
      <c r="AT294"/>
    </row>
    <row r="295" spans="1:46" x14ac:dyDescent="0.25">
      <c r="A295" s="93">
        <v>255</v>
      </c>
      <c r="B295" s="93" t="s">
        <v>126</v>
      </c>
      <c r="C295" s="94" t="s">
        <v>114</v>
      </c>
      <c r="D295" s="121">
        <v>2014</v>
      </c>
      <c r="E295" s="93">
        <v>4</v>
      </c>
      <c r="F295" s="93">
        <f t="shared" si="94"/>
        <v>255</v>
      </c>
      <c r="H295" s="54">
        <v>4</v>
      </c>
      <c r="I295" s="118">
        <v>505</v>
      </c>
      <c r="J295" s="123"/>
      <c r="L295"/>
      <c r="M295" s="60">
        <f t="shared" si="98"/>
        <v>505</v>
      </c>
      <c r="N295" s="10"/>
      <c r="O295" s="79" t="str">
        <f t="shared" si="90"/>
        <v>NY Metro</v>
      </c>
      <c r="P295" s="94">
        <f t="shared" si="89"/>
        <v>255</v>
      </c>
      <c r="Q295" s="94" t="s">
        <v>114</v>
      </c>
      <c r="R295" s="193"/>
      <c r="S295" s="94">
        <v>1</v>
      </c>
      <c r="T295" s="58">
        <f t="shared" si="97"/>
        <v>4</v>
      </c>
      <c r="U295" s="81">
        <f t="shared" si="93"/>
        <v>494.36356986100952</v>
      </c>
      <c r="V295" s="61">
        <f t="shared" si="91"/>
        <v>482.18831490954358</v>
      </c>
      <c r="W295" s="61" t="s">
        <v>194</v>
      </c>
      <c r="X295" s="61">
        <f t="shared" si="92"/>
        <v>3.6349999999999998</v>
      </c>
      <c r="Y295" s="61">
        <f t="shared" si="99"/>
        <v>3.5454767129968299</v>
      </c>
      <c r="Z295" s="58">
        <v>3</v>
      </c>
      <c r="AA295" s="81">
        <f t="shared" si="95"/>
        <v>492.82474504853406</v>
      </c>
      <c r="AB295" s="212">
        <f t="shared" si="96"/>
        <v>123.20618626213351</v>
      </c>
      <c r="AC295" s="82"/>
      <c r="AD295" s="10"/>
      <c r="AE295"/>
      <c r="AF295"/>
      <c r="AK295" s="10"/>
      <c r="AM295"/>
      <c r="AR295" s="10"/>
      <c r="AT295"/>
    </row>
    <row r="296" spans="1:46" x14ac:dyDescent="0.25">
      <c r="A296" s="93">
        <v>256</v>
      </c>
      <c r="B296" s="93" t="s">
        <v>126</v>
      </c>
      <c r="C296" s="94" t="s">
        <v>114</v>
      </c>
      <c r="D296" s="121">
        <v>2014</v>
      </c>
      <c r="E296" s="93">
        <v>4</v>
      </c>
      <c r="F296" s="93">
        <f t="shared" si="94"/>
        <v>256</v>
      </c>
      <c r="H296" s="54">
        <v>4</v>
      </c>
      <c r="I296" s="118">
        <v>505</v>
      </c>
      <c r="J296" s="123"/>
      <c r="L296"/>
      <c r="M296" s="60">
        <f t="shared" si="98"/>
        <v>505</v>
      </c>
      <c r="N296" s="10"/>
      <c r="O296" s="79" t="str">
        <f t="shared" si="90"/>
        <v>NY Metro</v>
      </c>
      <c r="P296" s="94">
        <f t="shared" si="89"/>
        <v>256</v>
      </c>
      <c r="Q296" s="94" t="s">
        <v>114</v>
      </c>
      <c r="R296" s="193"/>
      <c r="S296" s="94">
        <v>1</v>
      </c>
      <c r="T296" s="58">
        <f t="shared" si="97"/>
        <v>4</v>
      </c>
      <c r="U296" s="81">
        <f t="shared" si="93"/>
        <v>494.36356986100952</v>
      </c>
      <c r="V296" s="61">
        <f t="shared" si="91"/>
        <v>482.18831490954358</v>
      </c>
      <c r="W296" s="61" t="s">
        <v>194</v>
      </c>
      <c r="X296" s="61">
        <f t="shared" si="92"/>
        <v>3.6349999999999998</v>
      </c>
      <c r="Y296" s="61">
        <f t="shared" si="99"/>
        <v>3.5454767129968299</v>
      </c>
      <c r="Z296" s="58">
        <v>3</v>
      </c>
      <c r="AA296" s="81">
        <f t="shared" si="95"/>
        <v>492.82474504853406</v>
      </c>
      <c r="AB296" s="212">
        <f t="shared" si="96"/>
        <v>123.20618626213351</v>
      </c>
      <c r="AC296" s="82"/>
      <c r="AD296" s="10"/>
      <c r="AE296"/>
      <c r="AF296"/>
      <c r="AK296" s="10"/>
      <c r="AM296"/>
      <c r="AR296" s="10"/>
      <c r="AT296"/>
    </row>
    <row r="297" spans="1:46" x14ac:dyDescent="0.25">
      <c r="A297" s="93">
        <v>257</v>
      </c>
      <c r="B297" s="93" t="s">
        <v>126</v>
      </c>
      <c r="C297" s="94" t="s">
        <v>114</v>
      </c>
      <c r="D297" s="121">
        <v>2014</v>
      </c>
      <c r="E297" s="93">
        <v>4</v>
      </c>
      <c r="F297" s="93">
        <f t="shared" si="94"/>
        <v>257</v>
      </c>
      <c r="H297" s="54">
        <v>4</v>
      </c>
      <c r="I297" s="118">
        <v>505</v>
      </c>
      <c r="J297" s="123"/>
      <c r="L297"/>
      <c r="M297" s="60">
        <f t="shared" si="98"/>
        <v>505</v>
      </c>
      <c r="N297" s="10"/>
      <c r="O297" s="79" t="str">
        <f t="shared" si="90"/>
        <v>NY Metro</v>
      </c>
      <c r="P297" s="94">
        <f t="shared" si="89"/>
        <v>257</v>
      </c>
      <c r="Q297" s="94" t="s">
        <v>114</v>
      </c>
      <c r="R297" s="193"/>
      <c r="S297" s="94">
        <v>1</v>
      </c>
      <c r="T297" s="58">
        <f t="shared" si="97"/>
        <v>4</v>
      </c>
      <c r="U297" s="81">
        <f t="shared" si="93"/>
        <v>494.36356986100952</v>
      </c>
      <c r="V297" s="61">
        <f t="shared" si="91"/>
        <v>482.18831490954358</v>
      </c>
      <c r="W297" s="61" t="s">
        <v>194</v>
      </c>
      <c r="X297" s="61">
        <f t="shared" si="92"/>
        <v>3.6349999999999998</v>
      </c>
      <c r="Y297" s="61">
        <f t="shared" si="99"/>
        <v>3.5454767129968299</v>
      </c>
      <c r="Z297" s="58">
        <v>3</v>
      </c>
      <c r="AA297" s="81">
        <f t="shared" si="95"/>
        <v>492.82474504853406</v>
      </c>
      <c r="AB297" s="212">
        <f t="shared" si="96"/>
        <v>123.20618626213351</v>
      </c>
      <c r="AC297" s="82"/>
      <c r="AD297" s="10"/>
      <c r="AE297"/>
      <c r="AF297"/>
      <c r="AK297" s="10"/>
      <c r="AM297"/>
      <c r="AR297" s="10"/>
      <c r="AT297"/>
    </row>
    <row r="298" spans="1:46" x14ac:dyDescent="0.25">
      <c r="A298" s="93">
        <v>258</v>
      </c>
      <c r="B298" s="93" t="s">
        <v>126</v>
      </c>
      <c r="C298" s="94" t="s">
        <v>114</v>
      </c>
      <c r="D298" s="121">
        <v>2014</v>
      </c>
      <c r="E298" s="93">
        <v>4</v>
      </c>
      <c r="F298" s="93">
        <f t="shared" si="94"/>
        <v>258</v>
      </c>
      <c r="H298" s="54">
        <v>4</v>
      </c>
      <c r="I298" s="118">
        <v>505</v>
      </c>
      <c r="J298" s="123"/>
      <c r="L298"/>
      <c r="M298" s="60">
        <f t="shared" si="98"/>
        <v>505</v>
      </c>
      <c r="N298" s="10"/>
      <c r="O298" s="79" t="str">
        <f t="shared" si="90"/>
        <v>NY Metro</v>
      </c>
      <c r="P298" s="94">
        <f t="shared" si="89"/>
        <v>258</v>
      </c>
      <c r="Q298" s="94" t="s">
        <v>114</v>
      </c>
      <c r="R298" s="193"/>
      <c r="S298" s="94">
        <v>1</v>
      </c>
      <c r="T298" s="58">
        <f t="shared" si="97"/>
        <v>4</v>
      </c>
      <c r="U298" s="81">
        <f t="shared" si="93"/>
        <v>494.36356986100952</v>
      </c>
      <c r="V298" s="61">
        <f t="shared" si="91"/>
        <v>482.18831490954358</v>
      </c>
      <c r="W298" s="61" t="s">
        <v>194</v>
      </c>
      <c r="X298" s="61">
        <f t="shared" si="92"/>
        <v>3.6349999999999998</v>
      </c>
      <c r="Y298" s="61">
        <f t="shared" si="99"/>
        <v>3.5454767129968299</v>
      </c>
      <c r="Z298" s="58">
        <v>3</v>
      </c>
      <c r="AA298" s="81">
        <f t="shared" si="95"/>
        <v>492.82474504853406</v>
      </c>
      <c r="AB298" s="212">
        <f t="shared" si="96"/>
        <v>123.20618626213351</v>
      </c>
      <c r="AC298" s="82"/>
      <c r="AD298" s="10"/>
      <c r="AE298"/>
      <c r="AF298"/>
      <c r="AK298" s="10"/>
      <c r="AM298"/>
      <c r="AR298" s="10"/>
      <c r="AT298"/>
    </row>
    <row r="299" spans="1:46" x14ac:dyDescent="0.25">
      <c r="A299" s="93">
        <v>259</v>
      </c>
      <c r="B299" s="93" t="s">
        <v>126</v>
      </c>
      <c r="C299" s="94" t="s">
        <v>114</v>
      </c>
      <c r="D299" s="121">
        <v>2014</v>
      </c>
      <c r="E299" s="93">
        <v>4</v>
      </c>
      <c r="F299" s="93">
        <f t="shared" si="94"/>
        <v>259</v>
      </c>
      <c r="H299" s="54">
        <v>4</v>
      </c>
      <c r="I299" s="118">
        <v>505</v>
      </c>
      <c r="J299" s="123"/>
      <c r="L299"/>
      <c r="M299" s="60">
        <f t="shared" si="98"/>
        <v>505</v>
      </c>
      <c r="N299" s="10"/>
      <c r="O299" s="79" t="str">
        <f t="shared" si="90"/>
        <v>NY Metro</v>
      </c>
      <c r="P299" s="94">
        <f t="shared" si="89"/>
        <v>259</v>
      </c>
      <c r="Q299" s="94" t="s">
        <v>114</v>
      </c>
      <c r="R299" s="193"/>
      <c r="S299" s="94">
        <v>1</v>
      </c>
      <c r="T299" s="58">
        <f t="shared" si="97"/>
        <v>4</v>
      </c>
      <c r="U299" s="81">
        <f t="shared" si="93"/>
        <v>494.36356986100952</v>
      </c>
      <c r="V299" s="61">
        <f t="shared" si="91"/>
        <v>482.18831490954358</v>
      </c>
      <c r="W299" s="61" t="s">
        <v>194</v>
      </c>
      <c r="X299" s="61">
        <f t="shared" si="92"/>
        <v>3.6349999999999998</v>
      </c>
      <c r="Y299" s="61">
        <f t="shared" si="99"/>
        <v>3.5454767129968299</v>
      </c>
      <c r="Z299" s="58">
        <v>3</v>
      </c>
      <c r="AA299" s="81">
        <f t="shared" si="95"/>
        <v>492.82474504853406</v>
      </c>
      <c r="AB299" s="212">
        <f t="shared" si="96"/>
        <v>123.20618626213351</v>
      </c>
      <c r="AC299" s="82"/>
      <c r="AD299" s="10"/>
      <c r="AE299"/>
      <c r="AF299"/>
      <c r="AK299" s="10"/>
      <c r="AM299"/>
      <c r="AR299" s="10"/>
      <c r="AT299"/>
    </row>
    <row r="300" spans="1:46" x14ac:dyDescent="0.25">
      <c r="A300" s="93">
        <v>260</v>
      </c>
      <c r="B300" s="93" t="s">
        <v>126</v>
      </c>
      <c r="C300" s="94" t="s">
        <v>114</v>
      </c>
      <c r="D300" s="121">
        <v>2014</v>
      </c>
      <c r="E300" s="93">
        <v>4</v>
      </c>
      <c r="F300" s="93">
        <f t="shared" si="94"/>
        <v>260</v>
      </c>
      <c r="H300" s="54">
        <v>4</v>
      </c>
      <c r="I300" s="118">
        <v>505</v>
      </c>
      <c r="J300" s="123"/>
      <c r="L300"/>
      <c r="M300" s="60">
        <f t="shared" si="98"/>
        <v>505</v>
      </c>
      <c r="N300" s="10"/>
      <c r="O300" s="79" t="str">
        <f t="shared" si="90"/>
        <v>NY Metro</v>
      </c>
      <c r="P300" s="94">
        <f t="shared" si="89"/>
        <v>260</v>
      </c>
      <c r="Q300" s="94" t="s">
        <v>114</v>
      </c>
      <c r="R300" s="193"/>
      <c r="S300" s="94">
        <v>1</v>
      </c>
      <c r="T300" s="58">
        <f t="shared" si="97"/>
        <v>4</v>
      </c>
      <c r="U300" s="81">
        <f t="shared" si="93"/>
        <v>494.36356986100952</v>
      </c>
      <c r="V300" s="61">
        <f t="shared" si="91"/>
        <v>482.18831490954358</v>
      </c>
      <c r="W300" s="61" t="s">
        <v>194</v>
      </c>
      <c r="X300" s="61">
        <f t="shared" si="92"/>
        <v>3.6349999999999998</v>
      </c>
      <c r="Y300" s="61">
        <f t="shared" si="99"/>
        <v>3.5454767129968299</v>
      </c>
      <c r="Z300" s="58">
        <v>3</v>
      </c>
      <c r="AA300" s="81">
        <f t="shared" si="95"/>
        <v>492.82474504853406</v>
      </c>
      <c r="AB300" s="212">
        <f t="shared" si="96"/>
        <v>123.20618626213351</v>
      </c>
      <c r="AC300" s="82"/>
      <c r="AD300" s="10"/>
      <c r="AE300"/>
      <c r="AF300"/>
      <c r="AK300" s="10"/>
      <c r="AM300"/>
      <c r="AR300" s="10"/>
      <c r="AT300"/>
    </row>
    <row r="301" spans="1:46" x14ac:dyDescent="0.25">
      <c r="A301" s="93">
        <v>261</v>
      </c>
      <c r="B301" s="93" t="s">
        <v>126</v>
      </c>
      <c r="C301" s="94" t="s">
        <v>114</v>
      </c>
      <c r="D301" s="121">
        <v>2014</v>
      </c>
      <c r="E301" s="93">
        <v>4</v>
      </c>
      <c r="F301" s="93">
        <f t="shared" si="94"/>
        <v>261</v>
      </c>
      <c r="H301" s="54">
        <v>4</v>
      </c>
      <c r="I301" s="118">
        <v>505</v>
      </c>
      <c r="J301" s="123"/>
      <c r="L301"/>
      <c r="M301" s="60">
        <f t="shared" si="98"/>
        <v>505</v>
      </c>
      <c r="N301" s="10"/>
      <c r="O301" s="79" t="str">
        <f t="shared" si="90"/>
        <v>NY Metro</v>
      </c>
      <c r="P301" s="94">
        <f t="shared" si="89"/>
        <v>261</v>
      </c>
      <c r="Q301" s="94" t="s">
        <v>114</v>
      </c>
      <c r="R301" s="193"/>
      <c r="S301" s="94">
        <v>1</v>
      </c>
      <c r="T301" s="58">
        <f t="shared" si="97"/>
        <v>4</v>
      </c>
      <c r="U301" s="81">
        <f t="shared" si="93"/>
        <v>494.36356986100952</v>
      </c>
      <c r="V301" s="61">
        <f t="shared" si="91"/>
        <v>482.18831490954358</v>
      </c>
      <c r="W301" s="61" t="s">
        <v>194</v>
      </c>
      <c r="X301" s="61">
        <f t="shared" si="92"/>
        <v>3.6349999999999998</v>
      </c>
      <c r="Y301" s="61">
        <f t="shared" si="99"/>
        <v>3.5454767129968299</v>
      </c>
      <c r="Z301" s="58">
        <v>3</v>
      </c>
      <c r="AA301" s="81">
        <f t="shared" si="95"/>
        <v>492.82474504853406</v>
      </c>
      <c r="AB301" s="212">
        <f t="shared" si="96"/>
        <v>123.20618626213351</v>
      </c>
      <c r="AC301" s="82"/>
      <c r="AD301" s="10"/>
      <c r="AE301"/>
      <c r="AF301"/>
      <c r="AK301" s="10"/>
      <c r="AM301"/>
      <c r="AR301" s="10"/>
      <c r="AT301"/>
    </row>
    <row r="302" spans="1:46" x14ac:dyDescent="0.25">
      <c r="A302" s="93">
        <v>262</v>
      </c>
      <c r="B302" s="93" t="s">
        <v>126</v>
      </c>
      <c r="C302" s="94" t="s">
        <v>114</v>
      </c>
      <c r="D302" s="121">
        <v>2014</v>
      </c>
      <c r="E302" s="93">
        <v>4</v>
      </c>
      <c r="F302" s="93">
        <f t="shared" si="94"/>
        <v>262</v>
      </c>
      <c r="H302" s="54">
        <v>4</v>
      </c>
      <c r="I302" s="118">
        <v>505</v>
      </c>
      <c r="J302" s="123"/>
      <c r="L302"/>
      <c r="M302" s="60">
        <f t="shared" si="98"/>
        <v>505</v>
      </c>
      <c r="N302" s="10"/>
      <c r="O302" s="79" t="str">
        <f t="shared" si="90"/>
        <v>NY Metro</v>
      </c>
      <c r="P302" s="94">
        <f t="shared" si="89"/>
        <v>262</v>
      </c>
      <c r="Q302" s="94" t="s">
        <v>114</v>
      </c>
      <c r="R302" s="193"/>
      <c r="S302" s="94">
        <v>1</v>
      </c>
      <c r="T302" s="58">
        <f t="shared" si="97"/>
        <v>4</v>
      </c>
      <c r="U302" s="81">
        <f t="shared" si="93"/>
        <v>494.36356986100952</v>
      </c>
      <c r="V302" s="61">
        <f t="shared" si="91"/>
        <v>482.18831490954358</v>
      </c>
      <c r="W302" s="61" t="s">
        <v>194</v>
      </c>
      <c r="X302" s="61">
        <f t="shared" si="92"/>
        <v>3.6349999999999998</v>
      </c>
      <c r="Y302" s="61">
        <f t="shared" si="99"/>
        <v>3.5454767129968299</v>
      </c>
      <c r="Z302" s="58">
        <v>3</v>
      </c>
      <c r="AA302" s="81">
        <f t="shared" si="95"/>
        <v>492.82474504853406</v>
      </c>
      <c r="AB302" s="212">
        <f t="shared" si="96"/>
        <v>123.20618626213351</v>
      </c>
      <c r="AC302" s="82"/>
      <c r="AD302" s="10"/>
      <c r="AE302"/>
      <c r="AF302"/>
      <c r="AK302" s="10"/>
      <c r="AM302"/>
      <c r="AR302" s="10"/>
      <c r="AT302"/>
    </row>
    <row r="303" spans="1:46" x14ac:dyDescent="0.25">
      <c r="A303" s="93">
        <v>263</v>
      </c>
      <c r="B303" s="93" t="s">
        <v>126</v>
      </c>
      <c r="C303" s="94" t="s">
        <v>114</v>
      </c>
      <c r="D303" s="121">
        <v>2014</v>
      </c>
      <c r="E303" s="93">
        <v>4</v>
      </c>
      <c r="F303" s="93">
        <f t="shared" si="94"/>
        <v>263</v>
      </c>
      <c r="H303" s="54">
        <v>4</v>
      </c>
      <c r="I303" s="118">
        <v>505</v>
      </c>
      <c r="J303" s="123"/>
      <c r="L303"/>
      <c r="M303" s="60">
        <f t="shared" si="98"/>
        <v>505</v>
      </c>
      <c r="N303" s="10"/>
      <c r="O303" s="79" t="str">
        <f t="shared" si="90"/>
        <v>NY Metro</v>
      </c>
      <c r="P303" s="94">
        <f t="shared" si="89"/>
        <v>263</v>
      </c>
      <c r="Q303" s="94" t="s">
        <v>114</v>
      </c>
      <c r="R303" s="193"/>
      <c r="S303" s="94">
        <v>1</v>
      </c>
      <c r="T303" s="58">
        <f t="shared" si="97"/>
        <v>4</v>
      </c>
      <c r="U303" s="81">
        <f t="shared" si="93"/>
        <v>494.36356986100952</v>
      </c>
      <c r="V303" s="61">
        <f t="shared" si="91"/>
        <v>482.18831490954358</v>
      </c>
      <c r="W303" s="61" t="s">
        <v>194</v>
      </c>
      <c r="X303" s="61">
        <f t="shared" si="92"/>
        <v>3.6349999999999998</v>
      </c>
      <c r="Y303" s="61">
        <f t="shared" si="99"/>
        <v>3.5454767129968299</v>
      </c>
      <c r="Z303" s="58">
        <v>3</v>
      </c>
      <c r="AA303" s="81">
        <f t="shared" si="95"/>
        <v>492.82474504853406</v>
      </c>
      <c r="AB303" s="212">
        <f t="shared" si="96"/>
        <v>123.20618626213351</v>
      </c>
      <c r="AC303" s="82"/>
      <c r="AD303" s="10"/>
      <c r="AE303"/>
      <c r="AF303"/>
      <c r="AK303" s="10"/>
      <c r="AM303"/>
      <c r="AR303" s="10"/>
      <c r="AT303"/>
    </row>
    <row r="304" spans="1:46" x14ac:dyDescent="0.25">
      <c r="A304" s="93">
        <v>264</v>
      </c>
      <c r="B304" s="93" t="s">
        <v>126</v>
      </c>
      <c r="C304" s="94" t="s">
        <v>114</v>
      </c>
      <c r="D304" s="121">
        <v>2014</v>
      </c>
      <c r="E304" s="93">
        <v>4</v>
      </c>
      <c r="F304" s="93">
        <f t="shared" si="94"/>
        <v>264</v>
      </c>
      <c r="H304" s="54">
        <v>4</v>
      </c>
      <c r="I304" s="118">
        <v>505</v>
      </c>
      <c r="J304" s="123"/>
      <c r="L304"/>
      <c r="M304" s="60">
        <f t="shared" si="98"/>
        <v>505</v>
      </c>
      <c r="N304" s="10"/>
      <c r="O304" s="79" t="str">
        <f t="shared" si="90"/>
        <v>NY Metro</v>
      </c>
      <c r="P304" s="94">
        <f t="shared" si="89"/>
        <v>264</v>
      </c>
      <c r="Q304" s="94" t="s">
        <v>114</v>
      </c>
      <c r="R304" s="193"/>
      <c r="S304" s="94">
        <v>1</v>
      </c>
      <c r="T304" s="58">
        <f t="shared" si="97"/>
        <v>4</v>
      </c>
      <c r="U304" s="81">
        <f t="shared" si="93"/>
        <v>494.36356986100952</v>
      </c>
      <c r="V304" s="61">
        <f t="shared" si="91"/>
        <v>482.18831490954358</v>
      </c>
      <c r="W304" s="61" t="s">
        <v>194</v>
      </c>
      <c r="X304" s="61">
        <f t="shared" si="92"/>
        <v>3.6349999999999998</v>
      </c>
      <c r="Y304" s="61">
        <f t="shared" si="99"/>
        <v>3.5454767129968299</v>
      </c>
      <c r="Z304" s="58">
        <v>3</v>
      </c>
      <c r="AA304" s="81">
        <f t="shared" si="95"/>
        <v>492.82474504853406</v>
      </c>
      <c r="AB304" s="212">
        <f t="shared" si="96"/>
        <v>123.20618626213351</v>
      </c>
      <c r="AC304" s="82"/>
      <c r="AD304" s="10"/>
      <c r="AE304"/>
      <c r="AF304"/>
      <c r="AK304" s="10"/>
      <c r="AM304"/>
      <c r="AR304" s="10"/>
      <c r="AT304"/>
    </row>
    <row r="305" spans="1:46" x14ac:dyDescent="0.25">
      <c r="A305" s="93">
        <v>265</v>
      </c>
      <c r="B305" s="93" t="s">
        <v>126</v>
      </c>
      <c r="C305" s="94" t="s">
        <v>114</v>
      </c>
      <c r="D305" s="121">
        <v>2014</v>
      </c>
      <c r="E305" s="93">
        <v>4</v>
      </c>
      <c r="F305" s="93">
        <f t="shared" si="94"/>
        <v>265</v>
      </c>
      <c r="H305" s="54">
        <v>4</v>
      </c>
      <c r="I305" s="118">
        <v>505</v>
      </c>
      <c r="J305" s="123"/>
      <c r="L305"/>
      <c r="M305" s="60">
        <f t="shared" si="98"/>
        <v>505</v>
      </c>
      <c r="N305" s="10"/>
      <c r="O305" s="79" t="str">
        <f t="shared" si="90"/>
        <v>NY Metro</v>
      </c>
      <c r="P305" s="94">
        <f t="shared" si="89"/>
        <v>265</v>
      </c>
      <c r="Q305" s="94" t="s">
        <v>114</v>
      </c>
      <c r="R305" s="193"/>
      <c r="S305" s="94">
        <v>1</v>
      </c>
      <c r="T305" s="58">
        <f t="shared" si="97"/>
        <v>4</v>
      </c>
      <c r="U305" s="81">
        <f t="shared" si="93"/>
        <v>494.36356986100952</v>
      </c>
      <c r="V305" s="61">
        <f t="shared" si="91"/>
        <v>482.18831490954358</v>
      </c>
      <c r="W305" s="61" t="s">
        <v>194</v>
      </c>
      <c r="X305" s="61">
        <f t="shared" si="92"/>
        <v>3.6349999999999998</v>
      </c>
      <c r="Y305" s="61">
        <f t="shared" si="99"/>
        <v>3.5454767129968299</v>
      </c>
      <c r="Z305" s="58">
        <v>3</v>
      </c>
      <c r="AA305" s="81">
        <f t="shared" si="95"/>
        <v>492.82474504853406</v>
      </c>
      <c r="AB305" s="212">
        <f t="shared" si="96"/>
        <v>123.20618626213351</v>
      </c>
      <c r="AC305" s="82"/>
      <c r="AD305" s="10"/>
      <c r="AE305"/>
      <c r="AF305"/>
      <c r="AK305" s="10"/>
      <c r="AM305"/>
      <c r="AR305" s="10"/>
      <c r="AT305"/>
    </row>
    <row r="306" spans="1:46" x14ac:dyDescent="0.25">
      <c r="A306" s="93">
        <v>266</v>
      </c>
      <c r="B306" s="93" t="s">
        <v>126</v>
      </c>
      <c r="C306" s="94" t="s">
        <v>114</v>
      </c>
      <c r="D306" s="121">
        <v>2014</v>
      </c>
      <c r="E306" s="93">
        <v>4</v>
      </c>
      <c r="F306" s="93">
        <f t="shared" si="94"/>
        <v>266</v>
      </c>
      <c r="H306" s="54">
        <v>4</v>
      </c>
      <c r="I306" s="118">
        <v>505</v>
      </c>
      <c r="J306" s="123"/>
      <c r="L306"/>
      <c r="M306" s="60">
        <f t="shared" si="98"/>
        <v>505</v>
      </c>
      <c r="N306" s="10"/>
      <c r="O306" s="79" t="str">
        <f t="shared" si="90"/>
        <v>NY Metro</v>
      </c>
      <c r="P306" s="94">
        <f t="shared" si="89"/>
        <v>266</v>
      </c>
      <c r="Q306" s="94" t="s">
        <v>114</v>
      </c>
      <c r="R306" s="193"/>
      <c r="S306" s="94">
        <v>1</v>
      </c>
      <c r="T306" s="58">
        <f t="shared" si="97"/>
        <v>4</v>
      </c>
      <c r="U306" s="81">
        <f t="shared" si="93"/>
        <v>494.36356986100952</v>
      </c>
      <c r="V306" s="61">
        <f t="shared" si="91"/>
        <v>482.18831490954358</v>
      </c>
      <c r="W306" s="61" t="s">
        <v>194</v>
      </c>
      <c r="X306" s="61">
        <f t="shared" si="92"/>
        <v>3.6349999999999998</v>
      </c>
      <c r="Y306" s="61">
        <f t="shared" si="99"/>
        <v>3.5454767129968299</v>
      </c>
      <c r="Z306" s="58">
        <v>3</v>
      </c>
      <c r="AA306" s="81">
        <f t="shared" si="95"/>
        <v>492.82474504853406</v>
      </c>
      <c r="AB306" s="212">
        <f t="shared" si="96"/>
        <v>123.20618626213351</v>
      </c>
      <c r="AC306" s="82"/>
      <c r="AD306" s="10"/>
      <c r="AE306"/>
      <c r="AF306"/>
      <c r="AK306" s="10"/>
      <c r="AM306"/>
      <c r="AR306" s="10"/>
      <c r="AT306"/>
    </row>
    <row r="307" spans="1:46" x14ac:dyDescent="0.25">
      <c r="A307" s="93">
        <v>267</v>
      </c>
      <c r="B307" s="93" t="s">
        <v>126</v>
      </c>
      <c r="C307" s="94" t="s">
        <v>114</v>
      </c>
      <c r="D307" s="121">
        <v>2014</v>
      </c>
      <c r="E307" s="93">
        <v>4</v>
      </c>
      <c r="F307" s="93">
        <f t="shared" si="94"/>
        <v>267</v>
      </c>
      <c r="H307" s="54">
        <v>4</v>
      </c>
      <c r="I307" s="118">
        <v>505</v>
      </c>
      <c r="J307" s="123"/>
      <c r="L307"/>
      <c r="M307" s="60">
        <f t="shared" si="98"/>
        <v>505</v>
      </c>
      <c r="N307" s="10"/>
      <c r="O307" s="79" t="str">
        <f t="shared" si="90"/>
        <v>NY Metro</v>
      </c>
      <c r="P307" s="94">
        <f t="shared" si="89"/>
        <v>267</v>
      </c>
      <c r="Q307" s="94" t="s">
        <v>114</v>
      </c>
      <c r="R307" s="193"/>
      <c r="S307" s="94">
        <v>1</v>
      </c>
      <c r="T307" s="58">
        <f t="shared" si="97"/>
        <v>4</v>
      </c>
      <c r="U307" s="81">
        <f t="shared" si="93"/>
        <v>494.36356986100952</v>
      </c>
      <c r="V307" s="61">
        <f t="shared" si="91"/>
        <v>482.18831490954358</v>
      </c>
      <c r="W307" s="61" t="s">
        <v>194</v>
      </c>
      <c r="X307" s="61">
        <f t="shared" si="92"/>
        <v>3.6349999999999998</v>
      </c>
      <c r="Y307" s="61">
        <f t="shared" si="99"/>
        <v>3.5454767129968299</v>
      </c>
      <c r="Z307" s="58">
        <v>3</v>
      </c>
      <c r="AA307" s="81">
        <f t="shared" si="95"/>
        <v>492.82474504853406</v>
      </c>
      <c r="AB307" s="212">
        <f t="shared" si="96"/>
        <v>123.20618626213351</v>
      </c>
      <c r="AC307" s="82"/>
      <c r="AD307" s="10"/>
      <c r="AE307"/>
      <c r="AF307"/>
      <c r="AK307" s="10"/>
      <c r="AM307"/>
      <c r="AR307" s="10"/>
      <c r="AT307"/>
    </row>
    <row r="308" spans="1:46" x14ac:dyDescent="0.25">
      <c r="A308" s="93">
        <v>268</v>
      </c>
      <c r="B308" s="93" t="s">
        <v>126</v>
      </c>
      <c r="C308" s="94" t="s">
        <v>114</v>
      </c>
      <c r="D308" s="121">
        <v>2014</v>
      </c>
      <c r="E308" s="93">
        <v>4</v>
      </c>
      <c r="F308" s="93">
        <f t="shared" si="94"/>
        <v>268</v>
      </c>
      <c r="H308" s="54">
        <v>4</v>
      </c>
      <c r="I308" s="118">
        <v>505</v>
      </c>
      <c r="J308" s="123"/>
      <c r="L308"/>
      <c r="M308" s="60">
        <f t="shared" si="98"/>
        <v>505</v>
      </c>
      <c r="N308" s="10"/>
      <c r="O308" s="79" t="str">
        <f t="shared" si="90"/>
        <v>NY Metro</v>
      </c>
      <c r="P308" s="94">
        <f t="shared" si="89"/>
        <v>268</v>
      </c>
      <c r="Q308" s="94" t="s">
        <v>114</v>
      </c>
      <c r="R308" s="193"/>
      <c r="S308" s="94">
        <v>1</v>
      </c>
      <c r="T308" s="58">
        <f t="shared" si="97"/>
        <v>4</v>
      </c>
      <c r="U308" s="81">
        <f t="shared" si="93"/>
        <v>494.36356986100952</v>
      </c>
      <c r="V308" s="61">
        <f t="shared" si="91"/>
        <v>482.18831490954358</v>
      </c>
      <c r="W308" s="61" t="s">
        <v>194</v>
      </c>
      <c r="X308" s="61">
        <f t="shared" si="92"/>
        <v>3.6349999999999998</v>
      </c>
      <c r="Y308" s="61">
        <f t="shared" si="99"/>
        <v>3.5454767129968299</v>
      </c>
      <c r="Z308" s="58">
        <v>3</v>
      </c>
      <c r="AA308" s="81">
        <f t="shared" si="95"/>
        <v>492.82474504853406</v>
      </c>
      <c r="AB308" s="212">
        <f t="shared" si="96"/>
        <v>123.20618626213351</v>
      </c>
      <c r="AC308" s="82"/>
      <c r="AD308" s="10"/>
      <c r="AE308"/>
      <c r="AF308"/>
      <c r="AK308" s="10"/>
      <c r="AM308"/>
      <c r="AR308" s="10"/>
      <c r="AT308"/>
    </row>
    <row r="309" spans="1:46" x14ac:dyDescent="0.25">
      <c r="A309" s="93">
        <v>269</v>
      </c>
      <c r="B309" s="93" t="s">
        <v>126</v>
      </c>
      <c r="C309" s="94" t="s">
        <v>114</v>
      </c>
      <c r="D309" s="121">
        <v>2014</v>
      </c>
      <c r="E309" s="93">
        <v>4</v>
      </c>
      <c r="F309" s="93">
        <f t="shared" si="94"/>
        <v>269</v>
      </c>
      <c r="H309" s="54">
        <v>4</v>
      </c>
      <c r="I309" s="118">
        <v>505</v>
      </c>
      <c r="J309" s="123"/>
      <c r="L309"/>
      <c r="M309" s="60">
        <f t="shared" si="98"/>
        <v>505</v>
      </c>
      <c r="N309" s="10"/>
      <c r="O309" s="79" t="str">
        <f t="shared" si="90"/>
        <v>NY Metro</v>
      </c>
      <c r="P309" s="94">
        <f t="shared" si="89"/>
        <v>269</v>
      </c>
      <c r="Q309" s="94" t="s">
        <v>114</v>
      </c>
      <c r="R309" s="193"/>
      <c r="S309" s="94">
        <v>1</v>
      </c>
      <c r="T309" s="58">
        <f t="shared" si="97"/>
        <v>4</v>
      </c>
      <c r="U309" s="81">
        <f t="shared" si="93"/>
        <v>494.36356986100952</v>
      </c>
      <c r="V309" s="61">
        <f t="shared" si="91"/>
        <v>482.18831490954358</v>
      </c>
      <c r="W309" s="61" t="s">
        <v>194</v>
      </c>
      <c r="X309" s="61">
        <f t="shared" si="92"/>
        <v>3.6349999999999998</v>
      </c>
      <c r="Y309" s="61">
        <f t="shared" si="99"/>
        <v>3.5454767129968299</v>
      </c>
      <c r="Z309" s="58">
        <v>3</v>
      </c>
      <c r="AA309" s="81">
        <f t="shared" si="95"/>
        <v>492.82474504853406</v>
      </c>
      <c r="AB309" s="212">
        <f t="shared" si="96"/>
        <v>123.20618626213351</v>
      </c>
      <c r="AC309" s="82"/>
      <c r="AD309" s="10"/>
      <c r="AE309"/>
      <c r="AF309"/>
      <c r="AK309" s="10"/>
      <c r="AM309"/>
      <c r="AR309" s="10"/>
      <c r="AT309"/>
    </row>
    <row r="310" spans="1:46" x14ac:dyDescent="0.25">
      <c r="A310" s="93">
        <v>270</v>
      </c>
      <c r="B310" s="93" t="s">
        <v>126</v>
      </c>
      <c r="C310" s="94" t="s">
        <v>114</v>
      </c>
      <c r="D310" s="121">
        <v>2014</v>
      </c>
      <c r="E310" s="93">
        <v>4</v>
      </c>
      <c r="F310" s="93">
        <f t="shared" si="94"/>
        <v>270</v>
      </c>
      <c r="H310" s="54">
        <v>4</v>
      </c>
      <c r="I310" s="118">
        <v>505</v>
      </c>
      <c r="J310" s="123"/>
      <c r="L310"/>
      <c r="M310" s="60">
        <f t="shared" si="98"/>
        <v>505</v>
      </c>
      <c r="N310" s="10"/>
      <c r="O310" s="79" t="str">
        <f t="shared" si="90"/>
        <v>NY Metro</v>
      </c>
      <c r="P310" s="94">
        <f t="shared" si="89"/>
        <v>270</v>
      </c>
      <c r="Q310" s="94" t="s">
        <v>114</v>
      </c>
      <c r="R310" s="193"/>
      <c r="S310" s="94">
        <v>1</v>
      </c>
      <c r="T310" s="58">
        <f t="shared" si="97"/>
        <v>4</v>
      </c>
      <c r="U310" s="81">
        <f t="shared" si="93"/>
        <v>494.36356986100952</v>
      </c>
      <c r="V310" s="61">
        <f t="shared" si="91"/>
        <v>482.18831490954358</v>
      </c>
      <c r="W310" s="61" t="s">
        <v>194</v>
      </c>
      <c r="X310" s="61">
        <f t="shared" si="92"/>
        <v>3.6349999999999998</v>
      </c>
      <c r="Y310" s="61">
        <f t="shared" si="99"/>
        <v>3.5454767129968299</v>
      </c>
      <c r="Z310" s="58">
        <v>3</v>
      </c>
      <c r="AA310" s="81">
        <f t="shared" si="95"/>
        <v>492.82474504853406</v>
      </c>
      <c r="AB310" s="212">
        <f t="shared" si="96"/>
        <v>123.20618626213351</v>
      </c>
      <c r="AC310" s="82"/>
      <c r="AD310" s="10"/>
      <c r="AE310"/>
      <c r="AF310"/>
      <c r="AK310" s="10"/>
      <c r="AM310"/>
      <c r="AR310" s="10"/>
      <c r="AT310"/>
    </row>
    <row r="311" spans="1:46" x14ac:dyDescent="0.25">
      <c r="A311" s="93">
        <v>271</v>
      </c>
      <c r="B311" s="93" t="s">
        <v>126</v>
      </c>
      <c r="C311" s="94" t="s">
        <v>114</v>
      </c>
      <c r="D311" s="121">
        <v>2014</v>
      </c>
      <c r="E311" s="93">
        <v>4</v>
      </c>
      <c r="F311" s="93">
        <f t="shared" si="94"/>
        <v>271</v>
      </c>
      <c r="H311" s="54">
        <v>4</v>
      </c>
      <c r="I311" s="118">
        <v>505</v>
      </c>
      <c r="J311" s="123"/>
      <c r="L311"/>
      <c r="M311" s="60">
        <f t="shared" si="98"/>
        <v>505</v>
      </c>
      <c r="N311" s="10"/>
      <c r="O311" s="79" t="str">
        <f t="shared" si="90"/>
        <v>NY Metro</v>
      </c>
      <c r="P311" s="94">
        <f t="shared" si="89"/>
        <v>271</v>
      </c>
      <c r="Q311" s="94" t="s">
        <v>114</v>
      </c>
      <c r="R311" s="193"/>
      <c r="S311" s="94">
        <v>1</v>
      </c>
      <c r="T311" s="58">
        <f t="shared" si="97"/>
        <v>4</v>
      </c>
      <c r="U311" s="81">
        <f t="shared" si="93"/>
        <v>494.36356986100952</v>
      </c>
      <c r="V311" s="61">
        <f t="shared" si="91"/>
        <v>482.18831490954358</v>
      </c>
      <c r="W311" s="61" t="s">
        <v>194</v>
      </c>
      <c r="X311" s="61">
        <f t="shared" si="92"/>
        <v>3.6349999999999998</v>
      </c>
      <c r="Y311" s="61">
        <f t="shared" si="99"/>
        <v>3.5454767129968299</v>
      </c>
      <c r="Z311" s="58">
        <v>3</v>
      </c>
      <c r="AA311" s="81">
        <f t="shared" si="95"/>
        <v>492.82474504853406</v>
      </c>
      <c r="AB311" s="212">
        <f t="shared" si="96"/>
        <v>123.20618626213351</v>
      </c>
      <c r="AC311" s="82"/>
      <c r="AD311" s="10"/>
      <c r="AE311"/>
      <c r="AF311"/>
      <c r="AK311" s="10"/>
      <c r="AM311"/>
      <c r="AR311" s="10"/>
      <c r="AT311"/>
    </row>
    <row r="312" spans="1:46" x14ac:dyDescent="0.25">
      <c r="A312" s="93">
        <v>272</v>
      </c>
      <c r="B312" s="93" t="s">
        <v>126</v>
      </c>
      <c r="C312" s="94" t="s">
        <v>114</v>
      </c>
      <c r="D312" s="121">
        <v>2014</v>
      </c>
      <c r="E312" s="93">
        <v>4</v>
      </c>
      <c r="F312" s="93">
        <f t="shared" si="94"/>
        <v>272</v>
      </c>
      <c r="H312" s="54">
        <v>4</v>
      </c>
      <c r="I312" s="118">
        <v>505</v>
      </c>
      <c r="J312" s="123"/>
      <c r="L312"/>
      <c r="M312" s="60">
        <f t="shared" si="98"/>
        <v>505</v>
      </c>
      <c r="N312" s="10"/>
      <c r="O312" s="79" t="str">
        <f t="shared" si="90"/>
        <v>NY Metro</v>
      </c>
      <c r="P312" s="94">
        <f t="shared" ref="P312:P375" si="100">A312</f>
        <v>272</v>
      </c>
      <c r="Q312" s="94" t="s">
        <v>114</v>
      </c>
      <c r="R312" s="193"/>
      <c r="S312" s="94">
        <v>1</v>
      </c>
      <c r="T312" s="58">
        <f t="shared" si="97"/>
        <v>4</v>
      </c>
      <c r="U312" s="81">
        <f t="shared" si="93"/>
        <v>494.36356986100952</v>
      </c>
      <c r="V312" s="61">
        <f t="shared" si="91"/>
        <v>482.18831490954358</v>
      </c>
      <c r="W312" s="61" t="s">
        <v>194</v>
      </c>
      <c r="X312" s="61">
        <f t="shared" si="92"/>
        <v>3.6349999999999998</v>
      </c>
      <c r="Y312" s="61">
        <f t="shared" si="99"/>
        <v>3.5454767129968299</v>
      </c>
      <c r="Z312" s="58">
        <v>3</v>
      </c>
      <c r="AA312" s="81">
        <f t="shared" si="95"/>
        <v>492.82474504853406</v>
      </c>
      <c r="AB312" s="212">
        <f t="shared" si="96"/>
        <v>123.20618626213351</v>
      </c>
      <c r="AC312" s="82"/>
      <c r="AD312" s="10"/>
      <c r="AE312"/>
      <c r="AF312"/>
      <c r="AK312" s="10"/>
      <c r="AM312"/>
      <c r="AR312" s="10"/>
      <c r="AT312"/>
    </row>
    <row r="313" spans="1:46" x14ac:dyDescent="0.25">
      <c r="A313" s="93">
        <v>273</v>
      </c>
      <c r="B313" s="93" t="s">
        <v>126</v>
      </c>
      <c r="C313" s="94" t="s">
        <v>114</v>
      </c>
      <c r="D313" s="121">
        <v>2014</v>
      </c>
      <c r="E313" s="93">
        <v>4</v>
      </c>
      <c r="F313" s="93">
        <f t="shared" si="94"/>
        <v>273</v>
      </c>
      <c r="H313" s="54">
        <v>4</v>
      </c>
      <c r="I313" s="118">
        <v>505</v>
      </c>
      <c r="J313" s="123"/>
      <c r="L313"/>
      <c r="M313" s="60">
        <f t="shared" si="98"/>
        <v>505</v>
      </c>
      <c r="N313" s="10"/>
      <c r="O313" s="79" t="str">
        <f t="shared" ref="O313:O376" si="101">IF(E313=1,$E$3,IF(E313=2,$E$4,IF(E313=3,$E$5,IF(E313=4,$E$6,IF(E313=5,$E$7,IF(E313=6,$E$8,"other"))))))</f>
        <v>NY Metro</v>
      </c>
      <c r="P313" s="94">
        <f t="shared" si="100"/>
        <v>273</v>
      </c>
      <c r="Q313" s="94" t="s">
        <v>114</v>
      </c>
      <c r="R313" s="193"/>
      <c r="S313" s="94">
        <v>1</v>
      </c>
      <c r="T313" s="58">
        <f t="shared" si="97"/>
        <v>4</v>
      </c>
      <c r="U313" s="81">
        <f t="shared" si="93"/>
        <v>494.36356986100952</v>
      </c>
      <c r="V313" s="61">
        <f t="shared" ref="V313:V376" si="102">U313/INDEX($AO$49:$AO$56,MATCH($O313,$AL$49:$AL$56,0))</f>
        <v>482.18831490954358</v>
      </c>
      <c r="W313" s="61" t="s">
        <v>194</v>
      </c>
      <c r="X313" s="61">
        <f t="shared" ref="X313:X376" si="103">IF(K313,K313,AVERAGE($L$11:$L$1104))</f>
        <v>3.6349999999999998</v>
      </c>
      <c r="Y313" s="61">
        <f t="shared" si="99"/>
        <v>3.5454767129968299</v>
      </c>
      <c r="Z313" s="58">
        <v>3</v>
      </c>
      <c r="AA313" s="81">
        <f t="shared" si="95"/>
        <v>492.82474504853406</v>
      </c>
      <c r="AB313" s="212">
        <f t="shared" si="96"/>
        <v>123.20618626213351</v>
      </c>
      <c r="AC313" s="82"/>
      <c r="AD313" s="10"/>
      <c r="AE313"/>
      <c r="AF313"/>
      <c r="AK313" s="10"/>
      <c r="AM313"/>
      <c r="AR313" s="10"/>
      <c r="AT313"/>
    </row>
    <row r="314" spans="1:46" x14ac:dyDescent="0.25">
      <c r="A314" s="93">
        <v>274</v>
      </c>
      <c r="B314" s="93" t="s">
        <v>126</v>
      </c>
      <c r="C314" s="94" t="s">
        <v>114</v>
      </c>
      <c r="D314" s="121">
        <v>2014</v>
      </c>
      <c r="E314" s="93">
        <v>4</v>
      </c>
      <c r="F314" s="93">
        <f t="shared" si="94"/>
        <v>274</v>
      </c>
      <c r="H314" s="54">
        <v>4</v>
      </c>
      <c r="I314" s="118">
        <v>505</v>
      </c>
      <c r="J314" s="123"/>
      <c r="L314"/>
      <c r="M314" s="60">
        <f t="shared" si="98"/>
        <v>505</v>
      </c>
      <c r="N314" s="10"/>
      <c r="O314" s="79" t="str">
        <f t="shared" si="101"/>
        <v>NY Metro</v>
      </c>
      <c r="P314" s="94">
        <f t="shared" si="100"/>
        <v>274</v>
      </c>
      <c r="Q314" s="94" t="s">
        <v>114</v>
      </c>
      <c r="R314" s="193"/>
      <c r="S314" s="94">
        <v>1</v>
      </c>
      <c r="T314" s="58">
        <f t="shared" si="97"/>
        <v>4</v>
      </c>
      <c r="U314" s="81">
        <f t="shared" si="93"/>
        <v>494.36356986100952</v>
      </c>
      <c r="V314" s="61">
        <f t="shared" si="102"/>
        <v>482.18831490954358</v>
      </c>
      <c r="W314" s="61" t="s">
        <v>194</v>
      </c>
      <c r="X314" s="61">
        <f t="shared" si="103"/>
        <v>3.6349999999999998</v>
      </c>
      <c r="Y314" s="61">
        <f t="shared" si="99"/>
        <v>3.5454767129968299</v>
      </c>
      <c r="Z314" s="58">
        <v>3</v>
      </c>
      <c r="AA314" s="81">
        <f t="shared" si="95"/>
        <v>492.82474504853406</v>
      </c>
      <c r="AB314" s="212">
        <f t="shared" si="96"/>
        <v>123.20618626213351</v>
      </c>
      <c r="AC314" s="82"/>
      <c r="AD314" s="10"/>
      <c r="AE314"/>
      <c r="AF314"/>
      <c r="AK314" s="10"/>
      <c r="AM314"/>
      <c r="AR314" s="10"/>
      <c r="AT314"/>
    </row>
    <row r="315" spans="1:46" x14ac:dyDescent="0.25">
      <c r="A315" s="93">
        <v>275</v>
      </c>
      <c r="B315" s="93" t="s">
        <v>126</v>
      </c>
      <c r="C315" s="94" t="s">
        <v>114</v>
      </c>
      <c r="D315" s="121">
        <v>2014</v>
      </c>
      <c r="E315" s="93">
        <v>4</v>
      </c>
      <c r="F315" s="93">
        <f t="shared" si="94"/>
        <v>275</v>
      </c>
      <c r="H315" s="54">
        <v>4</v>
      </c>
      <c r="I315" s="118">
        <v>505</v>
      </c>
      <c r="J315" s="123"/>
      <c r="L315"/>
      <c r="M315" s="60">
        <f t="shared" si="98"/>
        <v>505</v>
      </c>
      <c r="N315" s="10"/>
      <c r="O315" s="79" t="str">
        <f t="shared" si="101"/>
        <v>NY Metro</v>
      </c>
      <c r="P315" s="94">
        <f t="shared" si="100"/>
        <v>275</v>
      </c>
      <c r="Q315" s="94" t="s">
        <v>114</v>
      </c>
      <c r="R315" s="193"/>
      <c r="S315" s="94">
        <v>1</v>
      </c>
      <c r="T315" s="58">
        <f t="shared" si="97"/>
        <v>4</v>
      </c>
      <c r="U315" s="81">
        <f t="shared" si="93"/>
        <v>494.36356986100952</v>
      </c>
      <c r="V315" s="61">
        <f t="shared" si="102"/>
        <v>482.18831490954358</v>
      </c>
      <c r="W315" s="61" t="s">
        <v>194</v>
      </c>
      <c r="X315" s="61">
        <f t="shared" si="103"/>
        <v>3.6349999999999998</v>
      </c>
      <c r="Y315" s="61">
        <f t="shared" si="99"/>
        <v>3.5454767129968299</v>
      </c>
      <c r="Z315" s="58">
        <v>3</v>
      </c>
      <c r="AA315" s="81">
        <f t="shared" si="95"/>
        <v>492.82474504853406</v>
      </c>
      <c r="AB315" s="212">
        <f t="shared" si="96"/>
        <v>123.20618626213351</v>
      </c>
      <c r="AC315" s="82"/>
      <c r="AD315" s="10"/>
      <c r="AE315"/>
      <c r="AF315"/>
      <c r="AK315" s="10"/>
      <c r="AM315"/>
      <c r="AR315" s="10"/>
      <c r="AT315"/>
    </row>
    <row r="316" spans="1:46" x14ac:dyDescent="0.25">
      <c r="A316" s="93">
        <v>276</v>
      </c>
      <c r="B316" s="93" t="s">
        <v>126</v>
      </c>
      <c r="C316" s="94" t="s">
        <v>114</v>
      </c>
      <c r="D316" s="121">
        <v>2014</v>
      </c>
      <c r="E316" s="93">
        <v>4</v>
      </c>
      <c r="F316" s="93">
        <f t="shared" si="94"/>
        <v>276</v>
      </c>
      <c r="H316" s="54">
        <v>4</v>
      </c>
      <c r="I316" s="118">
        <v>505</v>
      </c>
      <c r="J316" s="123"/>
      <c r="L316"/>
      <c r="M316" s="60">
        <f t="shared" si="98"/>
        <v>505</v>
      </c>
      <c r="N316" s="10"/>
      <c r="O316" s="79" t="str">
        <f t="shared" si="101"/>
        <v>NY Metro</v>
      </c>
      <c r="P316" s="94">
        <f t="shared" si="100"/>
        <v>276</v>
      </c>
      <c r="Q316" s="94" t="s">
        <v>114</v>
      </c>
      <c r="R316" s="193"/>
      <c r="S316" s="94">
        <v>1</v>
      </c>
      <c r="T316" s="58">
        <f t="shared" si="97"/>
        <v>4</v>
      </c>
      <c r="U316" s="81">
        <f t="shared" ref="U316:U379" si="104">I316-(Z316*Y316)</f>
        <v>494.36356986100952</v>
      </c>
      <c r="V316" s="61">
        <f t="shared" si="102"/>
        <v>482.18831490954358</v>
      </c>
      <c r="W316" s="61" t="s">
        <v>194</v>
      </c>
      <c r="X316" s="61">
        <f t="shared" si="103"/>
        <v>3.6349999999999998</v>
      </c>
      <c r="Y316" s="61">
        <f t="shared" si="99"/>
        <v>3.5454767129968299</v>
      </c>
      <c r="Z316" s="58">
        <v>3</v>
      </c>
      <c r="AA316" s="81">
        <f t="shared" si="95"/>
        <v>492.82474504853406</v>
      </c>
      <c r="AB316" s="212">
        <f t="shared" si="96"/>
        <v>123.20618626213351</v>
      </c>
      <c r="AC316" s="82"/>
      <c r="AD316" s="10"/>
      <c r="AE316"/>
      <c r="AF316"/>
      <c r="AK316" s="10"/>
      <c r="AM316"/>
      <c r="AR316" s="10"/>
      <c r="AT316"/>
    </row>
    <row r="317" spans="1:46" x14ac:dyDescent="0.25">
      <c r="A317" s="93">
        <v>277</v>
      </c>
      <c r="B317" s="93" t="s">
        <v>126</v>
      </c>
      <c r="C317" s="94" t="s">
        <v>114</v>
      </c>
      <c r="D317" s="121">
        <v>2014</v>
      </c>
      <c r="E317" s="93">
        <v>4</v>
      </c>
      <c r="F317" s="93">
        <f t="shared" si="94"/>
        <v>277</v>
      </c>
      <c r="H317" s="54">
        <v>4</v>
      </c>
      <c r="I317" s="118">
        <v>505</v>
      </c>
      <c r="J317" s="123"/>
      <c r="L317"/>
      <c r="M317" s="60">
        <f t="shared" si="98"/>
        <v>505</v>
      </c>
      <c r="N317" s="10"/>
      <c r="O317" s="79" t="str">
        <f t="shared" si="101"/>
        <v>NY Metro</v>
      </c>
      <c r="P317" s="94">
        <f t="shared" si="100"/>
        <v>277</v>
      </c>
      <c r="Q317" s="94" t="s">
        <v>114</v>
      </c>
      <c r="R317" s="193"/>
      <c r="S317" s="94">
        <v>1</v>
      </c>
      <c r="T317" s="58">
        <f t="shared" si="97"/>
        <v>4</v>
      </c>
      <c r="U317" s="81">
        <f t="shared" si="104"/>
        <v>494.36356986100952</v>
      </c>
      <c r="V317" s="61">
        <f t="shared" si="102"/>
        <v>482.18831490954358</v>
      </c>
      <c r="W317" s="61" t="s">
        <v>194</v>
      </c>
      <c r="X317" s="61">
        <f t="shared" si="103"/>
        <v>3.6349999999999998</v>
      </c>
      <c r="Y317" s="61">
        <f t="shared" si="99"/>
        <v>3.5454767129968299</v>
      </c>
      <c r="Z317" s="58">
        <v>3</v>
      </c>
      <c r="AA317" s="81">
        <f t="shared" si="95"/>
        <v>492.82474504853406</v>
      </c>
      <c r="AB317" s="212">
        <f t="shared" si="96"/>
        <v>123.20618626213351</v>
      </c>
      <c r="AC317" s="82"/>
      <c r="AD317" s="10"/>
      <c r="AE317"/>
      <c r="AF317"/>
      <c r="AK317" s="10"/>
      <c r="AM317"/>
      <c r="AR317" s="10"/>
      <c r="AT317"/>
    </row>
    <row r="318" spans="1:46" x14ac:dyDescent="0.25">
      <c r="A318" s="93">
        <v>278</v>
      </c>
      <c r="B318" s="93" t="s">
        <v>126</v>
      </c>
      <c r="C318" s="94" t="s">
        <v>114</v>
      </c>
      <c r="D318" s="121">
        <v>2014</v>
      </c>
      <c r="E318" s="93">
        <v>4</v>
      </c>
      <c r="F318" s="93">
        <f t="shared" si="94"/>
        <v>278</v>
      </c>
      <c r="H318" s="54">
        <v>4</v>
      </c>
      <c r="I318" s="118">
        <v>505</v>
      </c>
      <c r="J318" s="123"/>
      <c r="L318"/>
      <c r="M318" s="60">
        <f t="shared" si="98"/>
        <v>505</v>
      </c>
      <c r="N318" s="10"/>
      <c r="O318" s="79" t="str">
        <f t="shared" si="101"/>
        <v>NY Metro</v>
      </c>
      <c r="P318" s="94">
        <f t="shared" si="100"/>
        <v>278</v>
      </c>
      <c r="Q318" s="94" t="s">
        <v>114</v>
      </c>
      <c r="R318" s="193"/>
      <c r="S318" s="94">
        <v>1</v>
      </c>
      <c r="T318" s="58">
        <f t="shared" si="97"/>
        <v>4</v>
      </c>
      <c r="U318" s="81">
        <f t="shared" si="104"/>
        <v>494.36356986100952</v>
      </c>
      <c r="V318" s="61">
        <f t="shared" si="102"/>
        <v>482.18831490954358</v>
      </c>
      <c r="W318" s="61" t="s">
        <v>194</v>
      </c>
      <c r="X318" s="61">
        <f t="shared" si="103"/>
        <v>3.6349999999999998</v>
      </c>
      <c r="Y318" s="61">
        <f t="shared" si="99"/>
        <v>3.5454767129968299</v>
      </c>
      <c r="Z318" s="58">
        <v>3</v>
      </c>
      <c r="AA318" s="81">
        <f t="shared" si="95"/>
        <v>492.82474504853406</v>
      </c>
      <c r="AB318" s="212">
        <f t="shared" si="96"/>
        <v>123.20618626213351</v>
      </c>
      <c r="AC318" s="82"/>
      <c r="AD318" s="10"/>
      <c r="AE318"/>
      <c r="AF318"/>
      <c r="AK318" s="10"/>
      <c r="AM318"/>
      <c r="AR318" s="10"/>
      <c r="AT318"/>
    </row>
    <row r="319" spans="1:46" x14ac:dyDescent="0.25">
      <c r="A319" s="93">
        <v>279</v>
      </c>
      <c r="B319" s="93" t="s">
        <v>126</v>
      </c>
      <c r="C319" s="94" t="s">
        <v>114</v>
      </c>
      <c r="D319" s="121">
        <v>2014</v>
      </c>
      <c r="E319" s="93">
        <v>4</v>
      </c>
      <c r="F319" s="93">
        <f t="shared" ref="F319:F382" si="105">A319</f>
        <v>279</v>
      </c>
      <c r="H319" s="54">
        <v>4</v>
      </c>
      <c r="I319" s="118">
        <v>505</v>
      </c>
      <c r="J319" s="123"/>
      <c r="L319"/>
      <c r="M319" s="60">
        <f t="shared" si="98"/>
        <v>505</v>
      </c>
      <c r="N319" s="10"/>
      <c r="O319" s="79" t="str">
        <f t="shared" si="101"/>
        <v>NY Metro</v>
      </c>
      <c r="P319" s="94">
        <f t="shared" si="100"/>
        <v>279</v>
      </c>
      <c r="Q319" s="94" t="s">
        <v>114</v>
      </c>
      <c r="R319" s="193"/>
      <c r="S319" s="94">
        <v>1</v>
      </c>
      <c r="T319" s="58">
        <f t="shared" si="97"/>
        <v>4</v>
      </c>
      <c r="U319" s="81">
        <f t="shared" si="104"/>
        <v>494.36356986100952</v>
      </c>
      <c r="V319" s="61">
        <f t="shared" si="102"/>
        <v>482.18831490954358</v>
      </c>
      <c r="W319" s="61" t="s">
        <v>194</v>
      </c>
      <c r="X319" s="61">
        <f t="shared" si="103"/>
        <v>3.6349999999999998</v>
      </c>
      <c r="Y319" s="61">
        <f t="shared" si="99"/>
        <v>3.5454767129968299</v>
      </c>
      <c r="Z319" s="58">
        <v>3</v>
      </c>
      <c r="AA319" s="81">
        <f t="shared" si="95"/>
        <v>492.82474504853406</v>
      </c>
      <c r="AB319" s="212">
        <f t="shared" si="96"/>
        <v>123.20618626213351</v>
      </c>
      <c r="AC319" s="82"/>
      <c r="AD319" s="10"/>
      <c r="AE319"/>
      <c r="AF319"/>
      <c r="AK319" s="10"/>
      <c r="AM319"/>
      <c r="AR319" s="10"/>
      <c r="AT319"/>
    </row>
    <row r="320" spans="1:46" x14ac:dyDescent="0.25">
      <c r="A320" s="93">
        <v>280</v>
      </c>
      <c r="B320" s="93" t="s">
        <v>126</v>
      </c>
      <c r="C320" s="94" t="s">
        <v>114</v>
      </c>
      <c r="D320" s="121">
        <v>2014</v>
      </c>
      <c r="E320" s="93">
        <v>4</v>
      </c>
      <c r="F320" s="93">
        <f t="shared" si="105"/>
        <v>280</v>
      </c>
      <c r="H320" s="54">
        <v>4</v>
      </c>
      <c r="I320" s="118">
        <v>505</v>
      </c>
      <c r="J320" s="123"/>
      <c r="L320"/>
      <c r="M320" s="60">
        <f t="shared" si="98"/>
        <v>505</v>
      </c>
      <c r="N320" s="10"/>
      <c r="O320" s="79" t="str">
        <f t="shared" si="101"/>
        <v>NY Metro</v>
      </c>
      <c r="P320" s="94">
        <f t="shared" si="100"/>
        <v>280</v>
      </c>
      <c r="Q320" s="94" t="s">
        <v>114</v>
      </c>
      <c r="R320" s="193"/>
      <c r="S320" s="94">
        <v>1</v>
      </c>
      <c r="T320" s="58">
        <f t="shared" si="97"/>
        <v>4</v>
      </c>
      <c r="U320" s="81">
        <f t="shared" si="104"/>
        <v>494.36356986100952</v>
      </c>
      <c r="V320" s="61">
        <f t="shared" si="102"/>
        <v>482.18831490954358</v>
      </c>
      <c r="W320" s="61" t="s">
        <v>194</v>
      </c>
      <c r="X320" s="61">
        <f t="shared" si="103"/>
        <v>3.6349999999999998</v>
      </c>
      <c r="Y320" s="61">
        <f t="shared" si="99"/>
        <v>3.5454767129968299</v>
      </c>
      <c r="Z320" s="58">
        <v>3</v>
      </c>
      <c r="AA320" s="81">
        <f t="shared" si="95"/>
        <v>492.82474504853406</v>
      </c>
      <c r="AB320" s="212">
        <f t="shared" si="96"/>
        <v>123.20618626213351</v>
      </c>
      <c r="AC320" s="82"/>
      <c r="AD320" s="10"/>
      <c r="AE320"/>
      <c r="AF320"/>
      <c r="AK320" s="10"/>
      <c r="AM320"/>
      <c r="AR320" s="10"/>
      <c r="AT320"/>
    </row>
    <row r="321" spans="1:46" x14ac:dyDescent="0.25">
      <c r="A321" s="93">
        <v>281</v>
      </c>
      <c r="B321" s="93" t="s">
        <v>126</v>
      </c>
      <c r="C321" s="94" t="s">
        <v>114</v>
      </c>
      <c r="D321" s="121">
        <v>2014</v>
      </c>
      <c r="E321" s="93">
        <v>4</v>
      </c>
      <c r="F321" s="93">
        <f t="shared" si="105"/>
        <v>281</v>
      </c>
      <c r="H321" s="54">
        <v>4</v>
      </c>
      <c r="I321" s="118">
        <v>505</v>
      </c>
      <c r="J321" s="123"/>
      <c r="L321"/>
      <c r="M321" s="60">
        <f t="shared" si="98"/>
        <v>505</v>
      </c>
      <c r="N321" s="10"/>
      <c r="O321" s="79" t="str">
        <f t="shared" si="101"/>
        <v>NY Metro</v>
      </c>
      <c r="P321" s="94">
        <f t="shared" si="100"/>
        <v>281</v>
      </c>
      <c r="Q321" s="94" t="s">
        <v>114</v>
      </c>
      <c r="R321" s="193"/>
      <c r="S321" s="94">
        <v>1</v>
      </c>
      <c r="T321" s="58">
        <f t="shared" si="97"/>
        <v>4</v>
      </c>
      <c r="U321" s="81">
        <f t="shared" si="104"/>
        <v>494.36356986100952</v>
      </c>
      <c r="V321" s="61">
        <f t="shared" si="102"/>
        <v>482.18831490954358</v>
      </c>
      <c r="W321" s="61" t="s">
        <v>194</v>
      </c>
      <c r="X321" s="61">
        <f t="shared" si="103"/>
        <v>3.6349999999999998</v>
      </c>
      <c r="Y321" s="61">
        <f t="shared" si="99"/>
        <v>3.5454767129968299</v>
      </c>
      <c r="Z321" s="58">
        <v>3</v>
      </c>
      <c r="AA321" s="81">
        <f t="shared" si="95"/>
        <v>492.82474504853406</v>
      </c>
      <c r="AB321" s="212">
        <f t="shared" si="96"/>
        <v>123.20618626213351</v>
      </c>
      <c r="AC321" s="82"/>
      <c r="AD321" s="10"/>
      <c r="AE321"/>
      <c r="AF321"/>
      <c r="AK321" s="10"/>
      <c r="AM321"/>
      <c r="AR321" s="10"/>
      <c r="AT321"/>
    </row>
    <row r="322" spans="1:46" x14ac:dyDescent="0.25">
      <c r="A322" s="93">
        <v>282</v>
      </c>
      <c r="B322" s="93" t="s">
        <v>126</v>
      </c>
      <c r="C322" s="94" t="s">
        <v>114</v>
      </c>
      <c r="D322" s="121">
        <v>2014</v>
      </c>
      <c r="E322" s="93">
        <v>4</v>
      </c>
      <c r="F322" s="93">
        <f t="shared" si="105"/>
        <v>282</v>
      </c>
      <c r="H322" s="54">
        <v>4</v>
      </c>
      <c r="I322" s="118">
        <v>505</v>
      </c>
      <c r="J322" s="123"/>
      <c r="L322"/>
      <c r="M322" s="60">
        <f t="shared" si="98"/>
        <v>505</v>
      </c>
      <c r="N322" s="10"/>
      <c r="O322" s="79" t="str">
        <f t="shared" si="101"/>
        <v>NY Metro</v>
      </c>
      <c r="P322" s="94">
        <f t="shared" si="100"/>
        <v>282</v>
      </c>
      <c r="Q322" s="94" t="s">
        <v>114</v>
      </c>
      <c r="R322" s="193"/>
      <c r="S322" s="94">
        <v>1</v>
      </c>
      <c r="T322" s="58">
        <f t="shared" si="97"/>
        <v>4</v>
      </c>
      <c r="U322" s="81">
        <f t="shared" si="104"/>
        <v>494.36356986100952</v>
      </c>
      <c r="V322" s="61">
        <f t="shared" si="102"/>
        <v>482.18831490954358</v>
      </c>
      <c r="W322" s="61" t="s">
        <v>194</v>
      </c>
      <c r="X322" s="61">
        <f t="shared" si="103"/>
        <v>3.6349999999999998</v>
      </c>
      <c r="Y322" s="61">
        <f t="shared" si="99"/>
        <v>3.5454767129968299</v>
      </c>
      <c r="Z322" s="58">
        <v>3</v>
      </c>
      <c r="AA322" s="81">
        <f t="shared" si="95"/>
        <v>492.82474504853406</v>
      </c>
      <c r="AB322" s="212">
        <f t="shared" si="96"/>
        <v>123.20618626213351</v>
      </c>
      <c r="AC322" s="82"/>
      <c r="AD322" s="10"/>
      <c r="AE322"/>
      <c r="AF322"/>
      <c r="AK322" s="10"/>
      <c r="AM322"/>
      <c r="AR322" s="10"/>
      <c r="AT322"/>
    </row>
    <row r="323" spans="1:46" x14ac:dyDescent="0.25">
      <c r="A323" s="93">
        <v>283</v>
      </c>
      <c r="B323" s="93" t="s">
        <v>126</v>
      </c>
      <c r="C323" s="94" t="s">
        <v>114</v>
      </c>
      <c r="D323" s="121">
        <v>2014</v>
      </c>
      <c r="E323" s="93">
        <v>4</v>
      </c>
      <c r="F323" s="93">
        <f t="shared" si="105"/>
        <v>283</v>
      </c>
      <c r="H323" s="54">
        <v>4</v>
      </c>
      <c r="I323" s="118">
        <v>505</v>
      </c>
      <c r="J323" s="123"/>
      <c r="L323"/>
      <c r="M323" s="60">
        <f t="shared" si="98"/>
        <v>505</v>
      </c>
      <c r="N323" s="10"/>
      <c r="O323" s="79" t="str">
        <f t="shared" si="101"/>
        <v>NY Metro</v>
      </c>
      <c r="P323" s="94">
        <f t="shared" si="100"/>
        <v>283</v>
      </c>
      <c r="Q323" s="94" t="s">
        <v>114</v>
      </c>
      <c r="R323" s="193"/>
      <c r="S323" s="94">
        <v>1</v>
      </c>
      <c r="T323" s="58">
        <f t="shared" si="97"/>
        <v>4</v>
      </c>
      <c r="U323" s="81">
        <f t="shared" si="104"/>
        <v>494.36356986100952</v>
      </c>
      <c r="V323" s="61">
        <f t="shared" si="102"/>
        <v>482.18831490954358</v>
      </c>
      <c r="W323" s="61" t="s">
        <v>194</v>
      </c>
      <c r="X323" s="61">
        <f t="shared" si="103"/>
        <v>3.6349999999999998</v>
      </c>
      <c r="Y323" s="61">
        <f t="shared" si="99"/>
        <v>3.5454767129968299</v>
      </c>
      <c r="Z323" s="58">
        <v>3</v>
      </c>
      <c r="AA323" s="81">
        <f t="shared" si="95"/>
        <v>492.82474504853406</v>
      </c>
      <c r="AB323" s="212">
        <f t="shared" si="96"/>
        <v>123.20618626213351</v>
      </c>
      <c r="AC323" s="82"/>
      <c r="AD323" s="10"/>
      <c r="AE323"/>
      <c r="AF323"/>
      <c r="AK323" s="10"/>
      <c r="AM323"/>
      <c r="AR323" s="10"/>
      <c r="AT323"/>
    </row>
    <row r="324" spans="1:46" x14ac:dyDescent="0.25">
      <c r="A324" s="93">
        <v>284</v>
      </c>
      <c r="B324" s="93" t="s">
        <v>126</v>
      </c>
      <c r="C324" s="94" t="s">
        <v>114</v>
      </c>
      <c r="D324" s="121">
        <v>2014</v>
      </c>
      <c r="E324" s="93">
        <v>4</v>
      </c>
      <c r="F324" s="93">
        <f t="shared" si="105"/>
        <v>284</v>
      </c>
      <c r="H324" s="54">
        <v>4</v>
      </c>
      <c r="I324" s="118">
        <v>505</v>
      </c>
      <c r="J324" s="123"/>
      <c r="L324"/>
      <c r="M324" s="60">
        <f t="shared" si="98"/>
        <v>505</v>
      </c>
      <c r="N324" s="10"/>
      <c r="O324" s="79" t="str">
        <f t="shared" si="101"/>
        <v>NY Metro</v>
      </c>
      <c r="P324" s="94">
        <f t="shared" si="100"/>
        <v>284</v>
      </c>
      <c r="Q324" s="94" t="s">
        <v>114</v>
      </c>
      <c r="R324" s="193"/>
      <c r="S324" s="94">
        <v>1</v>
      </c>
      <c r="T324" s="58">
        <f t="shared" si="97"/>
        <v>4</v>
      </c>
      <c r="U324" s="81">
        <f t="shared" si="104"/>
        <v>494.36356986100952</v>
      </c>
      <c r="V324" s="61">
        <f t="shared" si="102"/>
        <v>482.18831490954358</v>
      </c>
      <c r="W324" s="61" t="s">
        <v>194</v>
      </c>
      <c r="X324" s="61">
        <f t="shared" si="103"/>
        <v>3.6349999999999998</v>
      </c>
      <c r="Y324" s="61">
        <f t="shared" si="99"/>
        <v>3.5454767129968299</v>
      </c>
      <c r="Z324" s="58">
        <v>3</v>
      </c>
      <c r="AA324" s="81">
        <f t="shared" si="95"/>
        <v>492.82474504853406</v>
      </c>
      <c r="AB324" s="212">
        <f t="shared" si="96"/>
        <v>123.20618626213351</v>
      </c>
      <c r="AC324" s="82"/>
      <c r="AD324" s="10"/>
      <c r="AE324"/>
      <c r="AF324"/>
      <c r="AK324" s="10"/>
      <c r="AM324"/>
      <c r="AR324" s="10"/>
      <c r="AT324"/>
    </row>
    <row r="325" spans="1:46" x14ac:dyDescent="0.25">
      <c r="A325" s="93">
        <v>285</v>
      </c>
      <c r="B325" s="93" t="s">
        <v>126</v>
      </c>
      <c r="C325" s="94" t="s">
        <v>114</v>
      </c>
      <c r="D325" s="121">
        <v>2014</v>
      </c>
      <c r="E325" s="93">
        <v>4</v>
      </c>
      <c r="F325" s="93">
        <f t="shared" si="105"/>
        <v>285</v>
      </c>
      <c r="H325" s="54">
        <v>4</v>
      </c>
      <c r="I325" s="118">
        <v>505</v>
      </c>
      <c r="J325" s="123"/>
      <c r="L325"/>
      <c r="M325" s="60">
        <f t="shared" si="98"/>
        <v>505</v>
      </c>
      <c r="N325" s="10"/>
      <c r="O325" s="79" t="str">
        <f t="shared" si="101"/>
        <v>NY Metro</v>
      </c>
      <c r="P325" s="94">
        <f t="shared" si="100"/>
        <v>285</v>
      </c>
      <c r="Q325" s="94" t="s">
        <v>114</v>
      </c>
      <c r="R325" s="193"/>
      <c r="S325" s="94">
        <v>1</v>
      </c>
      <c r="T325" s="58">
        <f t="shared" si="97"/>
        <v>4</v>
      </c>
      <c r="U325" s="81">
        <f t="shared" si="104"/>
        <v>494.36356986100952</v>
      </c>
      <c r="V325" s="61">
        <f t="shared" si="102"/>
        <v>482.18831490954358</v>
      </c>
      <c r="W325" s="61" t="s">
        <v>194</v>
      </c>
      <c r="X325" s="61">
        <f t="shared" si="103"/>
        <v>3.6349999999999998</v>
      </c>
      <c r="Y325" s="61">
        <f t="shared" si="99"/>
        <v>3.5454767129968299</v>
      </c>
      <c r="Z325" s="58">
        <v>3</v>
      </c>
      <c r="AA325" s="81">
        <f t="shared" si="95"/>
        <v>492.82474504853406</v>
      </c>
      <c r="AB325" s="212">
        <f t="shared" si="96"/>
        <v>123.20618626213351</v>
      </c>
      <c r="AC325" s="82"/>
      <c r="AD325" s="10"/>
      <c r="AE325"/>
      <c r="AF325"/>
      <c r="AK325" s="10"/>
      <c r="AM325"/>
      <c r="AR325" s="10"/>
      <c r="AT325"/>
    </row>
    <row r="326" spans="1:46" x14ac:dyDescent="0.25">
      <c r="A326" s="93">
        <v>286</v>
      </c>
      <c r="B326" s="93" t="s">
        <v>126</v>
      </c>
      <c r="C326" s="94" t="s">
        <v>114</v>
      </c>
      <c r="D326" s="121">
        <v>2014</v>
      </c>
      <c r="E326" s="93">
        <v>4</v>
      </c>
      <c r="F326" s="93">
        <f t="shared" si="105"/>
        <v>286</v>
      </c>
      <c r="H326" s="54">
        <v>4</v>
      </c>
      <c r="I326" s="118">
        <v>505</v>
      </c>
      <c r="J326" s="123"/>
      <c r="L326"/>
      <c r="M326" s="60">
        <f t="shared" si="98"/>
        <v>505</v>
      </c>
      <c r="N326" s="10"/>
      <c r="O326" s="79" t="str">
        <f t="shared" si="101"/>
        <v>NY Metro</v>
      </c>
      <c r="P326" s="94">
        <f t="shared" si="100"/>
        <v>286</v>
      </c>
      <c r="Q326" s="94" t="s">
        <v>114</v>
      </c>
      <c r="R326" s="193"/>
      <c r="S326" s="94">
        <v>1</v>
      </c>
      <c r="T326" s="58">
        <f t="shared" si="97"/>
        <v>4</v>
      </c>
      <c r="U326" s="81">
        <f t="shared" si="104"/>
        <v>494.36356986100952</v>
      </c>
      <c r="V326" s="61">
        <f t="shared" si="102"/>
        <v>482.18831490954358</v>
      </c>
      <c r="W326" s="61" t="s">
        <v>194</v>
      </c>
      <c r="X326" s="61">
        <f t="shared" si="103"/>
        <v>3.6349999999999998</v>
      </c>
      <c r="Y326" s="61">
        <f t="shared" si="99"/>
        <v>3.5454767129968299</v>
      </c>
      <c r="Z326" s="58">
        <v>3</v>
      </c>
      <c r="AA326" s="81">
        <f t="shared" ref="AA326:AA389" si="106">((Z326*Y326)+V326)/S326</f>
        <v>492.82474504853406</v>
      </c>
      <c r="AB326" s="212">
        <f t="shared" ref="AB326:AB389" si="107">IF(T326,AA326/T326,"-")</f>
        <v>123.20618626213351</v>
      </c>
      <c r="AC326" s="82"/>
      <c r="AD326" s="10"/>
      <c r="AE326"/>
      <c r="AF326"/>
      <c r="AK326" s="10"/>
      <c r="AM326"/>
      <c r="AR326" s="10"/>
      <c r="AT326"/>
    </row>
    <row r="327" spans="1:46" x14ac:dyDescent="0.25">
      <c r="A327" s="93">
        <v>287</v>
      </c>
      <c r="B327" s="93" t="s">
        <v>126</v>
      </c>
      <c r="C327" s="94" t="s">
        <v>114</v>
      </c>
      <c r="D327" s="121">
        <v>2014</v>
      </c>
      <c r="E327" s="93">
        <v>4</v>
      </c>
      <c r="F327" s="93">
        <f t="shared" si="105"/>
        <v>287</v>
      </c>
      <c r="H327" s="54">
        <v>4</v>
      </c>
      <c r="I327" s="118">
        <v>505</v>
      </c>
      <c r="J327" s="123"/>
      <c r="L327"/>
      <c r="M327" s="60">
        <f t="shared" si="98"/>
        <v>505</v>
      </c>
      <c r="N327" s="10"/>
      <c r="O327" s="79" t="str">
        <f t="shared" si="101"/>
        <v>NY Metro</v>
      </c>
      <c r="P327" s="94">
        <f t="shared" si="100"/>
        <v>287</v>
      </c>
      <c r="Q327" s="94" t="s">
        <v>114</v>
      </c>
      <c r="R327" s="193"/>
      <c r="S327" s="94">
        <v>1</v>
      </c>
      <c r="T327" s="58">
        <f t="shared" si="97"/>
        <v>4</v>
      </c>
      <c r="U327" s="81">
        <f t="shared" si="104"/>
        <v>494.36356986100952</v>
      </c>
      <c r="V327" s="61">
        <f t="shared" si="102"/>
        <v>482.18831490954358</v>
      </c>
      <c r="W327" s="61" t="s">
        <v>194</v>
      </c>
      <c r="X327" s="61">
        <f t="shared" si="103"/>
        <v>3.6349999999999998</v>
      </c>
      <c r="Y327" s="61">
        <f t="shared" si="99"/>
        <v>3.5454767129968299</v>
      </c>
      <c r="Z327" s="58">
        <v>3</v>
      </c>
      <c r="AA327" s="81">
        <f t="shared" si="106"/>
        <v>492.82474504853406</v>
      </c>
      <c r="AB327" s="212">
        <f t="shared" si="107"/>
        <v>123.20618626213351</v>
      </c>
      <c r="AC327" s="82"/>
      <c r="AD327" s="10"/>
      <c r="AE327"/>
      <c r="AF327"/>
      <c r="AK327" s="10"/>
      <c r="AM327"/>
      <c r="AR327" s="10"/>
      <c r="AT327"/>
    </row>
    <row r="328" spans="1:46" x14ac:dyDescent="0.25">
      <c r="A328" s="93">
        <v>288</v>
      </c>
      <c r="B328" s="93" t="s">
        <v>126</v>
      </c>
      <c r="C328" s="94" t="s">
        <v>114</v>
      </c>
      <c r="D328" s="121">
        <v>2014</v>
      </c>
      <c r="E328" s="93">
        <v>4</v>
      </c>
      <c r="F328" s="93">
        <f t="shared" si="105"/>
        <v>288</v>
      </c>
      <c r="H328" s="54">
        <v>4</v>
      </c>
      <c r="I328" s="118">
        <v>505</v>
      </c>
      <c r="J328" s="123"/>
      <c r="L328"/>
      <c r="M328" s="60">
        <f t="shared" si="98"/>
        <v>505</v>
      </c>
      <c r="N328" s="10"/>
      <c r="O328" s="79" t="str">
        <f t="shared" si="101"/>
        <v>NY Metro</v>
      </c>
      <c r="P328" s="94">
        <f t="shared" si="100"/>
        <v>288</v>
      </c>
      <c r="Q328" s="94" t="s">
        <v>114</v>
      </c>
      <c r="R328" s="193"/>
      <c r="S328" s="94">
        <v>1</v>
      </c>
      <c r="T328" s="58">
        <f t="shared" si="97"/>
        <v>4</v>
      </c>
      <c r="U328" s="81">
        <f t="shared" si="104"/>
        <v>494.36356986100952</v>
      </c>
      <c r="V328" s="61">
        <f t="shared" si="102"/>
        <v>482.18831490954358</v>
      </c>
      <c r="W328" s="61" t="s">
        <v>194</v>
      </c>
      <c r="X328" s="61">
        <f t="shared" si="103"/>
        <v>3.6349999999999998</v>
      </c>
      <c r="Y328" s="61">
        <f t="shared" si="99"/>
        <v>3.5454767129968299</v>
      </c>
      <c r="Z328" s="58">
        <v>3</v>
      </c>
      <c r="AA328" s="81">
        <f t="shared" si="106"/>
        <v>492.82474504853406</v>
      </c>
      <c r="AB328" s="212">
        <f t="shared" si="107"/>
        <v>123.20618626213351</v>
      </c>
      <c r="AC328" s="82"/>
      <c r="AD328" s="10"/>
      <c r="AE328"/>
      <c r="AF328"/>
      <c r="AK328" s="10"/>
      <c r="AM328"/>
      <c r="AR328" s="10"/>
      <c r="AT328"/>
    </row>
    <row r="329" spans="1:46" x14ac:dyDescent="0.25">
      <c r="A329" s="93">
        <v>289</v>
      </c>
      <c r="B329" s="93" t="s">
        <v>126</v>
      </c>
      <c r="C329" s="94" t="s">
        <v>114</v>
      </c>
      <c r="D329" s="121">
        <v>2014</v>
      </c>
      <c r="E329" s="93">
        <v>4</v>
      </c>
      <c r="F329" s="93">
        <f t="shared" si="105"/>
        <v>289</v>
      </c>
      <c r="H329" s="54">
        <v>4</v>
      </c>
      <c r="I329" s="118">
        <v>505</v>
      </c>
      <c r="J329" s="123"/>
      <c r="L329"/>
      <c r="M329" s="60">
        <f t="shared" si="98"/>
        <v>505</v>
      </c>
      <c r="N329" s="10"/>
      <c r="O329" s="79" t="str">
        <f t="shared" si="101"/>
        <v>NY Metro</v>
      </c>
      <c r="P329" s="94">
        <f t="shared" si="100"/>
        <v>289</v>
      </c>
      <c r="Q329" s="94" t="s">
        <v>114</v>
      </c>
      <c r="R329" s="193"/>
      <c r="S329" s="94">
        <v>1</v>
      </c>
      <c r="T329" s="58">
        <f t="shared" si="97"/>
        <v>4</v>
      </c>
      <c r="U329" s="81">
        <f t="shared" si="104"/>
        <v>494.36356986100952</v>
      </c>
      <c r="V329" s="61">
        <f t="shared" si="102"/>
        <v>482.18831490954358</v>
      </c>
      <c r="W329" s="61" t="s">
        <v>194</v>
      </c>
      <c r="X329" s="61">
        <f t="shared" si="103"/>
        <v>3.6349999999999998</v>
      </c>
      <c r="Y329" s="61">
        <f t="shared" si="99"/>
        <v>3.5454767129968299</v>
      </c>
      <c r="Z329" s="58">
        <v>3</v>
      </c>
      <c r="AA329" s="81">
        <f t="shared" si="106"/>
        <v>492.82474504853406</v>
      </c>
      <c r="AB329" s="212">
        <f t="shared" si="107"/>
        <v>123.20618626213351</v>
      </c>
      <c r="AC329" s="82"/>
      <c r="AD329" s="10"/>
      <c r="AE329"/>
      <c r="AF329"/>
      <c r="AK329" s="10"/>
      <c r="AM329"/>
      <c r="AR329" s="10"/>
      <c r="AT329"/>
    </row>
    <row r="330" spans="1:46" x14ac:dyDescent="0.25">
      <c r="A330" s="93">
        <v>290</v>
      </c>
      <c r="B330" s="93" t="s">
        <v>126</v>
      </c>
      <c r="C330" s="94" t="s">
        <v>114</v>
      </c>
      <c r="D330" s="121">
        <v>2014</v>
      </c>
      <c r="E330" s="93">
        <v>4</v>
      </c>
      <c r="F330" s="93">
        <f t="shared" si="105"/>
        <v>290</v>
      </c>
      <c r="H330" s="54">
        <v>4</v>
      </c>
      <c r="I330" s="118">
        <v>505</v>
      </c>
      <c r="J330" s="123"/>
      <c r="L330"/>
      <c r="M330" s="60">
        <f t="shared" si="98"/>
        <v>505</v>
      </c>
      <c r="N330" s="10"/>
      <c r="O330" s="79" t="str">
        <f t="shared" si="101"/>
        <v>NY Metro</v>
      </c>
      <c r="P330" s="94">
        <f t="shared" si="100"/>
        <v>290</v>
      </c>
      <c r="Q330" s="94" t="s">
        <v>114</v>
      </c>
      <c r="R330" s="193"/>
      <c r="S330" s="94">
        <v>1</v>
      </c>
      <c r="T330" s="58">
        <f t="shared" si="97"/>
        <v>4</v>
      </c>
      <c r="U330" s="81">
        <f t="shared" si="104"/>
        <v>494.36356986100952</v>
      </c>
      <c r="V330" s="61">
        <f t="shared" si="102"/>
        <v>482.18831490954358</v>
      </c>
      <c r="W330" s="61" t="s">
        <v>194</v>
      </c>
      <c r="X330" s="61">
        <f t="shared" si="103"/>
        <v>3.6349999999999998</v>
      </c>
      <c r="Y330" s="61">
        <f t="shared" si="99"/>
        <v>3.5454767129968299</v>
      </c>
      <c r="Z330" s="58">
        <v>3</v>
      </c>
      <c r="AA330" s="81">
        <f t="shared" si="106"/>
        <v>492.82474504853406</v>
      </c>
      <c r="AB330" s="212">
        <f t="shared" si="107"/>
        <v>123.20618626213351</v>
      </c>
      <c r="AC330" s="82"/>
      <c r="AD330" s="10"/>
      <c r="AE330"/>
      <c r="AF330"/>
      <c r="AK330" s="10"/>
      <c r="AM330"/>
      <c r="AR330" s="10"/>
      <c r="AT330"/>
    </row>
    <row r="331" spans="1:46" x14ac:dyDescent="0.25">
      <c r="A331" s="93">
        <v>291</v>
      </c>
      <c r="B331" s="93" t="s">
        <v>126</v>
      </c>
      <c r="C331" s="94" t="s">
        <v>114</v>
      </c>
      <c r="D331" s="121">
        <v>2014</v>
      </c>
      <c r="E331" s="93">
        <v>4</v>
      </c>
      <c r="F331" s="93">
        <f t="shared" si="105"/>
        <v>291</v>
      </c>
      <c r="H331" s="54">
        <v>4</v>
      </c>
      <c r="I331" s="118">
        <v>505</v>
      </c>
      <c r="J331" s="123"/>
      <c r="L331"/>
      <c r="M331" s="60">
        <f t="shared" si="98"/>
        <v>505</v>
      </c>
      <c r="N331" s="10"/>
      <c r="O331" s="79" t="str">
        <f t="shared" si="101"/>
        <v>NY Metro</v>
      </c>
      <c r="P331" s="94">
        <f t="shared" si="100"/>
        <v>291</v>
      </c>
      <c r="Q331" s="94" t="s">
        <v>114</v>
      </c>
      <c r="R331" s="193"/>
      <c r="S331" s="94">
        <v>1</v>
      </c>
      <c r="T331" s="58">
        <f t="shared" si="97"/>
        <v>4</v>
      </c>
      <c r="U331" s="81">
        <f t="shared" si="104"/>
        <v>494.36356986100952</v>
      </c>
      <c r="V331" s="61">
        <f t="shared" si="102"/>
        <v>482.18831490954358</v>
      </c>
      <c r="W331" s="61" t="s">
        <v>194</v>
      </c>
      <c r="X331" s="61">
        <f t="shared" si="103"/>
        <v>3.6349999999999998</v>
      </c>
      <c r="Y331" s="61">
        <f t="shared" si="99"/>
        <v>3.5454767129968299</v>
      </c>
      <c r="Z331" s="58">
        <v>3</v>
      </c>
      <c r="AA331" s="81">
        <f t="shared" si="106"/>
        <v>492.82474504853406</v>
      </c>
      <c r="AB331" s="212">
        <f t="shared" si="107"/>
        <v>123.20618626213351</v>
      </c>
      <c r="AC331" s="82"/>
      <c r="AD331" s="10"/>
      <c r="AE331"/>
      <c r="AF331"/>
      <c r="AK331" s="10"/>
      <c r="AM331"/>
      <c r="AR331" s="10"/>
      <c r="AT331"/>
    </row>
    <row r="332" spans="1:46" x14ac:dyDescent="0.25">
      <c r="A332" s="93">
        <v>292</v>
      </c>
      <c r="B332" s="93" t="s">
        <v>126</v>
      </c>
      <c r="C332" s="94" t="s">
        <v>114</v>
      </c>
      <c r="D332" s="121">
        <v>2014</v>
      </c>
      <c r="E332" s="93">
        <v>4</v>
      </c>
      <c r="F332" s="93">
        <f t="shared" si="105"/>
        <v>292</v>
      </c>
      <c r="H332" s="54">
        <v>4</v>
      </c>
      <c r="I332" s="118">
        <v>505</v>
      </c>
      <c r="J332" s="123"/>
      <c r="L332"/>
      <c r="M332" s="60">
        <f t="shared" si="98"/>
        <v>505</v>
      </c>
      <c r="N332" s="10"/>
      <c r="O332" s="79" t="str">
        <f t="shared" si="101"/>
        <v>NY Metro</v>
      </c>
      <c r="P332" s="94">
        <f t="shared" si="100"/>
        <v>292</v>
      </c>
      <c r="Q332" s="94" t="s">
        <v>114</v>
      </c>
      <c r="R332" s="193"/>
      <c r="S332" s="94">
        <v>1</v>
      </c>
      <c r="T332" s="58">
        <f t="shared" si="97"/>
        <v>4</v>
      </c>
      <c r="U332" s="81">
        <f t="shared" si="104"/>
        <v>494.36356986100952</v>
      </c>
      <c r="V332" s="61">
        <f t="shared" si="102"/>
        <v>482.18831490954358</v>
      </c>
      <c r="W332" s="61" t="s">
        <v>194</v>
      </c>
      <c r="X332" s="61">
        <f t="shared" si="103"/>
        <v>3.6349999999999998</v>
      </c>
      <c r="Y332" s="61">
        <f t="shared" si="99"/>
        <v>3.5454767129968299</v>
      </c>
      <c r="Z332" s="58">
        <v>3</v>
      </c>
      <c r="AA332" s="81">
        <f t="shared" si="106"/>
        <v>492.82474504853406</v>
      </c>
      <c r="AB332" s="212">
        <f t="shared" si="107"/>
        <v>123.20618626213351</v>
      </c>
      <c r="AC332" s="82"/>
      <c r="AD332" s="10"/>
      <c r="AE332"/>
      <c r="AF332"/>
      <c r="AK332" s="10"/>
      <c r="AM332"/>
      <c r="AR332" s="10"/>
      <c r="AT332"/>
    </row>
    <row r="333" spans="1:46" x14ac:dyDescent="0.25">
      <c r="A333" s="93">
        <v>293</v>
      </c>
      <c r="B333" s="93" t="s">
        <v>126</v>
      </c>
      <c r="C333" s="94" t="s">
        <v>114</v>
      </c>
      <c r="D333" s="121">
        <v>2014</v>
      </c>
      <c r="E333" s="93">
        <v>4</v>
      </c>
      <c r="F333" s="93">
        <f t="shared" si="105"/>
        <v>293</v>
      </c>
      <c r="H333" s="54">
        <v>4</v>
      </c>
      <c r="I333" s="118">
        <v>505</v>
      </c>
      <c r="J333" s="123"/>
      <c r="L333"/>
      <c r="M333" s="60">
        <f t="shared" si="98"/>
        <v>505</v>
      </c>
      <c r="N333" s="10"/>
      <c r="O333" s="79" t="str">
        <f t="shared" si="101"/>
        <v>NY Metro</v>
      </c>
      <c r="P333" s="94">
        <f t="shared" si="100"/>
        <v>293</v>
      </c>
      <c r="Q333" s="94" t="s">
        <v>114</v>
      </c>
      <c r="R333" s="193"/>
      <c r="S333" s="94">
        <v>1</v>
      </c>
      <c r="T333" s="58">
        <f t="shared" ref="T333:T396" si="108">H333</f>
        <v>4</v>
      </c>
      <c r="U333" s="81">
        <f t="shared" si="104"/>
        <v>494.36356986100952</v>
      </c>
      <c r="V333" s="61">
        <f t="shared" si="102"/>
        <v>482.18831490954358</v>
      </c>
      <c r="W333" s="61" t="s">
        <v>194</v>
      </c>
      <c r="X333" s="61">
        <f t="shared" si="103"/>
        <v>3.6349999999999998</v>
      </c>
      <c r="Y333" s="61">
        <f t="shared" si="99"/>
        <v>3.5454767129968299</v>
      </c>
      <c r="Z333" s="58">
        <v>3</v>
      </c>
      <c r="AA333" s="81">
        <f t="shared" si="106"/>
        <v>492.82474504853406</v>
      </c>
      <c r="AB333" s="212">
        <f t="shared" si="107"/>
        <v>123.20618626213351</v>
      </c>
      <c r="AC333" s="82"/>
      <c r="AD333" s="10"/>
      <c r="AE333"/>
      <c r="AF333"/>
      <c r="AK333" s="10"/>
      <c r="AM333"/>
      <c r="AR333" s="10"/>
      <c r="AT333"/>
    </row>
    <row r="334" spans="1:46" x14ac:dyDescent="0.25">
      <c r="A334" s="93">
        <v>294</v>
      </c>
      <c r="B334" s="93" t="s">
        <v>126</v>
      </c>
      <c r="C334" s="94" t="s">
        <v>114</v>
      </c>
      <c r="D334" s="121">
        <v>2014</v>
      </c>
      <c r="E334" s="93">
        <v>4</v>
      </c>
      <c r="F334" s="93">
        <f t="shared" si="105"/>
        <v>294</v>
      </c>
      <c r="H334" s="54">
        <v>4</v>
      </c>
      <c r="I334" s="118">
        <v>505</v>
      </c>
      <c r="J334" s="123"/>
      <c r="L334"/>
      <c r="M334" s="60">
        <f t="shared" si="98"/>
        <v>505</v>
      </c>
      <c r="N334" s="10"/>
      <c r="O334" s="79" t="str">
        <f t="shared" si="101"/>
        <v>NY Metro</v>
      </c>
      <c r="P334" s="94">
        <f t="shared" si="100"/>
        <v>294</v>
      </c>
      <c r="Q334" s="94" t="s">
        <v>114</v>
      </c>
      <c r="R334" s="193"/>
      <c r="S334" s="94">
        <v>1</v>
      </c>
      <c r="T334" s="58">
        <f t="shared" si="108"/>
        <v>4</v>
      </c>
      <c r="U334" s="81">
        <f t="shared" si="104"/>
        <v>494.36356986100952</v>
      </c>
      <c r="V334" s="61">
        <f t="shared" si="102"/>
        <v>482.18831490954358</v>
      </c>
      <c r="W334" s="61" t="s">
        <v>194</v>
      </c>
      <c r="X334" s="61">
        <f t="shared" si="103"/>
        <v>3.6349999999999998</v>
      </c>
      <c r="Y334" s="61">
        <f t="shared" si="99"/>
        <v>3.5454767129968299</v>
      </c>
      <c r="Z334" s="58">
        <v>3</v>
      </c>
      <c r="AA334" s="81">
        <f t="shared" si="106"/>
        <v>492.82474504853406</v>
      </c>
      <c r="AB334" s="212">
        <f t="shared" si="107"/>
        <v>123.20618626213351</v>
      </c>
      <c r="AC334" s="82"/>
      <c r="AD334" s="10"/>
      <c r="AE334"/>
      <c r="AF334"/>
      <c r="AK334" s="10"/>
      <c r="AM334"/>
      <c r="AR334" s="10"/>
      <c r="AT334"/>
    </row>
    <row r="335" spans="1:46" x14ac:dyDescent="0.25">
      <c r="A335" s="93">
        <v>295</v>
      </c>
      <c r="B335" s="93" t="s">
        <v>126</v>
      </c>
      <c r="C335" s="94" t="s">
        <v>114</v>
      </c>
      <c r="D335" s="121">
        <v>2014</v>
      </c>
      <c r="E335" s="93">
        <v>4</v>
      </c>
      <c r="F335" s="93">
        <f t="shared" si="105"/>
        <v>295</v>
      </c>
      <c r="H335" s="54">
        <v>4</v>
      </c>
      <c r="I335" s="118">
        <v>505</v>
      </c>
      <c r="J335" s="123"/>
      <c r="L335"/>
      <c r="M335" s="60">
        <f t="shared" si="98"/>
        <v>505</v>
      </c>
      <c r="N335" s="10"/>
      <c r="O335" s="79" t="str">
        <f t="shared" si="101"/>
        <v>NY Metro</v>
      </c>
      <c r="P335" s="94">
        <f t="shared" si="100"/>
        <v>295</v>
      </c>
      <c r="Q335" s="94" t="s">
        <v>114</v>
      </c>
      <c r="R335" s="193"/>
      <c r="S335" s="94">
        <v>1</v>
      </c>
      <c r="T335" s="58">
        <f t="shared" si="108"/>
        <v>4</v>
      </c>
      <c r="U335" s="81">
        <f t="shared" si="104"/>
        <v>494.36356986100952</v>
      </c>
      <c r="V335" s="61">
        <f t="shared" si="102"/>
        <v>482.18831490954358</v>
      </c>
      <c r="W335" s="61" t="s">
        <v>194</v>
      </c>
      <c r="X335" s="61">
        <f t="shared" si="103"/>
        <v>3.6349999999999998</v>
      </c>
      <c r="Y335" s="61">
        <f t="shared" si="99"/>
        <v>3.5454767129968299</v>
      </c>
      <c r="Z335" s="58">
        <v>3</v>
      </c>
      <c r="AA335" s="81">
        <f t="shared" si="106"/>
        <v>492.82474504853406</v>
      </c>
      <c r="AB335" s="212">
        <f t="shared" si="107"/>
        <v>123.20618626213351</v>
      </c>
      <c r="AC335" s="82"/>
      <c r="AD335" s="10"/>
      <c r="AE335"/>
      <c r="AF335"/>
      <c r="AK335" s="10"/>
      <c r="AM335"/>
      <c r="AR335" s="10"/>
      <c r="AT335"/>
    </row>
    <row r="336" spans="1:46" x14ac:dyDescent="0.25">
      <c r="A336" s="93">
        <v>296</v>
      </c>
      <c r="B336" s="93" t="s">
        <v>126</v>
      </c>
      <c r="C336" s="94" t="s">
        <v>114</v>
      </c>
      <c r="D336" s="121">
        <v>2014</v>
      </c>
      <c r="E336" s="93">
        <v>4</v>
      </c>
      <c r="F336" s="93">
        <f t="shared" si="105"/>
        <v>296</v>
      </c>
      <c r="H336" s="54">
        <v>4</v>
      </c>
      <c r="I336" s="118">
        <v>505</v>
      </c>
      <c r="J336" s="123"/>
      <c r="L336"/>
      <c r="M336" s="60">
        <f t="shared" si="98"/>
        <v>505</v>
      </c>
      <c r="N336" s="10"/>
      <c r="O336" s="79" t="str">
        <f t="shared" si="101"/>
        <v>NY Metro</v>
      </c>
      <c r="P336" s="94">
        <f t="shared" si="100"/>
        <v>296</v>
      </c>
      <c r="Q336" s="94" t="s">
        <v>114</v>
      </c>
      <c r="R336" s="193"/>
      <c r="S336" s="94">
        <v>1</v>
      </c>
      <c r="T336" s="58">
        <f t="shared" si="108"/>
        <v>4</v>
      </c>
      <c r="U336" s="81">
        <f t="shared" si="104"/>
        <v>494.36356986100952</v>
      </c>
      <c r="V336" s="61">
        <f t="shared" si="102"/>
        <v>482.18831490954358</v>
      </c>
      <c r="W336" s="61" t="s">
        <v>194</v>
      </c>
      <c r="X336" s="61">
        <f t="shared" si="103"/>
        <v>3.6349999999999998</v>
      </c>
      <c r="Y336" s="61">
        <f t="shared" si="99"/>
        <v>3.5454767129968299</v>
      </c>
      <c r="Z336" s="58">
        <v>3</v>
      </c>
      <c r="AA336" s="81">
        <f t="shared" si="106"/>
        <v>492.82474504853406</v>
      </c>
      <c r="AB336" s="212">
        <f t="shared" si="107"/>
        <v>123.20618626213351</v>
      </c>
      <c r="AC336" s="82"/>
      <c r="AD336" s="10"/>
      <c r="AE336"/>
      <c r="AF336"/>
      <c r="AK336" s="10"/>
      <c r="AM336"/>
      <c r="AR336" s="10"/>
      <c r="AT336"/>
    </row>
    <row r="337" spans="1:46" x14ac:dyDescent="0.25">
      <c r="A337" s="93">
        <v>297</v>
      </c>
      <c r="B337" s="93" t="s">
        <v>126</v>
      </c>
      <c r="C337" s="94" t="s">
        <v>114</v>
      </c>
      <c r="D337" s="121">
        <v>2014</v>
      </c>
      <c r="E337" s="93">
        <v>4</v>
      </c>
      <c r="F337" s="93">
        <f t="shared" si="105"/>
        <v>297</v>
      </c>
      <c r="H337" s="54">
        <v>4</v>
      </c>
      <c r="I337" s="118">
        <v>505</v>
      </c>
      <c r="J337" s="123"/>
      <c r="L337"/>
      <c r="M337" s="60">
        <f t="shared" si="98"/>
        <v>505</v>
      </c>
      <c r="N337" s="10"/>
      <c r="O337" s="79" t="str">
        <f t="shared" si="101"/>
        <v>NY Metro</v>
      </c>
      <c r="P337" s="94">
        <f t="shared" si="100"/>
        <v>297</v>
      </c>
      <c r="Q337" s="94" t="s">
        <v>114</v>
      </c>
      <c r="R337" s="193"/>
      <c r="S337" s="94">
        <v>1</v>
      </c>
      <c r="T337" s="58">
        <f t="shared" si="108"/>
        <v>4</v>
      </c>
      <c r="U337" s="81">
        <f t="shared" si="104"/>
        <v>494.36356986100952</v>
      </c>
      <c r="V337" s="61">
        <f t="shared" si="102"/>
        <v>482.18831490954358</v>
      </c>
      <c r="W337" s="61" t="s">
        <v>194</v>
      </c>
      <c r="X337" s="61">
        <f t="shared" si="103"/>
        <v>3.6349999999999998</v>
      </c>
      <c r="Y337" s="61">
        <f t="shared" si="99"/>
        <v>3.5454767129968299</v>
      </c>
      <c r="Z337" s="58">
        <v>3</v>
      </c>
      <c r="AA337" s="81">
        <f t="shared" si="106"/>
        <v>492.82474504853406</v>
      </c>
      <c r="AB337" s="212">
        <f t="shared" si="107"/>
        <v>123.20618626213351</v>
      </c>
      <c r="AC337" s="82"/>
      <c r="AD337" s="10"/>
      <c r="AE337"/>
      <c r="AF337"/>
      <c r="AK337" s="10"/>
      <c r="AM337"/>
      <c r="AR337" s="10"/>
      <c r="AT337"/>
    </row>
    <row r="338" spans="1:46" x14ac:dyDescent="0.25">
      <c r="A338" s="93">
        <v>298</v>
      </c>
      <c r="B338" s="93" t="s">
        <v>126</v>
      </c>
      <c r="C338" s="94" t="s">
        <v>114</v>
      </c>
      <c r="D338" s="121">
        <v>2014</v>
      </c>
      <c r="E338" s="93">
        <v>4</v>
      </c>
      <c r="F338" s="93">
        <f t="shared" si="105"/>
        <v>298</v>
      </c>
      <c r="H338" s="54">
        <v>4</v>
      </c>
      <c r="I338" s="118">
        <v>505</v>
      </c>
      <c r="J338" s="123"/>
      <c r="L338"/>
      <c r="M338" s="60">
        <f t="shared" si="98"/>
        <v>505</v>
      </c>
      <c r="N338" s="10"/>
      <c r="O338" s="79" t="str">
        <f t="shared" si="101"/>
        <v>NY Metro</v>
      </c>
      <c r="P338" s="94">
        <f t="shared" si="100"/>
        <v>298</v>
      </c>
      <c r="Q338" s="94" t="s">
        <v>114</v>
      </c>
      <c r="R338" s="193"/>
      <c r="S338" s="94">
        <v>1</v>
      </c>
      <c r="T338" s="58">
        <f t="shared" si="108"/>
        <v>4</v>
      </c>
      <c r="U338" s="81">
        <f t="shared" si="104"/>
        <v>494.36356986100952</v>
      </c>
      <c r="V338" s="61">
        <f t="shared" si="102"/>
        <v>482.18831490954358</v>
      </c>
      <c r="W338" s="61" t="s">
        <v>194</v>
      </c>
      <c r="X338" s="61">
        <f t="shared" si="103"/>
        <v>3.6349999999999998</v>
      </c>
      <c r="Y338" s="61">
        <f t="shared" si="99"/>
        <v>3.5454767129968299</v>
      </c>
      <c r="Z338" s="58">
        <v>3</v>
      </c>
      <c r="AA338" s="81">
        <f t="shared" si="106"/>
        <v>492.82474504853406</v>
      </c>
      <c r="AB338" s="212">
        <f t="shared" si="107"/>
        <v>123.20618626213351</v>
      </c>
      <c r="AC338" s="82"/>
      <c r="AD338" s="10"/>
      <c r="AE338"/>
      <c r="AF338"/>
      <c r="AK338" s="10"/>
      <c r="AM338"/>
      <c r="AR338" s="10"/>
      <c r="AT338"/>
    </row>
    <row r="339" spans="1:46" x14ac:dyDescent="0.25">
      <c r="A339" s="93">
        <v>299</v>
      </c>
      <c r="B339" s="93" t="s">
        <v>126</v>
      </c>
      <c r="C339" s="94" t="s">
        <v>114</v>
      </c>
      <c r="D339" s="121">
        <v>2014</v>
      </c>
      <c r="E339" s="93">
        <v>4</v>
      </c>
      <c r="F339" s="93">
        <f t="shared" si="105"/>
        <v>299</v>
      </c>
      <c r="H339" s="54">
        <v>4</v>
      </c>
      <c r="I339" s="118">
        <v>505</v>
      </c>
      <c r="J339" s="123"/>
      <c r="L339"/>
      <c r="M339" s="60">
        <f t="shared" si="98"/>
        <v>505</v>
      </c>
      <c r="N339" s="10"/>
      <c r="O339" s="79" t="str">
        <f t="shared" si="101"/>
        <v>NY Metro</v>
      </c>
      <c r="P339" s="94">
        <f t="shared" si="100"/>
        <v>299</v>
      </c>
      <c r="Q339" s="94" t="s">
        <v>114</v>
      </c>
      <c r="R339" s="193"/>
      <c r="S339" s="94">
        <v>1</v>
      </c>
      <c r="T339" s="58">
        <f t="shared" si="108"/>
        <v>4</v>
      </c>
      <c r="U339" s="81">
        <f t="shared" si="104"/>
        <v>494.36356986100952</v>
      </c>
      <c r="V339" s="61">
        <f t="shared" si="102"/>
        <v>482.18831490954358</v>
      </c>
      <c r="W339" s="61" t="s">
        <v>194</v>
      </c>
      <c r="X339" s="61">
        <f t="shared" si="103"/>
        <v>3.6349999999999998</v>
      </c>
      <c r="Y339" s="61">
        <f t="shared" si="99"/>
        <v>3.5454767129968299</v>
      </c>
      <c r="Z339" s="58">
        <v>3</v>
      </c>
      <c r="AA339" s="81">
        <f t="shared" si="106"/>
        <v>492.82474504853406</v>
      </c>
      <c r="AB339" s="212">
        <f t="shared" si="107"/>
        <v>123.20618626213351</v>
      </c>
      <c r="AC339" s="82"/>
      <c r="AD339" s="10"/>
      <c r="AE339"/>
      <c r="AF339"/>
      <c r="AK339" s="10"/>
      <c r="AM339"/>
      <c r="AR339" s="10"/>
      <c r="AT339"/>
    </row>
    <row r="340" spans="1:46" x14ac:dyDescent="0.25">
      <c r="A340" s="93">
        <v>300</v>
      </c>
      <c r="B340" s="93" t="s">
        <v>126</v>
      </c>
      <c r="C340" s="94" t="s">
        <v>114</v>
      </c>
      <c r="D340" s="121">
        <v>2014</v>
      </c>
      <c r="E340" s="93">
        <v>4</v>
      </c>
      <c r="F340" s="93">
        <f t="shared" si="105"/>
        <v>300</v>
      </c>
      <c r="H340" s="54">
        <v>4</v>
      </c>
      <c r="I340" s="118">
        <v>505</v>
      </c>
      <c r="J340" s="123"/>
      <c r="L340"/>
      <c r="M340" s="60">
        <f t="shared" si="98"/>
        <v>505</v>
      </c>
      <c r="N340" s="10"/>
      <c r="O340" s="79" t="str">
        <f t="shared" si="101"/>
        <v>NY Metro</v>
      </c>
      <c r="P340" s="94">
        <f t="shared" si="100"/>
        <v>300</v>
      </c>
      <c r="Q340" s="94" t="s">
        <v>114</v>
      </c>
      <c r="R340" s="193"/>
      <c r="S340" s="94">
        <v>1</v>
      </c>
      <c r="T340" s="58">
        <f t="shared" si="108"/>
        <v>4</v>
      </c>
      <c r="U340" s="81">
        <f t="shared" si="104"/>
        <v>494.36356986100952</v>
      </c>
      <c r="V340" s="61">
        <f t="shared" si="102"/>
        <v>482.18831490954358</v>
      </c>
      <c r="W340" s="61" t="s">
        <v>194</v>
      </c>
      <c r="X340" s="61">
        <f t="shared" si="103"/>
        <v>3.6349999999999998</v>
      </c>
      <c r="Y340" s="61">
        <f t="shared" si="99"/>
        <v>3.5454767129968299</v>
      </c>
      <c r="Z340" s="58">
        <v>3</v>
      </c>
      <c r="AA340" s="81">
        <f t="shared" si="106"/>
        <v>492.82474504853406</v>
      </c>
      <c r="AB340" s="212">
        <f t="shared" si="107"/>
        <v>123.20618626213351</v>
      </c>
      <c r="AC340" s="82"/>
      <c r="AD340" s="10"/>
      <c r="AE340"/>
      <c r="AF340"/>
      <c r="AK340" s="10"/>
      <c r="AM340"/>
      <c r="AR340" s="10"/>
      <c r="AT340"/>
    </row>
    <row r="341" spans="1:46" x14ac:dyDescent="0.25">
      <c r="A341" s="93">
        <v>301</v>
      </c>
      <c r="B341" s="93" t="s">
        <v>126</v>
      </c>
      <c r="C341" s="94" t="s">
        <v>114</v>
      </c>
      <c r="D341" s="121">
        <v>2014</v>
      </c>
      <c r="E341" s="93">
        <v>4</v>
      </c>
      <c r="F341" s="93">
        <f t="shared" si="105"/>
        <v>301</v>
      </c>
      <c r="H341" s="54">
        <v>4</v>
      </c>
      <c r="I341" s="118">
        <v>505</v>
      </c>
      <c r="J341" s="123"/>
      <c r="L341"/>
      <c r="M341" s="60">
        <f t="shared" ref="M341:M404" si="109">I341+(L341*K341)</f>
        <v>505</v>
      </c>
      <c r="N341" s="10"/>
      <c r="O341" s="79" t="str">
        <f t="shared" si="101"/>
        <v>NY Metro</v>
      </c>
      <c r="P341" s="94">
        <f t="shared" si="100"/>
        <v>301</v>
      </c>
      <c r="Q341" s="94" t="s">
        <v>114</v>
      </c>
      <c r="R341" s="193"/>
      <c r="S341" s="94">
        <v>1</v>
      </c>
      <c r="T341" s="58">
        <f t="shared" si="108"/>
        <v>4</v>
      </c>
      <c r="U341" s="81">
        <f t="shared" si="104"/>
        <v>494.36356986100952</v>
      </c>
      <c r="V341" s="61">
        <f t="shared" si="102"/>
        <v>482.18831490954358</v>
      </c>
      <c r="W341" s="61" t="s">
        <v>194</v>
      </c>
      <c r="X341" s="61">
        <f t="shared" si="103"/>
        <v>3.6349999999999998</v>
      </c>
      <c r="Y341" s="61">
        <f t="shared" si="99"/>
        <v>3.5454767129968299</v>
      </c>
      <c r="Z341" s="58">
        <v>3</v>
      </c>
      <c r="AA341" s="81">
        <f t="shared" si="106"/>
        <v>492.82474504853406</v>
      </c>
      <c r="AB341" s="212">
        <f t="shared" si="107"/>
        <v>123.20618626213351</v>
      </c>
      <c r="AC341" s="82"/>
      <c r="AD341" s="10"/>
      <c r="AE341"/>
      <c r="AF341"/>
      <c r="AK341" s="10"/>
      <c r="AM341"/>
      <c r="AR341" s="10"/>
      <c r="AT341"/>
    </row>
    <row r="342" spans="1:46" x14ac:dyDescent="0.25">
      <c r="A342" s="93">
        <v>302</v>
      </c>
      <c r="B342" s="93" t="s">
        <v>126</v>
      </c>
      <c r="C342" s="94" t="s">
        <v>114</v>
      </c>
      <c r="D342" s="121">
        <v>2014</v>
      </c>
      <c r="E342" s="93">
        <v>4</v>
      </c>
      <c r="F342" s="93">
        <f t="shared" si="105"/>
        <v>302</v>
      </c>
      <c r="H342" s="54">
        <v>4</v>
      </c>
      <c r="I342" s="118">
        <v>505</v>
      </c>
      <c r="J342" s="123"/>
      <c r="L342"/>
      <c r="M342" s="60">
        <f t="shared" si="109"/>
        <v>505</v>
      </c>
      <c r="N342" s="10"/>
      <c r="O342" s="79" t="str">
        <f t="shared" si="101"/>
        <v>NY Metro</v>
      </c>
      <c r="P342" s="94">
        <f t="shared" si="100"/>
        <v>302</v>
      </c>
      <c r="Q342" s="94" t="s">
        <v>114</v>
      </c>
      <c r="R342" s="193"/>
      <c r="S342" s="94">
        <v>1</v>
      </c>
      <c r="T342" s="58">
        <f t="shared" si="108"/>
        <v>4</v>
      </c>
      <c r="U342" s="81">
        <f t="shared" si="104"/>
        <v>494.36356986100952</v>
      </c>
      <c r="V342" s="61">
        <f t="shared" si="102"/>
        <v>482.18831490954358</v>
      </c>
      <c r="W342" s="61" t="s">
        <v>194</v>
      </c>
      <c r="X342" s="61">
        <f t="shared" si="103"/>
        <v>3.6349999999999998</v>
      </c>
      <c r="Y342" s="61">
        <f t="shared" si="99"/>
        <v>3.5454767129968299</v>
      </c>
      <c r="Z342" s="58">
        <v>3</v>
      </c>
      <c r="AA342" s="81">
        <f t="shared" si="106"/>
        <v>492.82474504853406</v>
      </c>
      <c r="AB342" s="212">
        <f t="shared" si="107"/>
        <v>123.20618626213351</v>
      </c>
      <c r="AC342" s="82"/>
      <c r="AD342" s="10"/>
      <c r="AE342"/>
      <c r="AF342"/>
      <c r="AK342" s="10"/>
      <c r="AM342"/>
      <c r="AR342" s="10"/>
      <c r="AT342"/>
    </row>
    <row r="343" spans="1:46" x14ac:dyDescent="0.25">
      <c r="A343" s="93">
        <v>303</v>
      </c>
      <c r="B343" s="93" t="s">
        <v>126</v>
      </c>
      <c r="C343" s="94" t="s">
        <v>114</v>
      </c>
      <c r="D343" s="121">
        <v>2014</v>
      </c>
      <c r="E343" s="93">
        <v>4</v>
      </c>
      <c r="F343" s="93">
        <f t="shared" si="105"/>
        <v>303</v>
      </c>
      <c r="H343" s="54">
        <v>4</v>
      </c>
      <c r="I343" s="118">
        <v>505</v>
      </c>
      <c r="J343" s="123"/>
      <c r="L343"/>
      <c r="M343" s="60">
        <f t="shared" si="109"/>
        <v>505</v>
      </c>
      <c r="N343" s="10"/>
      <c r="O343" s="79" t="str">
        <f t="shared" si="101"/>
        <v>NY Metro</v>
      </c>
      <c r="P343" s="94">
        <f t="shared" si="100"/>
        <v>303</v>
      </c>
      <c r="Q343" s="94" t="s">
        <v>114</v>
      </c>
      <c r="R343" s="193"/>
      <c r="S343" s="94">
        <v>1</v>
      </c>
      <c r="T343" s="58">
        <f t="shared" si="108"/>
        <v>4</v>
      </c>
      <c r="U343" s="81">
        <f t="shared" si="104"/>
        <v>494.36356986100952</v>
      </c>
      <c r="V343" s="61">
        <f t="shared" si="102"/>
        <v>482.18831490954358</v>
      </c>
      <c r="W343" s="61" t="s">
        <v>194</v>
      </c>
      <c r="X343" s="61">
        <f t="shared" si="103"/>
        <v>3.6349999999999998</v>
      </c>
      <c r="Y343" s="61">
        <f t="shared" si="99"/>
        <v>3.5454767129968299</v>
      </c>
      <c r="Z343" s="58">
        <v>3</v>
      </c>
      <c r="AA343" s="81">
        <f t="shared" si="106"/>
        <v>492.82474504853406</v>
      </c>
      <c r="AB343" s="212">
        <f t="shared" si="107"/>
        <v>123.20618626213351</v>
      </c>
      <c r="AC343" s="82"/>
      <c r="AD343" s="10"/>
      <c r="AE343"/>
      <c r="AF343"/>
      <c r="AK343" s="10"/>
      <c r="AM343"/>
      <c r="AR343" s="10"/>
      <c r="AT343"/>
    </row>
    <row r="344" spans="1:46" x14ac:dyDescent="0.25">
      <c r="A344" s="93">
        <v>304</v>
      </c>
      <c r="B344" s="93" t="s">
        <v>126</v>
      </c>
      <c r="C344" s="94" t="s">
        <v>114</v>
      </c>
      <c r="D344" s="121">
        <v>2014</v>
      </c>
      <c r="E344" s="93">
        <v>4</v>
      </c>
      <c r="F344" s="93">
        <f t="shared" si="105"/>
        <v>304</v>
      </c>
      <c r="H344" s="54">
        <v>4</v>
      </c>
      <c r="I344" s="118">
        <v>505</v>
      </c>
      <c r="J344" s="123"/>
      <c r="L344"/>
      <c r="M344" s="60">
        <f t="shared" si="109"/>
        <v>505</v>
      </c>
      <c r="N344" s="10"/>
      <c r="O344" s="79" t="str">
        <f t="shared" si="101"/>
        <v>NY Metro</v>
      </c>
      <c r="P344" s="94">
        <f t="shared" si="100"/>
        <v>304</v>
      </c>
      <c r="Q344" s="94" t="s">
        <v>114</v>
      </c>
      <c r="R344" s="193"/>
      <c r="S344" s="94">
        <v>1</v>
      </c>
      <c r="T344" s="58">
        <f t="shared" si="108"/>
        <v>4</v>
      </c>
      <c r="U344" s="81">
        <f t="shared" si="104"/>
        <v>494.36356986100952</v>
      </c>
      <c r="V344" s="61">
        <f t="shared" si="102"/>
        <v>482.18831490954358</v>
      </c>
      <c r="W344" s="61" t="s">
        <v>194</v>
      </c>
      <c r="X344" s="61">
        <f t="shared" si="103"/>
        <v>3.6349999999999998</v>
      </c>
      <c r="Y344" s="61">
        <f t="shared" ref="Y344:Y407" si="110">X344/$AO$52</f>
        <v>3.5454767129968299</v>
      </c>
      <c r="Z344" s="58">
        <v>3</v>
      </c>
      <c r="AA344" s="81">
        <f t="shared" si="106"/>
        <v>492.82474504853406</v>
      </c>
      <c r="AB344" s="212">
        <f t="shared" si="107"/>
        <v>123.20618626213351</v>
      </c>
      <c r="AC344" s="82"/>
      <c r="AD344" s="10"/>
      <c r="AE344"/>
      <c r="AF344"/>
      <c r="AK344" s="10"/>
      <c r="AM344"/>
      <c r="AR344" s="10"/>
      <c r="AT344"/>
    </row>
    <row r="345" spans="1:46" x14ac:dyDescent="0.25">
      <c r="A345" s="93">
        <v>305</v>
      </c>
      <c r="B345" s="93" t="s">
        <v>126</v>
      </c>
      <c r="C345" s="94" t="s">
        <v>114</v>
      </c>
      <c r="D345" s="121">
        <v>2014</v>
      </c>
      <c r="E345" s="93">
        <v>4</v>
      </c>
      <c r="F345" s="93">
        <f t="shared" si="105"/>
        <v>305</v>
      </c>
      <c r="H345" s="54">
        <v>4</v>
      </c>
      <c r="I345" s="118">
        <v>505</v>
      </c>
      <c r="J345" s="123"/>
      <c r="L345"/>
      <c r="M345" s="60">
        <f t="shared" si="109"/>
        <v>505</v>
      </c>
      <c r="N345" s="10"/>
      <c r="O345" s="79" t="str">
        <f t="shared" si="101"/>
        <v>NY Metro</v>
      </c>
      <c r="P345" s="94">
        <f t="shared" si="100"/>
        <v>305</v>
      </c>
      <c r="Q345" s="94" t="s">
        <v>114</v>
      </c>
      <c r="R345" s="193"/>
      <c r="S345" s="94">
        <v>1</v>
      </c>
      <c r="T345" s="58">
        <f t="shared" si="108"/>
        <v>4</v>
      </c>
      <c r="U345" s="81">
        <f t="shared" si="104"/>
        <v>494.36356986100952</v>
      </c>
      <c r="V345" s="61">
        <f t="shared" si="102"/>
        <v>482.18831490954358</v>
      </c>
      <c r="W345" s="61" t="s">
        <v>194</v>
      </c>
      <c r="X345" s="61">
        <f t="shared" si="103"/>
        <v>3.6349999999999998</v>
      </c>
      <c r="Y345" s="61">
        <f t="shared" si="110"/>
        <v>3.5454767129968299</v>
      </c>
      <c r="Z345" s="58">
        <v>3</v>
      </c>
      <c r="AA345" s="81">
        <f t="shared" si="106"/>
        <v>492.82474504853406</v>
      </c>
      <c r="AB345" s="212">
        <f t="shared" si="107"/>
        <v>123.20618626213351</v>
      </c>
      <c r="AC345" s="82"/>
      <c r="AD345" s="10"/>
      <c r="AE345"/>
      <c r="AF345"/>
      <c r="AK345" s="10"/>
      <c r="AM345"/>
      <c r="AR345" s="10"/>
      <c r="AT345"/>
    </row>
    <row r="346" spans="1:46" x14ac:dyDescent="0.25">
      <c r="A346" s="93">
        <v>306</v>
      </c>
      <c r="B346" s="93" t="s">
        <v>126</v>
      </c>
      <c r="C346" s="94" t="s">
        <v>114</v>
      </c>
      <c r="D346" s="121">
        <v>2014</v>
      </c>
      <c r="E346" s="93">
        <v>4</v>
      </c>
      <c r="F346" s="93">
        <f t="shared" si="105"/>
        <v>306</v>
      </c>
      <c r="H346" s="54">
        <v>4</v>
      </c>
      <c r="I346" s="118">
        <v>505</v>
      </c>
      <c r="J346" s="123"/>
      <c r="L346"/>
      <c r="M346" s="60">
        <f t="shared" si="109"/>
        <v>505</v>
      </c>
      <c r="N346" s="10"/>
      <c r="O346" s="79" t="str">
        <f t="shared" si="101"/>
        <v>NY Metro</v>
      </c>
      <c r="P346" s="94">
        <f t="shared" si="100"/>
        <v>306</v>
      </c>
      <c r="Q346" s="94" t="s">
        <v>114</v>
      </c>
      <c r="R346" s="193"/>
      <c r="S346" s="94">
        <v>1</v>
      </c>
      <c r="T346" s="58">
        <f t="shared" si="108"/>
        <v>4</v>
      </c>
      <c r="U346" s="81">
        <f t="shared" si="104"/>
        <v>494.36356986100952</v>
      </c>
      <c r="V346" s="61">
        <f t="shared" si="102"/>
        <v>482.18831490954358</v>
      </c>
      <c r="W346" s="61" t="s">
        <v>194</v>
      </c>
      <c r="X346" s="61">
        <f t="shared" si="103"/>
        <v>3.6349999999999998</v>
      </c>
      <c r="Y346" s="61">
        <f t="shared" si="110"/>
        <v>3.5454767129968299</v>
      </c>
      <c r="Z346" s="58">
        <v>3</v>
      </c>
      <c r="AA346" s="81">
        <f t="shared" si="106"/>
        <v>492.82474504853406</v>
      </c>
      <c r="AB346" s="212">
        <f t="shared" si="107"/>
        <v>123.20618626213351</v>
      </c>
      <c r="AC346" s="82"/>
      <c r="AD346" s="10"/>
      <c r="AE346"/>
      <c r="AF346"/>
      <c r="AK346" s="10"/>
      <c r="AM346"/>
      <c r="AR346" s="10"/>
      <c r="AT346"/>
    </row>
    <row r="347" spans="1:46" x14ac:dyDescent="0.25">
      <c r="A347" s="93">
        <v>307</v>
      </c>
      <c r="B347" s="93" t="s">
        <v>126</v>
      </c>
      <c r="C347" s="94" t="s">
        <v>114</v>
      </c>
      <c r="D347" s="121">
        <v>2014</v>
      </c>
      <c r="E347" s="93">
        <v>4</v>
      </c>
      <c r="F347" s="93">
        <f t="shared" si="105"/>
        <v>307</v>
      </c>
      <c r="H347" s="54">
        <v>4</v>
      </c>
      <c r="I347" s="118">
        <v>505</v>
      </c>
      <c r="J347" s="123"/>
      <c r="L347"/>
      <c r="M347" s="60">
        <f t="shared" si="109"/>
        <v>505</v>
      </c>
      <c r="N347" s="10"/>
      <c r="O347" s="79" t="str">
        <f t="shared" si="101"/>
        <v>NY Metro</v>
      </c>
      <c r="P347" s="94">
        <f t="shared" si="100"/>
        <v>307</v>
      </c>
      <c r="Q347" s="94" t="s">
        <v>114</v>
      </c>
      <c r="R347" s="193"/>
      <c r="S347" s="94">
        <v>1</v>
      </c>
      <c r="T347" s="58">
        <f t="shared" si="108"/>
        <v>4</v>
      </c>
      <c r="U347" s="81">
        <f t="shared" si="104"/>
        <v>494.36356986100952</v>
      </c>
      <c r="V347" s="61">
        <f t="shared" si="102"/>
        <v>482.18831490954358</v>
      </c>
      <c r="W347" s="61" t="s">
        <v>194</v>
      </c>
      <c r="X347" s="61">
        <f t="shared" si="103"/>
        <v>3.6349999999999998</v>
      </c>
      <c r="Y347" s="61">
        <f t="shared" si="110"/>
        <v>3.5454767129968299</v>
      </c>
      <c r="Z347" s="58">
        <v>3</v>
      </c>
      <c r="AA347" s="81">
        <f t="shared" si="106"/>
        <v>492.82474504853406</v>
      </c>
      <c r="AB347" s="212">
        <f t="shared" si="107"/>
        <v>123.20618626213351</v>
      </c>
      <c r="AC347" s="82"/>
      <c r="AD347" s="10"/>
      <c r="AE347"/>
      <c r="AF347"/>
      <c r="AK347" s="10"/>
      <c r="AM347"/>
      <c r="AR347" s="10"/>
      <c r="AT347"/>
    </row>
    <row r="348" spans="1:46" x14ac:dyDescent="0.25">
      <c r="A348" s="93">
        <v>308</v>
      </c>
      <c r="B348" s="93" t="s">
        <v>126</v>
      </c>
      <c r="C348" s="94" t="s">
        <v>114</v>
      </c>
      <c r="D348" s="121">
        <v>2014</v>
      </c>
      <c r="E348" s="93">
        <v>4</v>
      </c>
      <c r="F348" s="93">
        <f t="shared" si="105"/>
        <v>308</v>
      </c>
      <c r="H348" s="54">
        <v>4</v>
      </c>
      <c r="I348" s="118">
        <v>505</v>
      </c>
      <c r="J348" s="123"/>
      <c r="L348"/>
      <c r="M348" s="60">
        <f t="shared" si="109"/>
        <v>505</v>
      </c>
      <c r="N348" s="10"/>
      <c r="O348" s="79" t="str">
        <f t="shared" si="101"/>
        <v>NY Metro</v>
      </c>
      <c r="P348" s="94">
        <f t="shared" si="100"/>
        <v>308</v>
      </c>
      <c r="Q348" s="94" t="s">
        <v>114</v>
      </c>
      <c r="R348" s="193"/>
      <c r="S348" s="94">
        <v>1</v>
      </c>
      <c r="T348" s="58">
        <f t="shared" si="108"/>
        <v>4</v>
      </c>
      <c r="U348" s="81">
        <f t="shared" si="104"/>
        <v>494.36356986100952</v>
      </c>
      <c r="V348" s="61">
        <f t="shared" si="102"/>
        <v>482.18831490954358</v>
      </c>
      <c r="W348" s="61" t="s">
        <v>194</v>
      </c>
      <c r="X348" s="61">
        <f t="shared" si="103"/>
        <v>3.6349999999999998</v>
      </c>
      <c r="Y348" s="61">
        <f t="shared" si="110"/>
        <v>3.5454767129968299</v>
      </c>
      <c r="Z348" s="58">
        <v>3</v>
      </c>
      <c r="AA348" s="81">
        <f t="shared" si="106"/>
        <v>492.82474504853406</v>
      </c>
      <c r="AB348" s="212">
        <f t="shared" si="107"/>
        <v>123.20618626213351</v>
      </c>
      <c r="AC348" s="82"/>
      <c r="AD348" s="10"/>
      <c r="AE348"/>
      <c r="AF348"/>
      <c r="AK348" s="10"/>
      <c r="AM348"/>
      <c r="AR348" s="10"/>
      <c r="AT348"/>
    </row>
    <row r="349" spans="1:46" x14ac:dyDescent="0.25">
      <c r="A349" s="93">
        <v>309</v>
      </c>
      <c r="B349" s="93" t="s">
        <v>126</v>
      </c>
      <c r="C349" s="94" t="s">
        <v>114</v>
      </c>
      <c r="D349" s="121">
        <v>2014</v>
      </c>
      <c r="E349" s="93">
        <v>4</v>
      </c>
      <c r="F349" s="93">
        <f t="shared" si="105"/>
        <v>309</v>
      </c>
      <c r="H349" s="54">
        <v>4</v>
      </c>
      <c r="I349" s="118">
        <v>505</v>
      </c>
      <c r="J349" s="123"/>
      <c r="L349"/>
      <c r="M349" s="60">
        <f t="shared" si="109"/>
        <v>505</v>
      </c>
      <c r="N349" s="10"/>
      <c r="O349" s="79" t="str">
        <f t="shared" si="101"/>
        <v>NY Metro</v>
      </c>
      <c r="P349" s="94">
        <f t="shared" si="100"/>
        <v>309</v>
      </c>
      <c r="Q349" s="94" t="s">
        <v>114</v>
      </c>
      <c r="R349" s="193"/>
      <c r="S349" s="94">
        <v>1</v>
      </c>
      <c r="T349" s="58">
        <f t="shared" si="108"/>
        <v>4</v>
      </c>
      <c r="U349" s="81">
        <f t="shared" si="104"/>
        <v>494.36356986100952</v>
      </c>
      <c r="V349" s="61">
        <f t="shared" si="102"/>
        <v>482.18831490954358</v>
      </c>
      <c r="W349" s="61" t="s">
        <v>194</v>
      </c>
      <c r="X349" s="61">
        <f t="shared" si="103"/>
        <v>3.6349999999999998</v>
      </c>
      <c r="Y349" s="61">
        <f t="shared" si="110"/>
        <v>3.5454767129968299</v>
      </c>
      <c r="Z349" s="58">
        <v>3</v>
      </c>
      <c r="AA349" s="81">
        <f t="shared" si="106"/>
        <v>492.82474504853406</v>
      </c>
      <c r="AB349" s="212">
        <f t="shared" si="107"/>
        <v>123.20618626213351</v>
      </c>
      <c r="AC349" s="82"/>
      <c r="AD349" s="10"/>
      <c r="AE349"/>
      <c r="AF349"/>
      <c r="AK349" s="10"/>
      <c r="AM349"/>
      <c r="AR349" s="10"/>
      <c r="AT349"/>
    </row>
    <row r="350" spans="1:46" x14ac:dyDescent="0.25">
      <c r="A350" s="93">
        <v>310</v>
      </c>
      <c r="B350" s="93" t="s">
        <v>126</v>
      </c>
      <c r="C350" s="94" t="s">
        <v>114</v>
      </c>
      <c r="D350" s="121">
        <v>2014</v>
      </c>
      <c r="E350" s="93">
        <v>4</v>
      </c>
      <c r="F350" s="93">
        <f t="shared" si="105"/>
        <v>310</v>
      </c>
      <c r="H350" s="54">
        <v>4</v>
      </c>
      <c r="I350" s="118">
        <v>505</v>
      </c>
      <c r="J350" s="123"/>
      <c r="L350"/>
      <c r="M350" s="60">
        <f t="shared" si="109"/>
        <v>505</v>
      </c>
      <c r="N350" s="10"/>
      <c r="O350" s="79" t="str">
        <f t="shared" si="101"/>
        <v>NY Metro</v>
      </c>
      <c r="P350" s="94">
        <f t="shared" si="100"/>
        <v>310</v>
      </c>
      <c r="Q350" s="94" t="s">
        <v>114</v>
      </c>
      <c r="R350" s="193"/>
      <c r="S350" s="94">
        <v>1</v>
      </c>
      <c r="T350" s="58">
        <f t="shared" si="108"/>
        <v>4</v>
      </c>
      <c r="U350" s="81">
        <f t="shared" si="104"/>
        <v>494.36356986100952</v>
      </c>
      <c r="V350" s="61">
        <f t="shared" si="102"/>
        <v>482.18831490954358</v>
      </c>
      <c r="W350" s="61" t="s">
        <v>194</v>
      </c>
      <c r="X350" s="61">
        <f t="shared" si="103"/>
        <v>3.6349999999999998</v>
      </c>
      <c r="Y350" s="61">
        <f t="shared" si="110"/>
        <v>3.5454767129968299</v>
      </c>
      <c r="Z350" s="58">
        <v>3</v>
      </c>
      <c r="AA350" s="81">
        <f t="shared" si="106"/>
        <v>492.82474504853406</v>
      </c>
      <c r="AB350" s="212">
        <f t="shared" si="107"/>
        <v>123.20618626213351</v>
      </c>
      <c r="AC350" s="82"/>
      <c r="AD350" s="10"/>
      <c r="AE350"/>
      <c r="AF350"/>
      <c r="AK350" s="10"/>
      <c r="AM350"/>
      <c r="AR350" s="10"/>
      <c r="AT350"/>
    </row>
    <row r="351" spans="1:46" x14ac:dyDescent="0.25">
      <c r="A351" s="93">
        <v>311</v>
      </c>
      <c r="B351" s="93" t="s">
        <v>126</v>
      </c>
      <c r="C351" s="94" t="s">
        <v>114</v>
      </c>
      <c r="D351" s="121">
        <v>2014</v>
      </c>
      <c r="E351" s="93">
        <v>4</v>
      </c>
      <c r="F351" s="93">
        <f t="shared" si="105"/>
        <v>311</v>
      </c>
      <c r="H351" s="54">
        <v>4</v>
      </c>
      <c r="I351" s="118">
        <v>505</v>
      </c>
      <c r="J351" s="123"/>
      <c r="L351"/>
      <c r="M351" s="60">
        <f t="shared" si="109"/>
        <v>505</v>
      </c>
      <c r="N351" s="10"/>
      <c r="O351" s="79" t="str">
        <f t="shared" si="101"/>
        <v>NY Metro</v>
      </c>
      <c r="P351" s="94">
        <f t="shared" si="100"/>
        <v>311</v>
      </c>
      <c r="Q351" s="94" t="s">
        <v>114</v>
      </c>
      <c r="R351" s="193"/>
      <c r="S351" s="94">
        <v>1</v>
      </c>
      <c r="T351" s="58">
        <f t="shared" si="108"/>
        <v>4</v>
      </c>
      <c r="U351" s="81">
        <f t="shared" si="104"/>
        <v>494.36356986100952</v>
      </c>
      <c r="V351" s="61">
        <f t="shared" si="102"/>
        <v>482.18831490954358</v>
      </c>
      <c r="W351" s="61" t="s">
        <v>194</v>
      </c>
      <c r="X351" s="61">
        <f t="shared" si="103"/>
        <v>3.6349999999999998</v>
      </c>
      <c r="Y351" s="61">
        <f t="shared" si="110"/>
        <v>3.5454767129968299</v>
      </c>
      <c r="Z351" s="58">
        <v>3</v>
      </c>
      <c r="AA351" s="81">
        <f t="shared" si="106"/>
        <v>492.82474504853406</v>
      </c>
      <c r="AB351" s="212">
        <f t="shared" si="107"/>
        <v>123.20618626213351</v>
      </c>
      <c r="AC351" s="82"/>
      <c r="AD351" s="10"/>
      <c r="AE351"/>
      <c r="AF351"/>
      <c r="AK351" s="10"/>
      <c r="AM351"/>
      <c r="AR351" s="10"/>
      <c r="AT351"/>
    </row>
    <row r="352" spans="1:46" x14ac:dyDescent="0.25">
      <c r="A352" s="93">
        <v>312</v>
      </c>
      <c r="B352" s="93" t="s">
        <v>126</v>
      </c>
      <c r="C352" s="94" t="s">
        <v>114</v>
      </c>
      <c r="D352" s="121">
        <v>2014</v>
      </c>
      <c r="E352" s="93">
        <v>4</v>
      </c>
      <c r="F352" s="93">
        <f t="shared" si="105"/>
        <v>312</v>
      </c>
      <c r="H352" s="54">
        <v>4</v>
      </c>
      <c r="I352" s="118">
        <v>505</v>
      </c>
      <c r="J352" s="123"/>
      <c r="L352"/>
      <c r="M352" s="60">
        <f t="shared" si="109"/>
        <v>505</v>
      </c>
      <c r="N352" s="10"/>
      <c r="O352" s="79" t="str">
        <f t="shared" si="101"/>
        <v>NY Metro</v>
      </c>
      <c r="P352" s="94">
        <f t="shared" si="100"/>
        <v>312</v>
      </c>
      <c r="Q352" s="94" t="s">
        <v>114</v>
      </c>
      <c r="R352" s="193"/>
      <c r="S352" s="94">
        <v>1</v>
      </c>
      <c r="T352" s="58">
        <f t="shared" si="108"/>
        <v>4</v>
      </c>
      <c r="U352" s="81">
        <f t="shared" si="104"/>
        <v>494.36356986100952</v>
      </c>
      <c r="V352" s="61">
        <f t="shared" si="102"/>
        <v>482.18831490954358</v>
      </c>
      <c r="W352" s="61" t="s">
        <v>194</v>
      </c>
      <c r="X352" s="61">
        <f t="shared" si="103"/>
        <v>3.6349999999999998</v>
      </c>
      <c r="Y352" s="61">
        <f t="shared" si="110"/>
        <v>3.5454767129968299</v>
      </c>
      <c r="Z352" s="58">
        <v>3</v>
      </c>
      <c r="AA352" s="81">
        <f t="shared" si="106"/>
        <v>492.82474504853406</v>
      </c>
      <c r="AB352" s="212">
        <f t="shared" si="107"/>
        <v>123.20618626213351</v>
      </c>
      <c r="AC352" s="82"/>
      <c r="AD352" s="10"/>
      <c r="AE352"/>
      <c r="AF352"/>
      <c r="AK352" s="10"/>
      <c r="AM352"/>
      <c r="AR352" s="10"/>
      <c r="AT352"/>
    </row>
    <row r="353" spans="1:46" x14ac:dyDescent="0.25">
      <c r="A353" s="93">
        <v>313</v>
      </c>
      <c r="B353" s="93" t="s">
        <v>126</v>
      </c>
      <c r="C353" s="94" t="s">
        <v>114</v>
      </c>
      <c r="D353" s="121">
        <v>2014</v>
      </c>
      <c r="E353" s="93">
        <v>4</v>
      </c>
      <c r="F353" s="93">
        <f t="shared" si="105"/>
        <v>313</v>
      </c>
      <c r="H353" s="54">
        <v>4</v>
      </c>
      <c r="I353" s="118">
        <v>505</v>
      </c>
      <c r="J353" s="123"/>
      <c r="L353"/>
      <c r="M353" s="60">
        <f t="shared" si="109"/>
        <v>505</v>
      </c>
      <c r="N353" s="10"/>
      <c r="O353" s="79" t="str">
        <f t="shared" si="101"/>
        <v>NY Metro</v>
      </c>
      <c r="P353" s="94">
        <f t="shared" si="100"/>
        <v>313</v>
      </c>
      <c r="Q353" s="94" t="s">
        <v>114</v>
      </c>
      <c r="R353" s="193"/>
      <c r="S353" s="94">
        <v>1</v>
      </c>
      <c r="T353" s="58">
        <f t="shared" si="108"/>
        <v>4</v>
      </c>
      <c r="U353" s="81">
        <f t="shared" si="104"/>
        <v>494.36356986100952</v>
      </c>
      <c r="V353" s="61">
        <f t="shared" si="102"/>
        <v>482.18831490954358</v>
      </c>
      <c r="W353" s="61" t="s">
        <v>194</v>
      </c>
      <c r="X353" s="61">
        <f t="shared" si="103"/>
        <v>3.6349999999999998</v>
      </c>
      <c r="Y353" s="61">
        <f t="shared" si="110"/>
        <v>3.5454767129968299</v>
      </c>
      <c r="Z353" s="58">
        <v>3</v>
      </c>
      <c r="AA353" s="81">
        <f t="shared" si="106"/>
        <v>492.82474504853406</v>
      </c>
      <c r="AB353" s="212">
        <f t="shared" si="107"/>
        <v>123.20618626213351</v>
      </c>
      <c r="AC353" s="82"/>
      <c r="AD353" s="10"/>
      <c r="AE353"/>
      <c r="AF353"/>
      <c r="AK353" s="10"/>
      <c r="AM353"/>
      <c r="AR353" s="10"/>
      <c r="AT353"/>
    </row>
    <row r="354" spans="1:46" x14ac:dyDescent="0.25">
      <c r="A354" s="93">
        <v>314</v>
      </c>
      <c r="B354" s="93" t="s">
        <v>126</v>
      </c>
      <c r="C354" s="94" t="s">
        <v>114</v>
      </c>
      <c r="D354" s="121">
        <v>2014</v>
      </c>
      <c r="E354" s="93">
        <v>4</v>
      </c>
      <c r="F354" s="93">
        <f t="shared" si="105"/>
        <v>314</v>
      </c>
      <c r="H354" s="54">
        <v>4</v>
      </c>
      <c r="I354" s="118">
        <v>505</v>
      </c>
      <c r="J354" s="123"/>
      <c r="L354"/>
      <c r="M354" s="60">
        <f t="shared" si="109"/>
        <v>505</v>
      </c>
      <c r="N354" s="10"/>
      <c r="O354" s="79" t="str">
        <f t="shared" si="101"/>
        <v>NY Metro</v>
      </c>
      <c r="P354" s="94">
        <f t="shared" si="100"/>
        <v>314</v>
      </c>
      <c r="Q354" s="94" t="s">
        <v>114</v>
      </c>
      <c r="R354" s="193"/>
      <c r="S354" s="94">
        <v>1</v>
      </c>
      <c r="T354" s="58">
        <f t="shared" si="108"/>
        <v>4</v>
      </c>
      <c r="U354" s="81">
        <f t="shared" si="104"/>
        <v>494.36356986100952</v>
      </c>
      <c r="V354" s="61">
        <f t="shared" si="102"/>
        <v>482.18831490954358</v>
      </c>
      <c r="W354" s="61" t="s">
        <v>194</v>
      </c>
      <c r="X354" s="61">
        <f t="shared" si="103"/>
        <v>3.6349999999999998</v>
      </c>
      <c r="Y354" s="61">
        <f t="shared" si="110"/>
        <v>3.5454767129968299</v>
      </c>
      <c r="Z354" s="58">
        <v>3</v>
      </c>
      <c r="AA354" s="81">
        <f t="shared" si="106"/>
        <v>492.82474504853406</v>
      </c>
      <c r="AB354" s="212">
        <f t="shared" si="107"/>
        <v>123.20618626213351</v>
      </c>
      <c r="AC354" s="82"/>
      <c r="AD354" s="10"/>
      <c r="AE354"/>
      <c r="AF354"/>
      <c r="AK354" s="10"/>
      <c r="AM354"/>
      <c r="AR354" s="10"/>
      <c r="AT354"/>
    </row>
    <row r="355" spans="1:46" x14ac:dyDescent="0.25">
      <c r="A355" s="93">
        <v>315</v>
      </c>
      <c r="B355" s="93" t="s">
        <v>126</v>
      </c>
      <c r="C355" s="94" t="s">
        <v>114</v>
      </c>
      <c r="D355" s="121">
        <v>2014</v>
      </c>
      <c r="E355" s="93">
        <v>4</v>
      </c>
      <c r="F355" s="93">
        <f t="shared" si="105"/>
        <v>315</v>
      </c>
      <c r="H355" s="54">
        <v>4</v>
      </c>
      <c r="I355" s="118">
        <v>505</v>
      </c>
      <c r="J355" s="123"/>
      <c r="L355"/>
      <c r="M355" s="60">
        <f t="shared" si="109"/>
        <v>505</v>
      </c>
      <c r="N355" s="10"/>
      <c r="O355" s="79" t="str">
        <f t="shared" si="101"/>
        <v>NY Metro</v>
      </c>
      <c r="P355" s="94">
        <f t="shared" si="100"/>
        <v>315</v>
      </c>
      <c r="Q355" s="94" t="s">
        <v>114</v>
      </c>
      <c r="R355" s="193"/>
      <c r="S355" s="94">
        <v>1</v>
      </c>
      <c r="T355" s="58">
        <f t="shared" si="108"/>
        <v>4</v>
      </c>
      <c r="U355" s="81">
        <f t="shared" si="104"/>
        <v>494.36356986100952</v>
      </c>
      <c r="V355" s="61">
        <f t="shared" si="102"/>
        <v>482.18831490954358</v>
      </c>
      <c r="W355" s="61" t="s">
        <v>194</v>
      </c>
      <c r="X355" s="61">
        <f t="shared" si="103"/>
        <v>3.6349999999999998</v>
      </c>
      <c r="Y355" s="61">
        <f t="shared" si="110"/>
        <v>3.5454767129968299</v>
      </c>
      <c r="Z355" s="58">
        <v>3</v>
      </c>
      <c r="AA355" s="81">
        <f t="shared" si="106"/>
        <v>492.82474504853406</v>
      </c>
      <c r="AB355" s="212">
        <f t="shared" si="107"/>
        <v>123.20618626213351</v>
      </c>
      <c r="AC355" s="82"/>
      <c r="AD355" s="10"/>
      <c r="AE355"/>
      <c r="AF355"/>
      <c r="AK355" s="10"/>
      <c r="AM355"/>
      <c r="AR355" s="10"/>
      <c r="AT355"/>
    </row>
    <row r="356" spans="1:46" x14ac:dyDescent="0.25">
      <c r="A356" s="93">
        <v>316</v>
      </c>
      <c r="B356" s="93" t="s">
        <v>126</v>
      </c>
      <c r="C356" s="94" t="s">
        <v>114</v>
      </c>
      <c r="D356" s="121">
        <v>2014</v>
      </c>
      <c r="E356" s="93">
        <v>4</v>
      </c>
      <c r="F356" s="93">
        <f t="shared" si="105"/>
        <v>316</v>
      </c>
      <c r="H356" s="54">
        <v>4</v>
      </c>
      <c r="I356" s="118">
        <v>505</v>
      </c>
      <c r="J356" s="123"/>
      <c r="L356"/>
      <c r="M356" s="60">
        <f t="shared" si="109"/>
        <v>505</v>
      </c>
      <c r="N356" s="10"/>
      <c r="O356" s="79" t="str">
        <f t="shared" si="101"/>
        <v>NY Metro</v>
      </c>
      <c r="P356" s="94">
        <f t="shared" si="100"/>
        <v>316</v>
      </c>
      <c r="Q356" s="94" t="s">
        <v>114</v>
      </c>
      <c r="R356" s="193"/>
      <c r="S356" s="94">
        <v>1</v>
      </c>
      <c r="T356" s="58">
        <f t="shared" si="108"/>
        <v>4</v>
      </c>
      <c r="U356" s="81">
        <f t="shared" si="104"/>
        <v>494.36356986100952</v>
      </c>
      <c r="V356" s="61">
        <f t="shared" si="102"/>
        <v>482.18831490954358</v>
      </c>
      <c r="W356" s="61" t="s">
        <v>194</v>
      </c>
      <c r="X356" s="61">
        <f t="shared" si="103"/>
        <v>3.6349999999999998</v>
      </c>
      <c r="Y356" s="61">
        <f t="shared" si="110"/>
        <v>3.5454767129968299</v>
      </c>
      <c r="Z356" s="58">
        <v>3</v>
      </c>
      <c r="AA356" s="81">
        <f t="shared" si="106"/>
        <v>492.82474504853406</v>
      </c>
      <c r="AB356" s="212">
        <f t="shared" si="107"/>
        <v>123.20618626213351</v>
      </c>
      <c r="AC356" s="82"/>
      <c r="AD356" s="10"/>
      <c r="AE356"/>
      <c r="AF356"/>
      <c r="AK356" s="10"/>
      <c r="AM356"/>
      <c r="AR356" s="10"/>
      <c r="AT356"/>
    </row>
    <row r="357" spans="1:46" x14ac:dyDescent="0.25">
      <c r="A357" s="93">
        <v>317</v>
      </c>
      <c r="B357" s="93" t="s">
        <v>126</v>
      </c>
      <c r="C357" s="94" t="s">
        <v>114</v>
      </c>
      <c r="D357" s="121">
        <v>2014</v>
      </c>
      <c r="E357" s="93">
        <v>4</v>
      </c>
      <c r="F357" s="93">
        <f t="shared" si="105"/>
        <v>317</v>
      </c>
      <c r="H357" s="54">
        <v>4</v>
      </c>
      <c r="I357" s="118">
        <v>505</v>
      </c>
      <c r="J357" s="123"/>
      <c r="L357"/>
      <c r="M357" s="60">
        <f t="shared" si="109"/>
        <v>505</v>
      </c>
      <c r="N357" s="10"/>
      <c r="O357" s="79" t="str">
        <f t="shared" si="101"/>
        <v>NY Metro</v>
      </c>
      <c r="P357" s="94">
        <f t="shared" si="100"/>
        <v>317</v>
      </c>
      <c r="Q357" s="94" t="s">
        <v>114</v>
      </c>
      <c r="R357" s="193"/>
      <c r="S357" s="94">
        <v>1</v>
      </c>
      <c r="T357" s="58">
        <f t="shared" si="108"/>
        <v>4</v>
      </c>
      <c r="U357" s="81">
        <f t="shared" si="104"/>
        <v>494.36356986100952</v>
      </c>
      <c r="V357" s="61">
        <f t="shared" si="102"/>
        <v>482.18831490954358</v>
      </c>
      <c r="W357" s="61" t="s">
        <v>194</v>
      </c>
      <c r="X357" s="61">
        <f t="shared" si="103"/>
        <v>3.6349999999999998</v>
      </c>
      <c r="Y357" s="61">
        <f t="shared" si="110"/>
        <v>3.5454767129968299</v>
      </c>
      <c r="Z357" s="58">
        <v>3</v>
      </c>
      <c r="AA357" s="81">
        <f t="shared" si="106"/>
        <v>492.82474504853406</v>
      </c>
      <c r="AB357" s="212">
        <f t="shared" si="107"/>
        <v>123.20618626213351</v>
      </c>
      <c r="AC357" s="82"/>
      <c r="AD357" s="10"/>
      <c r="AE357"/>
      <c r="AF357"/>
      <c r="AK357" s="10"/>
      <c r="AM357"/>
      <c r="AR357" s="10"/>
      <c r="AT357"/>
    </row>
    <row r="358" spans="1:46" x14ac:dyDescent="0.25">
      <c r="A358" s="93">
        <v>318</v>
      </c>
      <c r="B358" s="93" t="s">
        <v>126</v>
      </c>
      <c r="C358" s="94" t="s">
        <v>114</v>
      </c>
      <c r="D358" s="121">
        <v>2014</v>
      </c>
      <c r="E358" s="93">
        <v>4</v>
      </c>
      <c r="F358" s="93">
        <f t="shared" si="105"/>
        <v>318</v>
      </c>
      <c r="H358" s="54">
        <v>4</v>
      </c>
      <c r="I358" s="118">
        <v>505</v>
      </c>
      <c r="J358" s="123"/>
      <c r="L358"/>
      <c r="M358" s="60">
        <f t="shared" si="109"/>
        <v>505</v>
      </c>
      <c r="N358" s="10"/>
      <c r="O358" s="79" t="str">
        <f t="shared" si="101"/>
        <v>NY Metro</v>
      </c>
      <c r="P358" s="94">
        <f t="shared" si="100"/>
        <v>318</v>
      </c>
      <c r="Q358" s="94" t="s">
        <v>114</v>
      </c>
      <c r="R358" s="193"/>
      <c r="S358" s="94">
        <v>1</v>
      </c>
      <c r="T358" s="58">
        <f t="shared" si="108"/>
        <v>4</v>
      </c>
      <c r="U358" s="81">
        <f t="shared" si="104"/>
        <v>494.36356986100952</v>
      </c>
      <c r="V358" s="61">
        <f t="shared" si="102"/>
        <v>482.18831490954358</v>
      </c>
      <c r="W358" s="61" t="s">
        <v>194</v>
      </c>
      <c r="X358" s="61">
        <f t="shared" si="103"/>
        <v>3.6349999999999998</v>
      </c>
      <c r="Y358" s="61">
        <f t="shared" si="110"/>
        <v>3.5454767129968299</v>
      </c>
      <c r="Z358" s="58">
        <v>3</v>
      </c>
      <c r="AA358" s="81">
        <f t="shared" si="106"/>
        <v>492.82474504853406</v>
      </c>
      <c r="AB358" s="212">
        <f t="shared" si="107"/>
        <v>123.20618626213351</v>
      </c>
      <c r="AC358" s="82"/>
      <c r="AD358" s="10"/>
      <c r="AE358"/>
      <c r="AF358"/>
      <c r="AK358" s="10"/>
      <c r="AM358"/>
      <c r="AR358" s="10"/>
      <c r="AT358"/>
    </row>
    <row r="359" spans="1:46" x14ac:dyDescent="0.25">
      <c r="A359" s="93">
        <v>319</v>
      </c>
      <c r="B359" s="93" t="s">
        <v>126</v>
      </c>
      <c r="C359" s="94" t="s">
        <v>114</v>
      </c>
      <c r="D359" s="121">
        <v>2014</v>
      </c>
      <c r="E359" s="93">
        <v>4</v>
      </c>
      <c r="F359" s="93">
        <f t="shared" si="105"/>
        <v>319</v>
      </c>
      <c r="H359" s="54">
        <v>4</v>
      </c>
      <c r="I359" s="118">
        <v>505</v>
      </c>
      <c r="J359" s="123"/>
      <c r="L359"/>
      <c r="M359" s="60">
        <f t="shared" si="109"/>
        <v>505</v>
      </c>
      <c r="N359" s="10"/>
      <c r="O359" s="79" t="str">
        <f t="shared" si="101"/>
        <v>NY Metro</v>
      </c>
      <c r="P359" s="94">
        <f t="shared" si="100"/>
        <v>319</v>
      </c>
      <c r="Q359" s="94" t="s">
        <v>114</v>
      </c>
      <c r="R359" s="193"/>
      <c r="S359" s="94">
        <v>1</v>
      </c>
      <c r="T359" s="58">
        <f t="shared" si="108"/>
        <v>4</v>
      </c>
      <c r="U359" s="81">
        <f t="shared" si="104"/>
        <v>494.36356986100952</v>
      </c>
      <c r="V359" s="61">
        <f t="shared" si="102"/>
        <v>482.18831490954358</v>
      </c>
      <c r="W359" s="61" t="s">
        <v>194</v>
      </c>
      <c r="X359" s="61">
        <f t="shared" si="103"/>
        <v>3.6349999999999998</v>
      </c>
      <c r="Y359" s="61">
        <f t="shared" si="110"/>
        <v>3.5454767129968299</v>
      </c>
      <c r="Z359" s="58">
        <v>3</v>
      </c>
      <c r="AA359" s="81">
        <f t="shared" si="106"/>
        <v>492.82474504853406</v>
      </c>
      <c r="AB359" s="212">
        <f t="shared" si="107"/>
        <v>123.20618626213351</v>
      </c>
      <c r="AC359" s="82"/>
      <c r="AD359" s="10"/>
      <c r="AE359"/>
      <c r="AF359"/>
      <c r="AK359" s="10"/>
      <c r="AM359"/>
      <c r="AR359" s="10"/>
      <c r="AT359"/>
    </row>
    <row r="360" spans="1:46" x14ac:dyDescent="0.25">
      <c r="A360" s="93">
        <v>320</v>
      </c>
      <c r="B360" s="93" t="s">
        <v>126</v>
      </c>
      <c r="C360" s="94" t="s">
        <v>114</v>
      </c>
      <c r="D360" s="121">
        <v>2014</v>
      </c>
      <c r="E360" s="93">
        <v>4</v>
      </c>
      <c r="F360" s="93">
        <f t="shared" si="105"/>
        <v>320</v>
      </c>
      <c r="H360" s="54">
        <v>4</v>
      </c>
      <c r="I360" s="118">
        <v>505</v>
      </c>
      <c r="J360" s="123"/>
      <c r="L360"/>
      <c r="M360" s="60">
        <f t="shared" si="109"/>
        <v>505</v>
      </c>
      <c r="N360" s="10"/>
      <c r="O360" s="79" t="str">
        <f t="shared" si="101"/>
        <v>NY Metro</v>
      </c>
      <c r="P360" s="94">
        <f t="shared" si="100"/>
        <v>320</v>
      </c>
      <c r="Q360" s="94" t="s">
        <v>114</v>
      </c>
      <c r="R360" s="193"/>
      <c r="S360" s="94">
        <v>1</v>
      </c>
      <c r="T360" s="58">
        <f t="shared" si="108"/>
        <v>4</v>
      </c>
      <c r="U360" s="81">
        <f t="shared" si="104"/>
        <v>494.36356986100952</v>
      </c>
      <c r="V360" s="61">
        <f t="shared" si="102"/>
        <v>482.18831490954358</v>
      </c>
      <c r="W360" s="61" t="s">
        <v>194</v>
      </c>
      <c r="X360" s="61">
        <f t="shared" si="103"/>
        <v>3.6349999999999998</v>
      </c>
      <c r="Y360" s="61">
        <f t="shared" si="110"/>
        <v>3.5454767129968299</v>
      </c>
      <c r="Z360" s="58">
        <v>3</v>
      </c>
      <c r="AA360" s="81">
        <f t="shared" si="106"/>
        <v>492.82474504853406</v>
      </c>
      <c r="AB360" s="212">
        <f t="shared" si="107"/>
        <v>123.20618626213351</v>
      </c>
      <c r="AC360" s="82"/>
      <c r="AD360" s="10"/>
      <c r="AE360"/>
      <c r="AF360"/>
      <c r="AK360" s="10"/>
      <c r="AM360"/>
      <c r="AR360" s="10"/>
      <c r="AT360"/>
    </row>
    <row r="361" spans="1:46" x14ac:dyDescent="0.25">
      <c r="A361" s="93">
        <v>321</v>
      </c>
      <c r="B361" s="93" t="s">
        <v>126</v>
      </c>
      <c r="C361" s="94" t="s">
        <v>114</v>
      </c>
      <c r="D361" s="121">
        <v>2014</v>
      </c>
      <c r="E361" s="93">
        <v>4</v>
      </c>
      <c r="F361" s="93">
        <f t="shared" si="105"/>
        <v>321</v>
      </c>
      <c r="H361" s="54">
        <v>4</v>
      </c>
      <c r="I361" s="118">
        <v>505</v>
      </c>
      <c r="J361" s="123"/>
      <c r="L361"/>
      <c r="M361" s="60">
        <f t="shared" si="109"/>
        <v>505</v>
      </c>
      <c r="N361" s="10"/>
      <c r="O361" s="79" t="str">
        <f t="shared" si="101"/>
        <v>NY Metro</v>
      </c>
      <c r="P361" s="94">
        <f t="shared" si="100"/>
        <v>321</v>
      </c>
      <c r="Q361" s="94" t="s">
        <v>114</v>
      </c>
      <c r="R361" s="193"/>
      <c r="S361" s="94">
        <v>1</v>
      </c>
      <c r="T361" s="58">
        <f t="shared" si="108"/>
        <v>4</v>
      </c>
      <c r="U361" s="81">
        <f t="shared" si="104"/>
        <v>494.36356986100952</v>
      </c>
      <c r="V361" s="61">
        <f t="shared" si="102"/>
        <v>482.18831490954358</v>
      </c>
      <c r="W361" s="61" t="s">
        <v>194</v>
      </c>
      <c r="X361" s="61">
        <f t="shared" si="103"/>
        <v>3.6349999999999998</v>
      </c>
      <c r="Y361" s="61">
        <f t="shared" si="110"/>
        <v>3.5454767129968299</v>
      </c>
      <c r="Z361" s="58">
        <v>3</v>
      </c>
      <c r="AA361" s="81">
        <f t="shared" si="106"/>
        <v>492.82474504853406</v>
      </c>
      <c r="AB361" s="212">
        <f t="shared" si="107"/>
        <v>123.20618626213351</v>
      </c>
      <c r="AC361" s="82"/>
      <c r="AD361" s="10"/>
      <c r="AE361"/>
      <c r="AF361"/>
      <c r="AK361" s="10"/>
      <c r="AM361"/>
      <c r="AR361" s="10"/>
      <c r="AT361"/>
    </row>
    <row r="362" spans="1:46" x14ac:dyDescent="0.25">
      <c r="A362" s="93">
        <v>322</v>
      </c>
      <c r="B362" s="93" t="s">
        <v>126</v>
      </c>
      <c r="C362" s="94" t="s">
        <v>114</v>
      </c>
      <c r="D362" s="121">
        <v>2014</v>
      </c>
      <c r="E362" s="93">
        <v>4</v>
      </c>
      <c r="F362" s="93">
        <f t="shared" si="105"/>
        <v>322</v>
      </c>
      <c r="H362" s="54">
        <v>4</v>
      </c>
      <c r="I362" s="118">
        <v>505</v>
      </c>
      <c r="J362" s="123"/>
      <c r="L362"/>
      <c r="M362" s="60">
        <f t="shared" si="109"/>
        <v>505</v>
      </c>
      <c r="N362" s="10"/>
      <c r="O362" s="79" t="str">
        <f t="shared" si="101"/>
        <v>NY Metro</v>
      </c>
      <c r="P362" s="94">
        <f t="shared" si="100"/>
        <v>322</v>
      </c>
      <c r="Q362" s="94" t="s">
        <v>114</v>
      </c>
      <c r="R362" s="193"/>
      <c r="S362" s="94">
        <v>1</v>
      </c>
      <c r="T362" s="58">
        <f t="shared" si="108"/>
        <v>4</v>
      </c>
      <c r="U362" s="81">
        <f t="shared" si="104"/>
        <v>494.36356986100952</v>
      </c>
      <c r="V362" s="61">
        <f t="shared" si="102"/>
        <v>482.18831490954358</v>
      </c>
      <c r="W362" s="61" t="s">
        <v>194</v>
      </c>
      <c r="X362" s="61">
        <f t="shared" si="103"/>
        <v>3.6349999999999998</v>
      </c>
      <c r="Y362" s="61">
        <f t="shared" si="110"/>
        <v>3.5454767129968299</v>
      </c>
      <c r="Z362" s="58">
        <v>3</v>
      </c>
      <c r="AA362" s="81">
        <f t="shared" si="106"/>
        <v>492.82474504853406</v>
      </c>
      <c r="AB362" s="212">
        <f t="shared" si="107"/>
        <v>123.20618626213351</v>
      </c>
      <c r="AC362" s="82"/>
      <c r="AD362" s="10"/>
      <c r="AE362"/>
      <c r="AF362"/>
      <c r="AK362" s="10"/>
      <c r="AM362"/>
      <c r="AR362" s="10"/>
      <c r="AT362"/>
    </row>
    <row r="363" spans="1:46" x14ac:dyDescent="0.25">
      <c r="A363" s="93">
        <v>323</v>
      </c>
      <c r="B363" s="93" t="s">
        <v>126</v>
      </c>
      <c r="C363" s="94" t="s">
        <v>114</v>
      </c>
      <c r="D363" s="121">
        <v>2014</v>
      </c>
      <c r="E363" s="93">
        <v>4</v>
      </c>
      <c r="F363" s="93">
        <f t="shared" si="105"/>
        <v>323</v>
      </c>
      <c r="H363" s="54">
        <v>4</v>
      </c>
      <c r="I363" s="118">
        <v>505</v>
      </c>
      <c r="J363" s="123"/>
      <c r="L363"/>
      <c r="M363" s="60">
        <f t="shared" si="109"/>
        <v>505</v>
      </c>
      <c r="N363" s="10"/>
      <c r="O363" s="79" t="str">
        <f t="shared" si="101"/>
        <v>NY Metro</v>
      </c>
      <c r="P363" s="94">
        <f t="shared" si="100"/>
        <v>323</v>
      </c>
      <c r="Q363" s="94" t="s">
        <v>114</v>
      </c>
      <c r="R363" s="193"/>
      <c r="S363" s="94">
        <v>1</v>
      </c>
      <c r="T363" s="58">
        <f t="shared" si="108"/>
        <v>4</v>
      </c>
      <c r="U363" s="81">
        <f t="shared" si="104"/>
        <v>494.36356986100952</v>
      </c>
      <c r="V363" s="61">
        <f t="shared" si="102"/>
        <v>482.18831490954358</v>
      </c>
      <c r="W363" s="61" t="s">
        <v>194</v>
      </c>
      <c r="X363" s="61">
        <f t="shared" si="103"/>
        <v>3.6349999999999998</v>
      </c>
      <c r="Y363" s="61">
        <f t="shared" si="110"/>
        <v>3.5454767129968299</v>
      </c>
      <c r="Z363" s="58">
        <v>3</v>
      </c>
      <c r="AA363" s="81">
        <f t="shared" si="106"/>
        <v>492.82474504853406</v>
      </c>
      <c r="AB363" s="212">
        <f t="shared" si="107"/>
        <v>123.20618626213351</v>
      </c>
      <c r="AC363" s="82"/>
      <c r="AD363" s="10"/>
      <c r="AE363"/>
      <c r="AF363"/>
      <c r="AK363" s="10"/>
      <c r="AM363"/>
      <c r="AR363" s="10"/>
      <c r="AT363"/>
    </row>
    <row r="364" spans="1:46" x14ac:dyDescent="0.25">
      <c r="A364" s="93">
        <v>324</v>
      </c>
      <c r="B364" s="93" t="s">
        <v>126</v>
      </c>
      <c r="C364" s="94" t="s">
        <v>114</v>
      </c>
      <c r="D364" s="121">
        <v>2014</v>
      </c>
      <c r="E364" s="93">
        <v>4</v>
      </c>
      <c r="F364" s="93">
        <f t="shared" si="105"/>
        <v>324</v>
      </c>
      <c r="H364" s="54">
        <v>4</v>
      </c>
      <c r="I364" s="118">
        <v>505</v>
      </c>
      <c r="J364" s="123"/>
      <c r="L364"/>
      <c r="M364" s="60">
        <f t="shared" si="109"/>
        <v>505</v>
      </c>
      <c r="N364" s="10"/>
      <c r="O364" s="79" t="str">
        <f t="shared" si="101"/>
        <v>NY Metro</v>
      </c>
      <c r="P364" s="94">
        <f t="shared" si="100"/>
        <v>324</v>
      </c>
      <c r="Q364" s="94" t="s">
        <v>114</v>
      </c>
      <c r="R364" s="193"/>
      <c r="S364" s="94">
        <v>1</v>
      </c>
      <c r="T364" s="58">
        <f t="shared" si="108"/>
        <v>4</v>
      </c>
      <c r="U364" s="81">
        <f t="shared" si="104"/>
        <v>494.36356986100952</v>
      </c>
      <c r="V364" s="61">
        <f t="shared" si="102"/>
        <v>482.18831490954358</v>
      </c>
      <c r="W364" s="61" t="s">
        <v>194</v>
      </c>
      <c r="X364" s="61">
        <f t="shared" si="103"/>
        <v>3.6349999999999998</v>
      </c>
      <c r="Y364" s="61">
        <f t="shared" si="110"/>
        <v>3.5454767129968299</v>
      </c>
      <c r="Z364" s="58">
        <v>3</v>
      </c>
      <c r="AA364" s="81">
        <f t="shared" si="106"/>
        <v>492.82474504853406</v>
      </c>
      <c r="AB364" s="212">
        <f t="shared" si="107"/>
        <v>123.20618626213351</v>
      </c>
      <c r="AC364" s="82"/>
      <c r="AD364" s="10"/>
      <c r="AE364"/>
      <c r="AF364"/>
      <c r="AK364" s="10"/>
      <c r="AM364"/>
      <c r="AR364" s="10"/>
      <c r="AT364"/>
    </row>
    <row r="365" spans="1:46" x14ac:dyDescent="0.25">
      <c r="A365" s="93">
        <v>325</v>
      </c>
      <c r="B365" s="93" t="s">
        <v>126</v>
      </c>
      <c r="C365" s="94" t="s">
        <v>114</v>
      </c>
      <c r="D365" s="121">
        <v>2014</v>
      </c>
      <c r="E365" s="93">
        <v>4</v>
      </c>
      <c r="F365" s="93">
        <f t="shared" si="105"/>
        <v>325</v>
      </c>
      <c r="H365" s="54">
        <v>4</v>
      </c>
      <c r="I365" s="118">
        <v>505</v>
      </c>
      <c r="J365" s="123"/>
      <c r="L365"/>
      <c r="M365" s="60">
        <f t="shared" si="109"/>
        <v>505</v>
      </c>
      <c r="N365" s="10"/>
      <c r="O365" s="79" t="str">
        <f t="shared" si="101"/>
        <v>NY Metro</v>
      </c>
      <c r="P365" s="94">
        <f t="shared" si="100"/>
        <v>325</v>
      </c>
      <c r="Q365" s="94" t="s">
        <v>114</v>
      </c>
      <c r="R365" s="193"/>
      <c r="S365" s="94">
        <v>1</v>
      </c>
      <c r="T365" s="58">
        <f t="shared" si="108"/>
        <v>4</v>
      </c>
      <c r="U365" s="81">
        <f t="shared" si="104"/>
        <v>494.36356986100952</v>
      </c>
      <c r="V365" s="61">
        <f t="shared" si="102"/>
        <v>482.18831490954358</v>
      </c>
      <c r="W365" s="61" t="s">
        <v>194</v>
      </c>
      <c r="X365" s="61">
        <f t="shared" si="103"/>
        <v>3.6349999999999998</v>
      </c>
      <c r="Y365" s="61">
        <f t="shared" si="110"/>
        <v>3.5454767129968299</v>
      </c>
      <c r="Z365" s="58">
        <v>3</v>
      </c>
      <c r="AA365" s="81">
        <f t="shared" si="106"/>
        <v>492.82474504853406</v>
      </c>
      <c r="AB365" s="212">
        <f t="shared" si="107"/>
        <v>123.20618626213351</v>
      </c>
      <c r="AC365" s="82"/>
      <c r="AD365" s="10"/>
      <c r="AE365"/>
      <c r="AF365"/>
      <c r="AK365" s="10"/>
      <c r="AM365"/>
      <c r="AR365" s="10"/>
      <c r="AT365"/>
    </row>
    <row r="366" spans="1:46" x14ac:dyDescent="0.25">
      <c r="A366" s="93">
        <v>326</v>
      </c>
      <c r="B366" s="93" t="s">
        <v>126</v>
      </c>
      <c r="C366" s="94" t="s">
        <v>114</v>
      </c>
      <c r="D366" s="121">
        <v>2014</v>
      </c>
      <c r="E366" s="93">
        <v>4</v>
      </c>
      <c r="F366" s="93">
        <f t="shared" si="105"/>
        <v>326</v>
      </c>
      <c r="H366" s="54">
        <v>4</v>
      </c>
      <c r="I366" s="118">
        <v>505</v>
      </c>
      <c r="J366" s="123"/>
      <c r="L366"/>
      <c r="M366" s="60">
        <f t="shared" si="109"/>
        <v>505</v>
      </c>
      <c r="N366" s="10"/>
      <c r="O366" s="79" t="str">
        <f t="shared" si="101"/>
        <v>NY Metro</v>
      </c>
      <c r="P366" s="94">
        <f t="shared" si="100"/>
        <v>326</v>
      </c>
      <c r="Q366" s="94" t="s">
        <v>114</v>
      </c>
      <c r="R366" s="193"/>
      <c r="S366" s="94">
        <v>1</v>
      </c>
      <c r="T366" s="58">
        <f t="shared" si="108"/>
        <v>4</v>
      </c>
      <c r="U366" s="81">
        <f t="shared" si="104"/>
        <v>494.36356986100952</v>
      </c>
      <c r="V366" s="61">
        <f t="shared" si="102"/>
        <v>482.18831490954358</v>
      </c>
      <c r="W366" s="61" t="s">
        <v>194</v>
      </c>
      <c r="X366" s="61">
        <f t="shared" si="103"/>
        <v>3.6349999999999998</v>
      </c>
      <c r="Y366" s="61">
        <f t="shared" si="110"/>
        <v>3.5454767129968299</v>
      </c>
      <c r="Z366" s="58">
        <v>3</v>
      </c>
      <c r="AA366" s="81">
        <f t="shared" si="106"/>
        <v>492.82474504853406</v>
      </c>
      <c r="AB366" s="212">
        <f t="shared" si="107"/>
        <v>123.20618626213351</v>
      </c>
      <c r="AC366" s="82"/>
      <c r="AD366" s="10"/>
      <c r="AE366"/>
      <c r="AF366"/>
      <c r="AK366" s="10"/>
      <c r="AM366"/>
      <c r="AR366" s="10"/>
      <c r="AT366"/>
    </row>
    <row r="367" spans="1:46" x14ac:dyDescent="0.25">
      <c r="A367" s="93">
        <v>327</v>
      </c>
      <c r="B367" s="93" t="s">
        <v>126</v>
      </c>
      <c r="C367" s="94" t="s">
        <v>114</v>
      </c>
      <c r="D367" s="121">
        <v>2014</v>
      </c>
      <c r="E367" s="93">
        <v>4</v>
      </c>
      <c r="F367" s="93">
        <f t="shared" si="105"/>
        <v>327</v>
      </c>
      <c r="H367" s="54">
        <v>4</v>
      </c>
      <c r="I367" s="118">
        <v>505</v>
      </c>
      <c r="J367" s="123"/>
      <c r="L367"/>
      <c r="M367" s="60">
        <f t="shared" si="109"/>
        <v>505</v>
      </c>
      <c r="N367" s="10"/>
      <c r="O367" s="79" t="str">
        <f t="shared" si="101"/>
        <v>NY Metro</v>
      </c>
      <c r="P367" s="94">
        <f t="shared" si="100"/>
        <v>327</v>
      </c>
      <c r="Q367" s="94" t="s">
        <v>114</v>
      </c>
      <c r="R367" s="193"/>
      <c r="S367" s="94">
        <v>1</v>
      </c>
      <c r="T367" s="58">
        <f t="shared" si="108"/>
        <v>4</v>
      </c>
      <c r="U367" s="81">
        <f t="shared" si="104"/>
        <v>494.36356986100952</v>
      </c>
      <c r="V367" s="61">
        <f t="shared" si="102"/>
        <v>482.18831490954358</v>
      </c>
      <c r="W367" s="61" t="s">
        <v>194</v>
      </c>
      <c r="X367" s="61">
        <f t="shared" si="103"/>
        <v>3.6349999999999998</v>
      </c>
      <c r="Y367" s="61">
        <f t="shared" si="110"/>
        <v>3.5454767129968299</v>
      </c>
      <c r="Z367" s="58">
        <v>3</v>
      </c>
      <c r="AA367" s="81">
        <f t="shared" si="106"/>
        <v>492.82474504853406</v>
      </c>
      <c r="AB367" s="212">
        <f t="shared" si="107"/>
        <v>123.20618626213351</v>
      </c>
      <c r="AC367" s="82"/>
      <c r="AD367" s="10"/>
      <c r="AE367"/>
      <c r="AF367"/>
      <c r="AK367" s="10"/>
      <c r="AM367"/>
      <c r="AR367" s="10"/>
      <c r="AT367"/>
    </row>
    <row r="368" spans="1:46" x14ac:dyDescent="0.25">
      <c r="A368" s="93">
        <v>328</v>
      </c>
      <c r="B368" s="93" t="s">
        <v>126</v>
      </c>
      <c r="C368" s="94" t="s">
        <v>114</v>
      </c>
      <c r="D368" s="121">
        <v>2014</v>
      </c>
      <c r="E368" s="93">
        <v>4</v>
      </c>
      <c r="F368" s="93">
        <f t="shared" si="105"/>
        <v>328</v>
      </c>
      <c r="H368" s="54">
        <v>4</v>
      </c>
      <c r="I368" s="118">
        <v>505</v>
      </c>
      <c r="J368" s="123"/>
      <c r="L368"/>
      <c r="M368" s="60">
        <f t="shared" si="109"/>
        <v>505</v>
      </c>
      <c r="N368" s="10"/>
      <c r="O368" s="79" t="str">
        <f t="shared" si="101"/>
        <v>NY Metro</v>
      </c>
      <c r="P368" s="94">
        <f t="shared" si="100"/>
        <v>328</v>
      </c>
      <c r="Q368" s="94" t="s">
        <v>114</v>
      </c>
      <c r="R368" s="193"/>
      <c r="S368" s="94">
        <v>1</v>
      </c>
      <c r="T368" s="58">
        <f t="shared" si="108"/>
        <v>4</v>
      </c>
      <c r="U368" s="81">
        <f t="shared" si="104"/>
        <v>494.36356986100952</v>
      </c>
      <c r="V368" s="61">
        <f t="shared" si="102"/>
        <v>482.18831490954358</v>
      </c>
      <c r="W368" s="61" t="s">
        <v>194</v>
      </c>
      <c r="X368" s="61">
        <f t="shared" si="103"/>
        <v>3.6349999999999998</v>
      </c>
      <c r="Y368" s="61">
        <f t="shared" si="110"/>
        <v>3.5454767129968299</v>
      </c>
      <c r="Z368" s="58">
        <v>3</v>
      </c>
      <c r="AA368" s="81">
        <f t="shared" si="106"/>
        <v>492.82474504853406</v>
      </c>
      <c r="AB368" s="212">
        <f t="shared" si="107"/>
        <v>123.20618626213351</v>
      </c>
      <c r="AC368" s="82"/>
      <c r="AD368" s="10"/>
      <c r="AE368"/>
      <c r="AF368"/>
      <c r="AK368" s="10"/>
      <c r="AM368"/>
      <c r="AR368" s="10"/>
      <c r="AT368"/>
    </row>
    <row r="369" spans="1:46" x14ac:dyDescent="0.25">
      <c r="A369" s="93">
        <v>329</v>
      </c>
      <c r="B369" s="93" t="s">
        <v>126</v>
      </c>
      <c r="C369" s="94" t="s">
        <v>114</v>
      </c>
      <c r="D369" s="121">
        <v>2014</v>
      </c>
      <c r="E369" s="93">
        <v>4</v>
      </c>
      <c r="F369" s="93">
        <f t="shared" si="105"/>
        <v>329</v>
      </c>
      <c r="H369" s="54">
        <v>4</v>
      </c>
      <c r="I369" s="118">
        <v>505</v>
      </c>
      <c r="J369" s="123"/>
      <c r="L369"/>
      <c r="M369" s="60">
        <f t="shared" si="109"/>
        <v>505</v>
      </c>
      <c r="N369" s="10"/>
      <c r="O369" s="79" t="str">
        <f t="shared" si="101"/>
        <v>NY Metro</v>
      </c>
      <c r="P369" s="94">
        <f t="shared" si="100"/>
        <v>329</v>
      </c>
      <c r="Q369" s="94" t="s">
        <v>114</v>
      </c>
      <c r="R369" s="193"/>
      <c r="S369" s="94">
        <v>1</v>
      </c>
      <c r="T369" s="58">
        <f t="shared" si="108"/>
        <v>4</v>
      </c>
      <c r="U369" s="81">
        <f t="shared" si="104"/>
        <v>494.36356986100952</v>
      </c>
      <c r="V369" s="61">
        <f t="shared" si="102"/>
        <v>482.18831490954358</v>
      </c>
      <c r="W369" s="61" t="s">
        <v>194</v>
      </c>
      <c r="X369" s="61">
        <f t="shared" si="103"/>
        <v>3.6349999999999998</v>
      </c>
      <c r="Y369" s="61">
        <f t="shared" si="110"/>
        <v>3.5454767129968299</v>
      </c>
      <c r="Z369" s="58">
        <v>3</v>
      </c>
      <c r="AA369" s="81">
        <f t="shared" si="106"/>
        <v>492.82474504853406</v>
      </c>
      <c r="AB369" s="212">
        <f t="shared" si="107"/>
        <v>123.20618626213351</v>
      </c>
      <c r="AC369" s="82"/>
      <c r="AD369" s="10"/>
      <c r="AE369"/>
      <c r="AF369"/>
      <c r="AK369" s="10"/>
      <c r="AM369"/>
      <c r="AR369" s="10"/>
      <c r="AT369"/>
    </row>
    <row r="370" spans="1:46" x14ac:dyDescent="0.25">
      <c r="A370" s="93">
        <v>330</v>
      </c>
      <c r="B370" s="93" t="s">
        <v>126</v>
      </c>
      <c r="C370" s="94" t="s">
        <v>114</v>
      </c>
      <c r="D370" s="121">
        <v>2014</v>
      </c>
      <c r="E370" s="93">
        <v>4</v>
      </c>
      <c r="F370" s="93">
        <f t="shared" si="105"/>
        <v>330</v>
      </c>
      <c r="H370" s="54">
        <v>4</v>
      </c>
      <c r="I370" s="118">
        <v>505</v>
      </c>
      <c r="J370" s="123"/>
      <c r="L370"/>
      <c r="M370" s="60">
        <f t="shared" si="109"/>
        <v>505</v>
      </c>
      <c r="N370" s="10"/>
      <c r="O370" s="79" t="str">
        <f t="shared" si="101"/>
        <v>NY Metro</v>
      </c>
      <c r="P370" s="94">
        <f t="shared" si="100"/>
        <v>330</v>
      </c>
      <c r="Q370" s="94" t="s">
        <v>114</v>
      </c>
      <c r="R370" s="193"/>
      <c r="S370" s="94">
        <v>1</v>
      </c>
      <c r="T370" s="58">
        <f t="shared" si="108"/>
        <v>4</v>
      </c>
      <c r="U370" s="81">
        <f t="shared" si="104"/>
        <v>494.36356986100952</v>
      </c>
      <c r="V370" s="61">
        <f t="shared" si="102"/>
        <v>482.18831490954358</v>
      </c>
      <c r="W370" s="61" t="s">
        <v>194</v>
      </c>
      <c r="X370" s="61">
        <f t="shared" si="103"/>
        <v>3.6349999999999998</v>
      </c>
      <c r="Y370" s="61">
        <f t="shared" si="110"/>
        <v>3.5454767129968299</v>
      </c>
      <c r="Z370" s="58">
        <v>3</v>
      </c>
      <c r="AA370" s="81">
        <f t="shared" si="106"/>
        <v>492.82474504853406</v>
      </c>
      <c r="AB370" s="212">
        <f t="shared" si="107"/>
        <v>123.20618626213351</v>
      </c>
      <c r="AC370" s="82"/>
      <c r="AD370" s="10"/>
      <c r="AE370"/>
      <c r="AF370"/>
      <c r="AK370" s="10"/>
      <c r="AM370"/>
      <c r="AR370" s="10"/>
      <c r="AT370"/>
    </row>
    <row r="371" spans="1:46" x14ac:dyDescent="0.25">
      <c r="A371" s="93">
        <v>331</v>
      </c>
      <c r="B371" s="93" t="s">
        <v>126</v>
      </c>
      <c r="C371" s="94" t="s">
        <v>114</v>
      </c>
      <c r="D371" s="121">
        <v>2014</v>
      </c>
      <c r="E371" s="93">
        <v>4</v>
      </c>
      <c r="F371" s="93">
        <f t="shared" si="105"/>
        <v>331</v>
      </c>
      <c r="H371" s="54">
        <v>4</v>
      </c>
      <c r="I371" s="118">
        <v>505</v>
      </c>
      <c r="J371" s="123"/>
      <c r="L371"/>
      <c r="M371" s="60">
        <f t="shared" si="109"/>
        <v>505</v>
      </c>
      <c r="N371" s="10"/>
      <c r="O371" s="79" t="str">
        <f t="shared" si="101"/>
        <v>NY Metro</v>
      </c>
      <c r="P371" s="94">
        <f t="shared" si="100"/>
        <v>331</v>
      </c>
      <c r="Q371" s="94" t="s">
        <v>114</v>
      </c>
      <c r="R371" s="193"/>
      <c r="S371" s="94">
        <v>1</v>
      </c>
      <c r="T371" s="58">
        <f t="shared" si="108"/>
        <v>4</v>
      </c>
      <c r="U371" s="81">
        <f t="shared" si="104"/>
        <v>494.36356986100952</v>
      </c>
      <c r="V371" s="61">
        <f t="shared" si="102"/>
        <v>482.18831490954358</v>
      </c>
      <c r="W371" s="61" t="s">
        <v>194</v>
      </c>
      <c r="X371" s="61">
        <f t="shared" si="103"/>
        <v>3.6349999999999998</v>
      </c>
      <c r="Y371" s="61">
        <f t="shared" si="110"/>
        <v>3.5454767129968299</v>
      </c>
      <c r="Z371" s="58">
        <v>3</v>
      </c>
      <c r="AA371" s="81">
        <f t="shared" si="106"/>
        <v>492.82474504853406</v>
      </c>
      <c r="AB371" s="212">
        <f t="shared" si="107"/>
        <v>123.20618626213351</v>
      </c>
      <c r="AC371" s="82"/>
      <c r="AD371" s="10"/>
      <c r="AE371"/>
      <c r="AF371"/>
      <c r="AK371" s="10"/>
      <c r="AM371"/>
      <c r="AR371" s="10"/>
      <c r="AT371"/>
    </row>
    <row r="372" spans="1:46" x14ac:dyDescent="0.25">
      <c r="A372" s="93">
        <v>332</v>
      </c>
      <c r="B372" s="93" t="s">
        <v>126</v>
      </c>
      <c r="C372" s="94" t="s">
        <v>114</v>
      </c>
      <c r="D372" s="121">
        <v>2014</v>
      </c>
      <c r="E372" s="93">
        <v>4</v>
      </c>
      <c r="F372" s="93">
        <f t="shared" si="105"/>
        <v>332</v>
      </c>
      <c r="H372" s="54">
        <v>4</v>
      </c>
      <c r="I372" s="118">
        <v>505</v>
      </c>
      <c r="J372" s="123"/>
      <c r="L372"/>
      <c r="M372" s="60">
        <f t="shared" si="109"/>
        <v>505</v>
      </c>
      <c r="N372" s="10"/>
      <c r="O372" s="79" t="str">
        <f t="shared" si="101"/>
        <v>NY Metro</v>
      </c>
      <c r="P372" s="94">
        <f t="shared" si="100"/>
        <v>332</v>
      </c>
      <c r="Q372" s="94" t="s">
        <v>114</v>
      </c>
      <c r="R372" s="193"/>
      <c r="S372" s="94">
        <v>1</v>
      </c>
      <c r="T372" s="58">
        <f t="shared" si="108"/>
        <v>4</v>
      </c>
      <c r="U372" s="81">
        <f t="shared" si="104"/>
        <v>494.36356986100952</v>
      </c>
      <c r="V372" s="61">
        <f t="shared" si="102"/>
        <v>482.18831490954358</v>
      </c>
      <c r="W372" s="61" t="s">
        <v>194</v>
      </c>
      <c r="X372" s="61">
        <f t="shared" si="103"/>
        <v>3.6349999999999998</v>
      </c>
      <c r="Y372" s="61">
        <f t="shared" si="110"/>
        <v>3.5454767129968299</v>
      </c>
      <c r="Z372" s="58">
        <v>3</v>
      </c>
      <c r="AA372" s="81">
        <f t="shared" si="106"/>
        <v>492.82474504853406</v>
      </c>
      <c r="AB372" s="212">
        <f t="shared" si="107"/>
        <v>123.20618626213351</v>
      </c>
      <c r="AC372" s="82"/>
      <c r="AD372" s="10"/>
      <c r="AE372"/>
      <c r="AF372"/>
      <c r="AK372" s="10"/>
      <c r="AM372"/>
      <c r="AR372" s="10"/>
      <c r="AT372"/>
    </row>
    <row r="373" spans="1:46" x14ac:dyDescent="0.25">
      <c r="A373" s="93">
        <v>333</v>
      </c>
      <c r="B373" s="93" t="s">
        <v>126</v>
      </c>
      <c r="C373" s="94" t="s">
        <v>114</v>
      </c>
      <c r="D373" s="121">
        <v>2014</v>
      </c>
      <c r="E373" s="93">
        <v>4</v>
      </c>
      <c r="F373" s="93">
        <f t="shared" si="105"/>
        <v>333</v>
      </c>
      <c r="H373" s="54">
        <v>4</v>
      </c>
      <c r="I373" s="118">
        <v>505</v>
      </c>
      <c r="J373" s="123"/>
      <c r="L373"/>
      <c r="M373" s="60">
        <f t="shared" si="109"/>
        <v>505</v>
      </c>
      <c r="N373" s="10"/>
      <c r="O373" s="79" t="str">
        <f t="shared" si="101"/>
        <v>NY Metro</v>
      </c>
      <c r="P373" s="94">
        <f t="shared" si="100"/>
        <v>333</v>
      </c>
      <c r="Q373" s="94" t="s">
        <v>114</v>
      </c>
      <c r="R373" s="193"/>
      <c r="S373" s="94">
        <v>1</v>
      </c>
      <c r="T373" s="58">
        <f t="shared" si="108"/>
        <v>4</v>
      </c>
      <c r="U373" s="81">
        <f t="shared" si="104"/>
        <v>494.36356986100952</v>
      </c>
      <c r="V373" s="61">
        <f t="shared" si="102"/>
        <v>482.18831490954358</v>
      </c>
      <c r="W373" s="61" t="s">
        <v>194</v>
      </c>
      <c r="X373" s="61">
        <f t="shared" si="103"/>
        <v>3.6349999999999998</v>
      </c>
      <c r="Y373" s="61">
        <f t="shared" si="110"/>
        <v>3.5454767129968299</v>
      </c>
      <c r="Z373" s="58">
        <v>3</v>
      </c>
      <c r="AA373" s="81">
        <f t="shared" si="106"/>
        <v>492.82474504853406</v>
      </c>
      <c r="AB373" s="212">
        <f t="shared" si="107"/>
        <v>123.20618626213351</v>
      </c>
      <c r="AC373" s="82"/>
      <c r="AD373" s="10"/>
      <c r="AE373"/>
      <c r="AF373"/>
      <c r="AK373" s="10"/>
      <c r="AM373"/>
      <c r="AR373" s="10"/>
      <c r="AT373"/>
    </row>
    <row r="374" spans="1:46" x14ac:dyDescent="0.25">
      <c r="A374" s="93">
        <v>334</v>
      </c>
      <c r="B374" s="93" t="s">
        <v>126</v>
      </c>
      <c r="C374" s="94" t="s">
        <v>114</v>
      </c>
      <c r="D374" s="121">
        <v>2014</v>
      </c>
      <c r="E374" s="93">
        <v>4</v>
      </c>
      <c r="F374" s="93">
        <f t="shared" si="105"/>
        <v>334</v>
      </c>
      <c r="H374" s="54">
        <v>4</v>
      </c>
      <c r="I374" s="118">
        <v>505</v>
      </c>
      <c r="J374" s="123"/>
      <c r="L374"/>
      <c r="M374" s="60">
        <f t="shared" si="109"/>
        <v>505</v>
      </c>
      <c r="N374" s="10"/>
      <c r="O374" s="79" t="str">
        <f t="shared" si="101"/>
        <v>NY Metro</v>
      </c>
      <c r="P374" s="94">
        <f t="shared" si="100"/>
        <v>334</v>
      </c>
      <c r="Q374" s="94" t="s">
        <v>114</v>
      </c>
      <c r="R374" s="193"/>
      <c r="S374" s="94">
        <v>1</v>
      </c>
      <c r="T374" s="58">
        <f t="shared" si="108"/>
        <v>4</v>
      </c>
      <c r="U374" s="81">
        <f t="shared" si="104"/>
        <v>494.36356986100952</v>
      </c>
      <c r="V374" s="61">
        <f t="shared" si="102"/>
        <v>482.18831490954358</v>
      </c>
      <c r="W374" s="61" t="s">
        <v>194</v>
      </c>
      <c r="X374" s="61">
        <f t="shared" si="103"/>
        <v>3.6349999999999998</v>
      </c>
      <c r="Y374" s="61">
        <f t="shared" si="110"/>
        <v>3.5454767129968299</v>
      </c>
      <c r="Z374" s="58">
        <v>3</v>
      </c>
      <c r="AA374" s="81">
        <f t="shared" si="106"/>
        <v>492.82474504853406</v>
      </c>
      <c r="AB374" s="212">
        <f t="shared" si="107"/>
        <v>123.20618626213351</v>
      </c>
      <c r="AC374" s="82"/>
      <c r="AD374" s="10"/>
      <c r="AE374"/>
      <c r="AF374"/>
      <c r="AK374" s="10"/>
      <c r="AM374"/>
      <c r="AR374" s="10"/>
      <c r="AT374"/>
    </row>
    <row r="375" spans="1:46" x14ac:dyDescent="0.25">
      <c r="A375" s="93">
        <v>335</v>
      </c>
      <c r="B375" s="93" t="s">
        <v>126</v>
      </c>
      <c r="C375" s="94" t="s">
        <v>114</v>
      </c>
      <c r="D375" s="121">
        <v>2014</v>
      </c>
      <c r="E375" s="93">
        <v>4</v>
      </c>
      <c r="F375" s="93">
        <f t="shared" si="105"/>
        <v>335</v>
      </c>
      <c r="H375" s="54">
        <v>4</v>
      </c>
      <c r="I375" s="118">
        <v>505</v>
      </c>
      <c r="J375" s="123"/>
      <c r="L375"/>
      <c r="M375" s="60">
        <f t="shared" si="109"/>
        <v>505</v>
      </c>
      <c r="N375" s="10"/>
      <c r="O375" s="79" t="str">
        <f t="shared" si="101"/>
        <v>NY Metro</v>
      </c>
      <c r="P375" s="94">
        <f t="shared" si="100"/>
        <v>335</v>
      </c>
      <c r="Q375" s="94" t="s">
        <v>114</v>
      </c>
      <c r="R375" s="193"/>
      <c r="S375" s="94">
        <v>1</v>
      </c>
      <c r="T375" s="58">
        <f t="shared" si="108"/>
        <v>4</v>
      </c>
      <c r="U375" s="81">
        <f t="shared" si="104"/>
        <v>494.36356986100952</v>
      </c>
      <c r="V375" s="61">
        <f t="shared" si="102"/>
        <v>482.18831490954358</v>
      </c>
      <c r="W375" s="61" t="s">
        <v>194</v>
      </c>
      <c r="X375" s="61">
        <f t="shared" si="103"/>
        <v>3.6349999999999998</v>
      </c>
      <c r="Y375" s="61">
        <f t="shared" si="110"/>
        <v>3.5454767129968299</v>
      </c>
      <c r="Z375" s="58">
        <v>3</v>
      </c>
      <c r="AA375" s="81">
        <f t="shared" si="106"/>
        <v>492.82474504853406</v>
      </c>
      <c r="AB375" s="212">
        <f t="shared" si="107"/>
        <v>123.20618626213351</v>
      </c>
      <c r="AC375" s="82"/>
      <c r="AD375" s="10"/>
      <c r="AE375"/>
      <c r="AF375"/>
      <c r="AK375" s="10"/>
      <c r="AM375"/>
      <c r="AR375" s="10"/>
      <c r="AT375"/>
    </row>
    <row r="376" spans="1:46" x14ac:dyDescent="0.25">
      <c r="A376" s="93">
        <v>336</v>
      </c>
      <c r="B376" s="93" t="s">
        <v>126</v>
      </c>
      <c r="C376" s="94" t="s">
        <v>114</v>
      </c>
      <c r="D376" s="121">
        <v>2014</v>
      </c>
      <c r="E376" s="93">
        <v>4</v>
      </c>
      <c r="F376" s="93">
        <f t="shared" si="105"/>
        <v>336</v>
      </c>
      <c r="H376" s="54">
        <v>4</v>
      </c>
      <c r="I376" s="118">
        <v>505</v>
      </c>
      <c r="J376" s="123"/>
      <c r="L376"/>
      <c r="M376" s="60">
        <f t="shared" si="109"/>
        <v>505</v>
      </c>
      <c r="N376" s="10"/>
      <c r="O376" s="79" t="str">
        <f t="shared" si="101"/>
        <v>NY Metro</v>
      </c>
      <c r="P376" s="94">
        <f t="shared" ref="P376:P439" si="111">A376</f>
        <v>336</v>
      </c>
      <c r="Q376" s="94" t="s">
        <v>114</v>
      </c>
      <c r="R376" s="193"/>
      <c r="S376" s="94">
        <v>1</v>
      </c>
      <c r="T376" s="58">
        <f t="shared" si="108"/>
        <v>4</v>
      </c>
      <c r="U376" s="81">
        <f t="shared" si="104"/>
        <v>494.36356986100952</v>
      </c>
      <c r="V376" s="61">
        <f t="shared" si="102"/>
        <v>482.18831490954358</v>
      </c>
      <c r="W376" s="61" t="s">
        <v>194</v>
      </c>
      <c r="X376" s="61">
        <f t="shared" si="103"/>
        <v>3.6349999999999998</v>
      </c>
      <c r="Y376" s="61">
        <f t="shared" si="110"/>
        <v>3.5454767129968299</v>
      </c>
      <c r="Z376" s="58">
        <v>3</v>
      </c>
      <c r="AA376" s="81">
        <f t="shared" si="106"/>
        <v>492.82474504853406</v>
      </c>
      <c r="AB376" s="212">
        <f t="shared" si="107"/>
        <v>123.20618626213351</v>
      </c>
      <c r="AC376" s="82"/>
      <c r="AD376" s="10"/>
      <c r="AE376"/>
      <c r="AF376"/>
      <c r="AK376" s="10"/>
      <c r="AM376"/>
      <c r="AR376" s="10"/>
      <c r="AT376"/>
    </row>
    <row r="377" spans="1:46" x14ac:dyDescent="0.25">
      <c r="A377" s="93">
        <v>337</v>
      </c>
      <c r="B377" s="93" t="s">
        <v>126</v>
      </c>
      <c r="C377" s="94" t="s">
        <v>114</v>
      </c>
      <c r="D377" s="121">
        <v>2014</v>
      </c>
      <c r="E377" s="93">
        <v>4</v>
      </c>
      <c r="F377" s="93">
        <f t="shared" si="105"/>
        <v>337</v>
      </c>
      <c r="H377" s="54">
        <v>4</v>
      </c>
      <c r="I377" s="118">
        <v>505</v>
      </c>
      <c r="J377" s="123"/>
      <c r="L377"/>
      <c r="M377" s="60">
        <f t="shared" si="109"/>
        <v>505</v>
      </c>
      <c r="N377" s="10"/>
      <c r="O377" s="79" t="str">
        <f t="shared" ref="O377:O440" si="112">IF(E377=1,$E$3,IF(E377=2,$E$4,IF(E377=3,$E$5,IF(E377=4,$E$6,IF(E377=5,$E$7,IF(E377=6,$E$8,"other"))))))</f>
        <v>NY Metro</v>
      </c>
      <c r="P377" s="94">
        <f t="shared" si="111"/>
        <v>337</v>
      </c>
      <c r="Q377" s="94" t="s">
        <v>114</v>
      </c>
      <c r="R377" s="193"/>
      <c r="S377" s="94">
        <v>1</v>
      </c>
      <c r="T377" s="58">
        <f t="shared" si="108"/>
        <v>4</v>
      </c>
      <c r="U377" s="81">
        <f t="shared" si="104"/>
        <v>494.36356986100952</v>
      </c>
      <c r="V377" s="61">
        <f t="shared" ref="V377:V440" si="113">U377/INDEX($AO$49:$AO$56,MATCH($O377,$AL$49:$AL$56,0))</f>
        <v>482.18831490954358</v>
      </c>
      <c r="W377" s="61" t="s">
        <v>194</v>
      </c>
      <c r="X377" s="61">
        <f t="shared" ref="X377:X440" si="114">IF(K377,K377,AVERAGE($L$11:$L$1104))</f>
        <v>3.6349999999999998</v>
      </c>
      <c r="Y377" s="61">
        <f t="shared" si="110"/>
        <v>3.5454767129968299</v>
      </c>
      <c r="Z377" s="58">
        <v>3</v>
      </c>
      <c r="AA377" s="81">
        <f t="shared" si="106"/>
        <v>492.82474504853406</v>
      </c>
      <c r="AB377" s="212">
        <f t="shared" si="107"/>
        <v>123.20618626213351</v>
      </c>
      <c r="AC377" s="82"/>
      <c r="AD377" s="10"/>
      <c r="AE377"/>
      <c r="AF377"/>
      <c r="AK377" s="10"/>
      <c r="AM377"/>
      <c r="AR377" s="10"/>
      <c r="AT377"/>
    </row>
    <row r="378" spans="1:46" x14ac:dyDescent="0.25">
      <c r="A378" s="93">
        <v>338</v>
      </c>
      <c r="B378" s="93" t="s">
        <v>126</v>
      </c>
      <c r="C378" s="94" t="s">
        <v>114</v>
      </c>
      <c r="D378" s="121">
        <v>2014</v>
      </c>
      <c r="E378" s="93">
        <v>4</v>
      </c>
      <c r="F378" s="93">
        <f t="shared" si="105"/>
        <v>338</v>
      </c>
      <c r="H378" s="54">
        <v>4</v>
      </c>
      <c r="I378" s="118">
        <v>505</v>
      </c>
      <c r="J378" s="123"/>
      <c r="L378"/>
      <c r="M378" s="60">
        <f t="shared" si="109"/>
        <v>505</v>
      </c>
      <c r="N378" s="10"/>
      <c r="O378" s="79" t="str">
        <f t="shared" si="112"/>
        <v>NY Metro</v>
      </c>
      <c r="P378" s="94">
        <f t="shared" si="111"/>
        <v>338</v>
      </c>
      <c r="Q378" s="94" t="s">
        <v>114</v>
      </c>
      <c r="R378" s="193"/>
      <c r="S378" s="94">
        <v>1</v>
      </c>
      <c r="T378" s="58">
        <f t="shared" si="108"/>
        <v>4</v>
      </c>
      <c r="U378" s="81">
        <f t="shared" si="104"/>
        <v>494.36356986100952</v>
      </c>
      <c r="V378" s="61">
        <f t="shared" si="113"/>
        <v>482.18831490954358</v>
      </c>
      <c r="W378" s="61" t="s">
        <v>194</v>
      </c>
      <c r="X378" s="61">
        <f t="shared" si="114"/>
        <v>3.6349999999999998</v>
      </c>
      <c r="Y378" s="61">
        <f t="shared" si="110"/>
        <v>3.5454767129968299</v>
      </c>
      <c r="Z378" s="58">
        <v>3</v>
      </c>
      <c r="AA378" s="81">
        <f t="shared" si="106"/>
        <v>492.82474504853406</v>
      </c>
      <c r="AB378" s="212">
        <f t="shared" si="107"/>
        <v>123.20618626213351</v>
      </c>
      <c r="AC378" s="82"/>
      <c r="AD378" s="10"/>
      <c r="AE378"/>
      <c r="AF378"/>
      <c r="AK378" s="10"/>
      <c r="AM378"/>
      <c r="AR378" s="10"/>
      <c r="AT378"/>
    </row>
    <row r="379" spans="1:46" x14ac:dyDescent="0.25">
      <c r="A379" s="93">
        <v>339</v>
      </c>
      <c r="B379" s="93" t="s">
        <v>126</v>
      </c>
      <c r="C379" s="94" t="s">
        <v>114</v>
      </c>
      <c r="D379" s="121">
        <v>2014</v>
      </c>
      <c r="E379" s="93">
        <v>4</v>
      </c>
      <c r="F379" s="93">
        <f t="shared" si="105"/>
        <v>339</v>
      </c>
      <c r="H379" s="54">
        <v>4</v>
      </c>
      <c r="I379" s="118">
        <v>505</v>
      </c>
      <c r="J379" s="123"/>
      <c r="L379"/>
      <c r="M379" s="60">
        <f t="shared" si="109"/>
        <v>505</v>
      </c>
      <c r="N379" s="10"/>
      <c r="O379" s="79" t="str">
        <f t="shared" si="112"/>
        <v>NY Metro</v>
      </c>
      <c r="P379" s="94">
        <f t="shared" si="111"/>
        <v>339</v>
      </c>
      <c r="Q379" s="94" t="s">
        <v>114</v>
      </c>
      <c r="R379" s="193"/>
      <c r="S379" s="94">
        <v>1</v>
      </c>
      <c r="T379" s="58">
        <f t="shared" si="108"/>
        <v>4</v>
      </c>
      <c r="U379" s="81">
        <f t="shared" si="104"/>
        <v>494.36356986100952</v>
      </c>
      <c r="V379" s="61">
        <f t="shared" si="113"/>
        <v>482.18831490954358</v>
      </c>
      <c r="W379" s="61" t="s">
        <v>194</v>
      </c>
      <c r="X379" s="61">
        <f t="shared" si="114"/>
        <v>3.6349999999999998</v>
      </c>
      <c r="Y379" s="61">
        <f t="shared" si="110"/>
        <v>3.5454767129968299</v>
      </c>
      <c r="Z379" s="58">
        <v>3</v>
      </c>
      <c r="AA379" s="81">
        <f t="shared" si="106"/>
        <v>492.82474504853406</v>
      </c>
      <c r="AB379" s="212">
        <f t="shared" si="107"/>
        <v>123.20618626213351</v>
      </c>
      <c r="AC379" s="82"/>
      <c r="AD379" s="10"/>
      <c r="AE379"/>
      <c r="AF379"/>
      <c r="AK379" s="10"/>
      <c r="AM379"/>
      <c r="AR379" s="10"/>
      <c r="AT379"/>
    </row>
    <row r="380" spans="1:46" x14ac:dyDescent="0.25">
      <c r="A380" s="93">
        <v>340</v>
      </c>
      <c r="B380" s="93" t="s">
        <v>126</v>
      </c>
      <c r="C380" s="94" t="s">
        <v>114</v>
      </c>
      <c r="D380" s="121">
        <v>2014</v>
      </c>
      <c r="E380" s="93">
        <v>4</v>
      </c>
      <c r="F380" s="93">
        <f t="shared" si="105"/>
        <v>340</v>
      </c>
      <c r="H380" s="54">
        <v>4</v>
      </c>
      <c r="I380" s="118">
        <v>505</v>
      </c>
      <c r="J380" s="123"/>
      <c r="L380"/>
      <c r="M380" s="60">
        <f t="shared" si="109"/>
        <v>505</v>
      </c>
      <c r="N380" s="10"/>
      <c r="O380" s="79" t="str">
        <f t="shared" si="112"/>
        <v>NY Metro</v>
      </c>
      <c r="P380" s="94">
        <f t="shared" si="111"/>
        <v>340</v>
      </c>
      <c r="Q380" s="94" t="s">
        <v>114</v>
      </c>
      <c r="R380" s="193"/>
      <c r="S380" s="94">
        <v>1</v>
      </c>
      <c r="T380" s="58">
        <f t="shared" si="108"/>
        <v>4</v>
      </c>
      <c r="U380" s="81">
        <f t="shared" ref="U380:U443" si="115">I380-(Z380*Y380)</f>
        <v>494.36356986100952</v>
      </c>
      <c r="V380" s="61">
        <f t="shared" si="113"/>
        <v>482.18831490954358</v>
      </c>
      <c r="W380" s="61" t="s">
        <v>194</v>
      </c>
      <c r="X380" s="61">
        <f t="shared" si="114"/>
        <v>3.6349999999999998</v>
      </c>
      <c r="Y380" s="61">
        <f t="shared" si="110"/>
        <v>3.5454767129968299</v>
      </c>
      <c r="Z380" s="58">
        <v>3</v>
      </c>
      <c r="AA380" s="81">
        <f t="shared" si="106"/>
        <v>492.82474504853406</v>
      </c>
      <c r="AB380" s="212">
        <f t="shared" si="107"/>
        <v>123.20618626213351</v>
      </c>
      <c r="AC380" s="82"/>
      <c r="AD380" s="10"/>
      <c r="AE380"/>
      <c r="AF380"/>
      <c r="AK380" s="10"/>
      <c r="AM380"/>
      <c r="AR380" s="10"/>
      <c r="AT380"/>
    </row>
    <row r="381" spans="1:46" x14ac:dyDescent="0.25">
      <c r="A381" s="93">
        <v>341</v>
      </c>
      <c r="B381" s="93" t="s">
        <v>126</v>
      </c>
      <c r="C381" s="94" t="s">
        <v>114</v>
      </c>
      <c r="D381" s="121">
        <v>2014</v>
      </c>
      <c r="E381" s="93">
        <v>4</v>
      </c>
      <c r="F381" s="93">
        <f t="shared" si="105"/>
        <v>341</v>
      </c>
      <c r="H381" s="54">
        <v>4</v>
      </c>
      <c r="I381" s="118">
        <v>505</v>
      </c>
      <c r="J381" s="123"/>
      <c r="L381"/>
      <c r="M381" s="60">
        <f t="shared" si="109"/>
        <v>505</v>
      </c>
      <c r="N381" s="10"/>
      <c r="O381" s="79" t="str">
        <f t="shared" si="112"/>
        <v>NY Metro</v>
      </c>
      <c r="P381" s="94">
        <f t="shared" si="111"/>
        <v>341</v>
      </c>
      <c r="Q381" s="94" t="s">
        <v>114</v>
      </c>
      <c r="R381" s="193"/>
      <c r="S381" s="94">
        <v>1</v>
      </c>
      <c r="T381" s="58">
        <f t="shared" si="108"/>
        <v>4</v>
      </c>
      <c r="U381" s="81">
        <f t="shared" si="115"/>
        <v>494.36356986100952</v>
      </c>
      <c r="V381" s="61">
        <f t="shared" si="113"/>
        <v>482.18831490954358</v>
      </c>
      <c r="W381" s="61" t="s">
        <v>194</v>
      </c>
      <c r="X381" s="61">
        <f t="shared" si="114"/>
        <v>3.6349999999999998</v>
      </c>
      <c r="Y381" s="61">
        <f t="shared" si="110"/>
        <v>3.5454767129968299</v>
      </c>
      <c r="Z381" s="58">
        <v>3</v>
      </c>
      <c r="AA381" s="81">
        <f t="shared" si="106"/>
        <v>492.82474504853406</v>
      </c>
      <c r="AB381" s="212">
        <f t="shared" si="107"/>
        <v>123.20618626213351</v>
      </c>
      <c r="AC381" s="82"/>
      <c r="AD381" s="10"/>
      <c r="AE381"/>
      <c r="AF381"/>
      <c r="AK381" s="10"/>
      <c r="AM381"/>
      <c r="AR381" s="10"/>
      <c r="AT381"/>
    </row>
    <row r="382" spans="1:46" x14ac:dyDescent="0.25">
      <c r="A382" s="93">
        <v>342</v>
      </c>
      <c r="B382" s="93" t="s">
        <v>126</v>
      </c>
      <c r="C382" s="94" t="s">
        <v>114</v>
      </c>
      <c r="D382" s="121">
        <v>2014</v>
      </c>
      <c r="E382" s="93">
        <v>4</v>
      </c>
      <c r="F382" s="93">
        <f t="shared" si="105"/>
        <v>342</v>
      </c>
      <c r="H382" s="54">
        <v>4</v>
      </c>
      <c r="I382" s="118">
        <v>505</v>
      </c>
      <c r="J382" s="123"/>
      <c r="L382"/>
      <c r="M382" s="60">
        <f t="shared" si="109"/>
        <v>505</v>
      </c>
      <c r="N382" s="10"/>
      <c r="O382" s="79" t="str">
        <f t="shared" si="112"/>
        <v>NY Metro</v>
      </c>
      <c r="P382" s="94">
        <f t="shared" si="111"/>
        <v>342</v>
      </c>
      <c r="Q382" s="94" t="s">
        <v>114</v>
      </c>
      <c r="R382" s="193"/>
      <c r="S382" s="94">
        <v>1</v>
      </c>
      <c r="T382" s="58">
        <f t="shared" si="108"/>
        <v>4</v>
      </c>
      <c r="U382" s="81">
        <f t="shared" si="115"/>
        <v>494.36356986100952</v>
      </c>
      <c r="V382" s="61">
        <f t="shared" si="113"/>
        <v>482.18831490954358</v>
      </c>
      <c r="W382" s="61" t="s">
        <v>194</v>
      </c>
      <c r="X382" s="61">
        <f t="shared" si="114"/>
        <v>3.6349999999999998</v>
      </c>
      <c r="Y382" s="61">
        <f t="shared" si="110"/>
        <v>3.5454767129968299</v>
      </c>
      <c r="Z382" s="58">
        <v>3</v>
      </c>
      <c r="AA382" s="81">
        <f t="shared" si="106"/>
        <v>492.82474504853406</v>
      </c>
      <c r="AB382" s="212">
        <f t="shared" si="107"/>
        <v>123.20618626213351</v>
      </c>
      <c r="AC382" s="82"/>
      <c r="AD382" s="10"/>
      <c r="AE382"/>
      <c r="AF382"/>
      <c r="AK382" s="10"/>
      <c r="AM382"/>
      <c r="AR382" s="10"/>
      <c r="AT382"/>
    </row>
    <row r="383" spans="1:46" x14ac:dyDescent="0.25">
      <c r="A383" s="93">
        <v>343</v>
      </c>
      <c r="B383" s="93" t="s">
        <v>126</v>
      </c>
      <c r="C383" s="94" t="s">
        <v>114</v>
      </c>
      <c r="D383" s="121">
        <v>2014</v>
      </c>
      <c r="E383" s="93">
        <v>4</v>
      </c>
      <c r="F383" s="93">
        <f t="shared" ref="F383:F446" si="116">A383</f>
        <v>343</v>
      </c>
      <c r="H383" s="54">
        <v>4</v>
      </c>
      <c r="I383" s="118">
        <v>505</v>
      </c>
      <c r="J383" s="123"/>
      <c r="L383"/>
      <c r="M383" s="60">
        <f t="shared" si="109"/>
        <v>505</v>
      </c>
      <c r="N383" s="10"/>
      <c r="O383" s="79" t="str">
        <f t="shared" si="112"/>
        <v>NY Metro</v>
      </c>
      <c r="P383" s="94">
        <f t="shared" si="111"/>
        <v>343</v>
      </c>
      <c r="Q383" s="94" t="s">
        <v>114</v>
      </c>
      <c r="R383" s="193"/>
      <c r="S383" s="94">
        <v>1</v>
      </c>
      <c r="T383" s="58">
        <f t="shared" si="108"/>
        <v>4</v>
      </c>
      <c r="U383" s="81">
        <f t="shared" si="115"/>
        <v>494.36356986100952</v>
      </c>
      <c r="V383" s="61">
        <f t="shared" si="113"/>
        <v>482.18831490954358</v>
      </c>
      <c r="W383" s="61" t="s">
        <v>194</v>
      </c>
      <c r="X383" s="61">
        <f t="shared" si="114"/>
        <v>3.6349999999999998</v>
      </c>
      <c r="Y383" s="61">
        <f t="shared" si="110"/>
        <v>3.5454767129968299</v>
      </c>
      <c r="Z383" s="58">
        <v>3</v>
      </c>
      <c r="AA383" s="81">
        <f t="shared" si="106"/>
        <v>492.82474504853406</v>
      </c>
      <c r="AB383" s="212">
        <f t="shared" si="107"/>
        <v>123.20618626213351</v>
      </c>
      <c r="AC383" s="82"/>
      <c r="AD383" s="10"/>
      <c r="AE383"/>
      <c r="AF383"/>
      <c r="AK383" s="10"/>
      <c r="AM383"/>
      <c r="AR383" s="10"/>
      <c r="AT383"/>
    </row>
    <row r="384" spans="1:46" x14ac:dyDescent="0.25">
      <c r="A384" s="93">
        <v>344</v>
      </c>
      <c r="B384" s="93" t="s">
        <v>126</v>
      </c>
      <c r="C384" s="94" t="s">
        <v>114</v>
      </c>
      <c r="D384" s="121">
        <v>2014</v>
      </c>
      <c r="E384" s="93">
        <v>4</v>
      </c>
      <c r="F384" s="93">
        <f t="shared" si="116"/>
        <v>344</v>
      </c>
      <c r="H384" s="54">
        <v>4</v>
      </c>
      <c r="I384" s="118">
        <v>505</v>
      </c>
      <c r="J384" s="123"/>
      <c r="L384"/>
      <c r="M384" s="60">
        <f t="shared" si="109"/>
        <v>505</v>
      </c>
      <c r="N384" s="10"/>
      <c r="O384" s="79" t="str">
        <f t="shared" si="112"/>
        <v>NY Metro</v>
      </c>
      <c r="P384" s="94">
        <f t="shared" si="111"/>
        <v>344</v>
      </c>
      <c r="Q384" s="94" t="s">
        <v>114</v>
      </c>
      <c r="R384" s="193"/>
      <c r="S384" s="94">
        <v>1</v>
      </c>
      <c r="T384" s="58">
        <f t="shared" si="108"/>
        <v>4</v>
      </c>
      <c r="U384" s="81">
        <f t="shared" si="115"/>
        <v>494.36356986100952</v>
      </c>
      <c r="V384" s="61">
        <f t="shared" si="113"/>
        <v>482.18831490954358</v>
      </c>
      <c r="W384" s="61" t="s">
        <v>194</v>
      </c>
      <c r="X384" s="61">
        <f t="shared" si="114"/>
        <v>3.6349999999999998</v>
      </c>
      <c r="Y384" s="61">
        <f t="shared" si="110"/>
        <v>3.5454767129968299</v>
      </c>
      <c r="Z384" s="58">
        <v>3</v>
      </c>
      <c r="AA384" s="81">
        <f t="shared" si="106"/>
        <v>492.82474504853406</v>
      </c>
      <c r="AB384" s="212">
        <f t="shared" si="107"/>
        <v>123.20618626213351</v>
      </c>
      <c r="AC384" s="82"/>
      <c r="AD384" s="10"/>
      <c r="AE384"/>
      <c r="AF384"/>
      <c r="AK384" s="10"/>
      <c r="AM384"/>
      <c r="AR384" s="10"/>
      <c r="AT384"/>
    </row>
    <row r="385" spans="1:46" x14ac:dyDescent="0.25">
      <c r="A385" s="93">
        <v>345</v>
      </c>
      <c r="B385" s="93" t="s">
        <v>126</v>
      </c>
      <c r="C385" s="94" t="s">
        <v>114</v>
      </c>
      <c r="D385" s="121">
        <v>2014</v>
      </c>
      <c r="E385" s="93">
        <v>4</v>
      </c>
      <c r="F385" s="93">
        <f t="shared" si="116"/>
        <v>345</v>
      </c>
      <c r="H385" s="54">
        <v>4</v>
      </c>
      <c r="I385" s="118">
        <v>505</v>
      </c>
      <c r="J385" s="123"/>
      <c r="L385"/>
      <c r="M385" s="60">
        <f t="shared" si="109"/>
        <v>505</v>
      </c>
      <c r="N385" s="10"/>
      <c r="O385" s="79" t="str">
        <f t="shared" si="112"/>
        <v>NY Metro</v>
      </c>
      <c r="P385" s="94">
        <f t="shared" si="111"/>
        <v>345</v>
      </c>
      <c r="Q385" s="94" t="s">
        <v>114</v>
      </c>
      <c r="R385" s="193"/>
      <c r="S385" s="94">
        <v>1</v>
      </c>
      <c r="T385" s="58">
        <f t="shared" si="108"/>
        <v>4</v>
      </c>
      <c r="U385" s="81">
        <f t="shared" si="115"/>
        <v>494.36356986100952</v>
      </c>
      <c r="V385" s="61">
        <f t="shared" si="113"/>
        <v>482.18831490954358</v>
      </c>
      <c r="W385" s="61" t="s">
        <v>194</v>
      </c>
      <c r="X385" s="61">
        <f t="shared" si="114"/>
        <v>3.6349999999999998</v>
      </c>
      <c r="Y385" s="61">
        <f t="shared" si="110"/>
        <v>3.5454767129968299</v>
      </c>
      <c r="Z385" s="58">
        <v>3</v>
      </c>
      <c r="AA385" s="81">
        <f t="shared" si="106"/>
        <v>492.82474504853406</v>
      </c>
      <c r="AB385" s="212">
        <f t="shared" si="107"/>
        <v>123.20618626213351</v>
      </c>
      <c r="AC385" s="82"/>
      <c r="AD385" s="10"/>
      <c r="AE385"/>
      <c r="AF385"/>
      <c r="AK385" s="10"/>
      <c r="AM385"/>
      <c r="AR385" s="10"/>
      <c r="AT385"/>
    </row>
    <row r="386" spans="1:46" x14ac:dyDescent="0.25">
      <c r="A386" s="93">
        <v>346</v>
      </c>
      <c r="B386" s="93" t="s">
        <v>126</v>
      </c>
      <c r="C386" s="94" t="s">
        <v>114</v>
      </c>
      <c r="D386" s="121">
        <v>2014</v>
      </c>
      <c r="E386" s="93">
        <v>4</v>
      </c>
      <c r="F386" s="93">
        <f t="shared" si="116"/>
        <v>346</v>
      </c>
      <c r="H386" s="54">
        <v>4</v>
      </c>
      <c r="I386" s="118">
        <v>505</v>
      </c>
      <c r="J386" s="123"/>
      <c r="L386"/>
      <c r="M386" s="60">
        <f t="shared" si="109"/>
        <v>505</v>
      </c>
      <c r="N386" s="10"/>
      <c r="O386" s="79" t="str">
        <f t="shared" si="112"/>
        <v>NY Metro</v>
      </c>
      <c r="P386" s="94">
        <f t="shared" si="111"/>
        <v>346</v>
      </c>
      <c r="Q386" s="94" t="s">
        <v>114</v>
      </c>
      <c r="R386" s="193"/>
      <c r="S386" s="94">
        <v>1</v>
      </c>
      <c r="T386" s="58">
        <f t="shared" si="108"/>
        <v>4</v>
      </c>
      <c r="U386" s="81">
        <f t="shared" si="115"/>
        <v>494.36356986100952</v>
      </c>
      <c r="V386" s="61">
        <f t="shared" si="113"/>
        <v>482.18831490954358</v>
      </c>
      <c r="W386" s="61" t="s">
        <v>194</v>
      </c>
      <c r="X386" s="61">
        <f t="shared" si="114"/>
        <v>3.6349999999999998</v>
      </c>
      <c r="Y386" s="61">
        <f t="shared" si="110"/>
        <v>3.5454767129968299</v>
      </c>
      <c r="Z386" s="58">
        <v>3</v>
      </c>
      <c r="AA386" s="81">
        <f t="shared" si="106"/>
        <v>492.82474504853406</v>
      </c>
      <c r="AB386" s="212">
        <f t="shared" si="107"/>
        <v>123.20618626213351</v>
      </c>
      <c r="AC386" s="82"/>
      <c r="AD386" s="10"/>
      <c r="AE386"/>
      <c r="AF386"/>
      <c r="AK386" s="10"/>
      <c r="AM386"/>
      <c r="AR386" s="10"/>
      <c r="AT386"/>
    </row>
    <row r="387" spans="1:46" x14ac:dyDescent="0.25">
      <c r="A387" s="93">
        <v>347</v>
      </c>
      <c r="B387" s="93" t="s">
        <v>126</v>
      </c>
      <c r="C387" s="94" t="s">
        <v>114</v>
      </c>
      <c r="D387" s="121">
        <v>2014</v>
      </c>
      <c r="E387" s="93">
        <v>4</v>
      </c>
      <c r="F387" s="93">
        <f t="shared" si="116"/>
        <v>347</v>
      </c>
      <c r="H387" s="54">
        <v>4</v>
      </c>
      <c r="I387" s="118">
        <v>505</v>
      </c>
      <c r="J387" s="123"/>
      <c r="L387"/>
      <c r="M387" s="60">
        <f t="shared" si="109"/>
        <v>505</v>
      </c>
      <c r="N387" s="10"/>
      <c r="O387" s="79" t="str">
        <f t="shared" si="112"/>
        <v>NY Metro</v>
      </c>
      <c r="P387" s="94">
        <f t="shared" si="111"/>
        <v>347</v>
      </c>
      <c r="Q387" s="94" t="s">
        <v>114</v>
      </c>
      <c r="R387" s="193"/>
      <c r="S387" s="94">
        <v>1</v>
      </c>
      <c r="T387" s="58">
        <f t="shared" si="108"/>
        <v>4</v>
      </c>
      <c r="U387" s="81">
        <f t="shared" si="115"/>
        <v>494.36356986100952</v>
      </c>
      <c r="V387" s="61">
        <f t="shared" si="113"/>
        <v>482.18831490954358</v>
      </c>
      <c r="W387" s="61" t="s">
        <v>194</v>
      </c>
      <c r="X387" s="61">
        <f t="shared" si="114"/>
        <v>3.6349999999999998</v>
      </c>
      <c r="Y387" s="61">
        <f t="shared" si="110"/>
        <v>3.5454767129968299</v>
      </c>
      <c r="Z387" s="58">
        <v>3</v>
      </c>
      <c r="AA387" s="81">
        <f t="shared" si="106"/>
        <v>492.82474504853406</v>
      </c>
      <c r="AB387" s="212">
        <f t="shared" si="107"/>
        <v>123.20618626213351</v>
      </c>
      <c r="AC387" s="82"/>
      <c r="AD387" s="10"/>
      <c r="AE387"/>
      <c r="AF387"/>
      <c r="AK387" s="10"/>
      <c r="AM387"/>
      <c r="AR387" s="10"/>
      <c r="AT387"/>
    </row>
    <row r="388" spans="1:46" x14ac:dyDescent="0.25">
      <c r="A388" s="93">
        <v>348</v>
      </c>
      <c r="B388" s="93" t="s">
        <v>126</v>
      </c>
      <c r="C388" s="94" t="s">
        <v>114</v>
      </c>
      <c r="D388" s="121">
        <v>2014</v>
      </c>
      <c r="E388" s="93">
        <v>4</v>
      </c>
      <c r="F388" s="93">
        <f t="shared" si="116"/>
        <v>348</v>
      </c>
      <c r="H388" s="54">
        <v>4</v>
      </c>
      <c r="I388" s="118">
        <v>505</v>
      </c>
      <c r="J388" s="123"/>
      <c r="L388"/>
      <c r="M388" s="60">
        <f t="shared" si="109"/>
        <v>505</v>
      </c>
      <c r="N388" s="10"/>
      <c r="O388" s="79" t="str">
        <f t="shared" si="112"/>
        <v>NY Metro</v>
      </c>
      <c r="P388" s="94">
        <f t="shared" si="111"/>
        <v>348</v>
      </c>
      <c r="Q388" s="94" t="s">
        <v>114</v>
      </c>
      <c r="R388" s="193"/>
      <c r="S388" s="94">
        <v>1</v>
      </c>
      <c r="T388" s="58">
        <f t="shared" si="108"/>
        <v>4</v>
      </c>
      <c r="U388" s="81">
        <f t="shared" si="115"/>
        <v>494.36356986100952</v>
      </c>
      <c r="V388" s="61">
        <f t="shared" si="113"/>
        <v>482.18831490954358</v>
      </c>
      <c r="W388" s="61" t="s">
        <v>194</v>
      </c>
      <c r="X388" s="61">
        <f t="shared" si="114"/>
        <v>3.6349999999999998</v>
      </c>
      <c r="Y388" s="61">
        <f t="shared" si="110"/>
        <v>3.5454767129968299</v>
      </c>
      <c r="Z388" s="58">
        <v>3</v>
      </c>
      <c r="AA388" s="81">
        <f t="shared" si="106"/>
        <v>492.82474504853406</v>
      </c>
      <c r="AB388" s="212">
        <f t="shared" si="107"/>
        <v>123.20618626213351</v>
      </c>
      <c r="AC388" s="82"/>
      <c r="AD388" s="10"/>
      <c r="AE388"/>
      <c r="AF388"/>
      <c r="AK388" s="10"/>
      <c r="AM388"/>
      <c r="AR388" s="10"/>
      <c r="AT388"/>
    </row>
    <row r="389" spans="1:46" x14ac:dyDescent="0.25">
      <c r="A389" s="93">
        <v>349</v>
      </c>
      <c r="B389" s="93" t="s">
        <v>126</v>
      </c>
      <c r="C389" s="94" t="s">
        <v>114</v>
      </c>
      <c r="D389" s="121">
        <v>2014</v>
      </c>
      <c r="E389" s="93">
        <v>4</v>
      </c>
      <c r="F389" s="93">
        <f t="shared" si="116"/>
        <v>349</v>
      </c>
      <c r="H389" s="54">
        <v>4</v>
      </c>
      <c r="I389" s="118">
        <v>505</v>
      </c>
      <c r="J389" s="123"/>
      <c r="L389"/>
      <c r="M389" s="60">
        <f t="shared" si="109"/>
        <v>505</v>
      </c>
      <c r="N389" s="10"/>
      <c r="O389" s="79" t="str">
        <f t="shared" si="112"/>
        <v>NY Metro</v>
      </c>
      <c r="P389" s="94">
        <f t="shared" si="111"/>
        <v>349</v>
      </c>
      <c r="Q389" s="94" t="s">
        <v>114</v>
      </c>
      <c r="R389" s="193"/>
      <c r="S389" s="94">
        <v>1</v>
      </c>
      <c r="T389" s="58">
        <f t="shared" si="108"/>
        <v>4</v>
      </c>
      <c r="U389" s="81">
        <f t="shared" si="115"/>
        <v>494.36356986100952</v>
      </c>
      <c r="V389" s="61">
        <f t="shared" si="113"/>
        <v>482.18831490954358</v>
      </c>
      <c r="W389" s="61" t="s">
        <v>194</v>
      </c>
      <c r="X389" s="61">
        <f t="shared" si="114"/>
        <v>3.6349999999999998</v>
      </c>
      <c r="Y389" s="61">
        <f t="shared" si="110"/>
        <v>3.5454767129968299</v>
      </c>
      <c r="Z389" s="58">
        <v>3</v>
      </c>
      <c r="AA389" s="81">
        <f t="shared" si="106"/>
        <v>492.82474504853406</v>
      </c>
      <c r="AB389" s="212">
        <f t="shared" si="107"/>
        <v>123.20618626213351</v>
      </c>
      <c r="AC389" s="82"/>
      <c r="AD389" s="10"/>
      <c r="AE389"/>
      <c r="AF389"/>
      <c r="AK389" s="10"/>
      <c r="AM389"/>
      <c r="AR389" s="10"/>
      <c r="AT389"/>
    </row>
    <row r="390" spans="1:46" x14ac:dyDescent="0.25">
      <c r="A390" s="93">
        <v>350</v>
      </c>
      <c r="B390" s="93" t="s">
        <v>126</v>
      </c>
      <c r="C390" s="94" t="s">
        <v>114</v>
      </c>
      <c r="D390" s="121">
        <v>2014</v>
      </c>
      <c r="E390" s="93">
        <v>4</v>
      </c>
      <c r="F390" s="93">
        <f t="shared" si="116"/>
        <v>350</v>
      </c>
      <c r="H390" s="54">
        <v>4</v>
      </c>
      <c r="I390" s="118">
        <v>505</v>
      </c>
      <c r="J390" s="123"/>
      <c r="L390"/>
      <c r="M390" s="60">
        <f t="shared" si="109"/>
        <v>505</v>
      </c>
      <c r="N390" s="10"/>
      <c r="O390" s="79" t="str">
        <f t="shared" si="112"/>
        <v>NY Metro</v>
      </c>
      <c r="P390" s="94">
        <f t="shared" si="111"/>
        <v>350</v>
      </c>
      <c r="Q390" s="94" t="s">
        <v>114</v>
      </c>
      <c r="R390" s="193"/>
      <c r="S390" s="94">
        <v>1</v>
      </c>
      <c r="T390" s="58">
        <f t="shared" si="108"/>
        <v>4</v>
      </c>
      <c r="U390" s="81">
        <f t="shared" si="115"/>
        <v>494.36356986100952</v>
      </c>
      <c r="V390" s="61">
        <f t="shared" si="113"/>
        <v>482.18831490954358</v>
      </c>
      <c r="W390" s="61" t="s">
        <v>194</v>
      </c>
      <c r="X390" s="61">
        <f t="shared" si="114"/>
        <v>3.6349999999999998</v>
      </c>
      <c r="Y390" s="61">
        <f t="shared" si="110"/>
        <v>3.5454767129968299</v>
      </c>
      <c r="Z390" s="58">
        <v>3</v>
      </c>
      <c r="AA390" s="81">
        <f t="shared" ref="AA390:AA453" si="117">((Z390*Y390)+V390)/S390</f>
        <v>492.82474504853406</v>
      </c>
      <c r="AB390" s="212">
        <f t="shared" ref="AB390:AB453" si="118">IF(T390,AA390/T390,"-")</f>
        <v>123.20618626213351</v>
      </c>
      <c r="AC390" s="82"/>
      <c r="AD390" s="10"/>
      <c r="AE390"/>
      <c r="AF390"/>
      <c r="AK390" s="10"/>
      <c r="AM390"/>
      <c r="AR390" s="10"/>
      <c r="AT390"/>
    </row>
    <row r="391" spans="1:46" x14ac:dyDescent="0.25">
      <c r="A391" s="93">
        <v>351</v>
      </c>
      <c r="B391" s="93" t="s">
        <v>126</v>
      </c>
      <c r="C391" s="94" t="s">
        <v>114</v>
      </c>
      <c r="D391" s="121">
        <v>2014</v>
      </c>
      <c r="E391" s="93">
        <v>4</v>
      </c>
      <c r="F391" s="93">
        <f t="shared" si="116"/>
        <v>351</v>
      </c>
      <c r="H391" s="54">
        <v>4</v>
      </c>
      <c r="I391" s="118">
        <v>505</v>
      </c>
      <c r="J391" s="123"/>
      <c r="L391"/>
      <c r="M391" s="60">
        <f t="shared" si="109"/>
        <v>505</v>
      </c>
      <c r="N391" s="10"/>
      <c r="O391" s="79" t="str">
        <f t="shared" si="112"/>
        <v>NY Metro</v>
      </c>
      <c r="P391" s="94">
        <f t="shared" si="111"/>
        <v>351</v>
      </c>
      <c r="Q391" s="94" t="s">
        <v>114</v>
      </c>
      <c r="R391" s="193"/>
      <c r="S391" s="94">
        <v>1</v>
      </c>
      <c r="T391" s="58">
        <f t="shared" si="108"/>
        <v>4</v>
      </c>
      <c r="U391" s="81">
        <f t="shared" si="115"/>
        <v>494.36356986100952</v>
      </c>
      <c r="V391" s="61">
        <f t="shared" si="113"/>
        <v>482.18831490954358</v>
      </c>
      <c r="W391" s="61" t="s">
        <v>194</v>
      </c>
      <c r="X391" s="61">
        <f t="shared" si="114"/>
        <v>3.6349999999999998</v>
      </c>
      <c r="Y391" s="61">
        <f t="shared" si="110"/>
        <v>3.5454767129968299</v>
      </c>
      <c r="Z391" s="58">
        <v>3</v>
      </c>
      <c r="AA391" s="81">
        <f t="shared" si="117"/>
        <v>492.82474504853406</v>
      </c>
      <c r="AB391" s="212">
        <f t="shared" si="118"/>
        <v>123.20618626213351</v>
      </c>
      <c r="AC391" s="82"/>
      <c r="AD391" s="10"/>
      <c r="AE391"/>
      <c r="AF391"/>
      <c r="AK391" s="10"/>
      <c r="AM391"/>
      <c r="AR391" s="10"/>
      <c r="AT391"/>
    </row>
    <row r="392" spans="1:46" x14ac:dyDescent="0.25">
      <c r="A392" s="93">
        <v>352</v>
      </c>
      <c r="B392" s="93" t="s">
        <v>126</v>
      </c>
      <c r="C392" s="94" t="s">
        <v>114</v>
      </c>
      <c r="D392" s="121">
        <v>2014</v>
      </c>
      <c r="E392" s="93">
        <v>4</v>
      </c>
      <c r="F392" s="93">
        <f t="shared" si="116"/>
        <v>352</v>
      </c>
      <c r="H392" s="54">
        <v>4</v>
      </c>
      <c r="I392" s="118">
        <v>505</v>
      </c>
      <c r="J392" s="123"/>
      <c r="L392"/>
      <c r="M392" s="60">
        <f t="shared" si="109"/>
        <v>505</v>
      </c>
      <c r="N392" s="10"/>
      <c r="O392" s="79" t="str">
        <f t="shared" si="112"/>
        <v>NY Metro</v>
      </c>
      <c r="P392" s="94">
        <f t="shared" si="111"/>
        <v>352</v>
      </c>
      <c r="Q392" s="94" t="s">
        <v>114</v>
      </c>
      <c r="R392" s="193"/>
      <c r="S392" s="94">
        <v>1</v>
      </c>
      <c r="T392" s="58">
        <f t="shared" si="108"/>
        <v>4</v>
      </c>
      <c r="U392" s="81">
        <f t="shared" si="115"/>
        <v>494.36356986100952</v>
      </c>
      <c r="V392" s="61">
        <f t="shared" si="113"/>
        <v>482.18831490954358</v>
      </c>
      <c r="W392" s="61" t="s">
        <v>194</v>
      </c>
      <c r="X392" s="61">
        <f t="shared" si="114"/>
        <v>3.6349999999999998</v>
      </c>
      <c r="Y392" s="61">
        <f t="shared" si="110"/>
        <v>3.5454767129968299</v>
      </c>
      <c r="Z392" s="58">
        <v>3</v>
      </c>
      <c r="AA392" s="81">
        <f t="shared" si="117"/>
        <v>492.82474504853406</v>
      </c>
      <c r="AB392" s="212">
        <f t="shared" si="118"/>
        <v>123.20618626213351</v>
      </c>
      <c r="AC392" s="82"/>
      <c r="AD392" s="10"/>
      <c r="AE392"/>
      <c r="AF392"/>
      <c r="AK392" s="10"/>
      <c r="AM392"/>
      <c r="AR392" s="10"/>
      <c r="AT392"/>
    </row>
    <row r="393" spans="1:46" x14ac:dyDescent="0.25">
      <c r="A393" s="93">
        <v>353</v>
      </c>
      <c r="B393" s="93" t="s">
        <v>126</v>
      </c>
      <c r="C393" s="94" t="s">
        <v>114</v>
      </c>
      <c r="D393" s="121">
        <v>2014</v>
      </c>
      <c r="E393" s="93">
        <v>4</v>
      </c>
      <c r="F393" s="93">
        <f t="shared" si="116"/>
        <v>353</v>
      </c>
      <c r="H393" s="54">
        <v>4</v>
      </c>
      <c r="I393" s="118">
        <v>505</v>
      </c>
      <c r="J393" s="123"/>
      <c r="L393"/>
      <c r="M393" s="60">
        <f t="shared" si="109"/>
        <v>505</v>
      </c>
      <c r="N393" s="10"/>
      <c r="O393" s="79" t="str">
        <f t="shared" si="112"/>
        <v>NY Metro</v>
      </c>
      <c r="P393" s="94">
        <f t="shared" si="111"/>
        <v>353</v>
      </c>
      <c r="Q393" s="94" t="s">
        <v>114</v>
      </c>
      <c r="R393" s="193"/>
      <c r="S393" s="94">
        <v>1</v>
      </c>
      <c r="T393" s="58">
        <f t="shared" si="108"/>
        <v>4</v>
      </c>
      <c r="U393" s="81">
        <f t="shared" si="115"/>
        <v>494.36356986100952</v>
      </c>
      <c r="V393" s="61">
        <f t="shared" si="113"/>
        <v>482.18831490954358</v>
      </c>
      <c r="W393" s="61" t="s">
        <v>194</v>
      </c>
      <c r="X393" s="61">
        <f t="shared" si="114"/>
        <v>3.6349999999999998</v>
      </c>
      <c r="Y393" s="61">
        <f t="shared" si="110"/>
        <v>3.5454767129968299</v>
      </c>
      <c r="Z393" s="58">
        <v>3</v>
      </c>
      <c r="AA393" s="81">
        <f t="shared" si="117"/>
        <v>492.82474504853406</v>
      </c>
      <c r="AB393" s="212">
        <f t="shared" si="118"/>
        <v>123.20618626213351</v>
      </c>
      <c r="AC393" s="82"/>
      <c r="AD393" s="10"/>
      <c r="AE393"/>
      <c r="AF393"/>
      <c r="AK393" s="10"/>
      <c r="AM393"/>
      <c r="AR393" s="10"/>
      <c r="AT393"/>
    </row>
    <row r="394" spans="1:46" x14ac:dyDescent="0.25">
      <c r="A394" s="93">
        <v>354</v>
      </c>
      <c r="B394" s="93" t="s">
        <v>126</v>
      </c>
      <c r="C394" s="94" t="s">
        <v>114</v>
      </c>
      <c r="D394" s="121">
        <v>2014</v>
      </c>
      <c r="E394" s="93">
        <v>4</v>
      </c>
      <c r="F394" s="93">
        <f t="shared" si="116"/>
        <v>354</v>
      </c>
      <c r="H394" s="54">
        <v>4</v>
      </c>
      <c r="I394" s="118">
        <v>505</v>
      </c>
      <c r="J394" s="123"/>
      <c r="L394"/>
      <c r="M394" s="60">
        <f t="shared" si="109"/>
        <v>505</v>
      </c>
      <c r="N394" s="10"/>
      <c r="O394" s="79" t="str">
        <f t="shared" si="112"/>
        <v>NY Metro</v>
      </c>
      <c r="P394" s="94">
        <f t="shared" si="111"/>
        <v>354</v>
      </c>
      <c r="Q394" s="94" t="s">
        <v>114</v>
      </c>
      <c r="R394" s="193"/>
      <c r="S394" s="94">
        <v>1</v>
      </c>
      <c r="T394" s="58">
        <f t="shared" si="108"/>
        <v>4</v>
      </c>
      <c r="U394" s="81">
        <f t="shared" si="115"/>
        <v>494.36356986100952</v>
      </c>
      <c r="V394" s="61">
        <f t="shared" si="113"/>
        <v>482.18831490954358</v>
      </c>
      <c r="W394" s="61" t="s">
        <v>194</v>
      </c>
      <c r="X394" s="61">
        <f t="shared" si="114"/>
        <v>3.6349999999999998</v>
      </c>
      <c r="Y394" s="61">
        <f t="shared" si="110"/>
        <v>3.5454767129968299</v>
      </c>
      <c r="Z394" s="58">
        <v>3</v>
      </c>
      <c r="AA394" s="81">
        <f t="shared" si="117"/>
        <v>492.82474504853406</v>
      </c>
      <c r="AB394" s="212">
        <f t="shared" si="118"/>
        <v>123.20618626213351</v>
      </c>
      <c r="AC394" s="82"/>
      <c r="AD394" s="10"/>
      <c r="AE394"/>
      <c r="AF394"/>
      <c r="AK394" s="10"/>
      <c r="AM394"/>
      <c r="AR394" s="10"/>
      <c r="AT394"/>
    </row>
    <row r="395" spans="1:46" x14ac:dyDescent="0.25">
      <c r="A395" s="93">
        <v>355</v>
      </c>
      <c r="B395" s="93" t="s">
        <v>126</v>
      </c>
      <c r="C395" s="94" t="s">
        <v>114</v>
      </c>
      <c r="D395" s="121">
        <v>2014</v>
      </c>
      <c r="E395" s="93">
        <v>4</v>
      </c>
      <c r="F395" s="93">
        <f t="shared" si="116"/>
        <v>355</v>
      </c>
      <c r="H395" s="54">
        <v>4</v>
      </c>
      <c r="I395" s="118">
        <v>505</v>
      </c>
      <c r="J395" s="123"/>
      <c r="L395"/>
      <c r="M395" s="60">
        <f t="shared" si="109"/>
        <v>505</v>
      </c>
      <c r="N395" s="10"/>
      <c r="O395" s="79" t="str">
        <f t="shared" si="112"/>
        <v>NY Metro</v>
      </c>
      <c r="P395" s="94">
        <f t="shared" si="111"/>
        <v>355</v>
      </c>
      <c r="Q395" s="94" t="s">
        <v>114</v>
      </c>
      <c r="R395" s="193"/>
      <c r="S395" s="94">
        <v>1</v>
      </c>
      <c r="T395" s="58">
        <f t="shared" si="108"/>
        <v>4</v>
      </c>
      <c r="U395" s="81">
        <f t="shared" si="115"/>
        <v>494.36356986100952</v>
      </c>
      <c r="V395" s="61">
        <f t="shared" si="113"/>
        <v>482.18831490954358</v>
      </c>
      <c r="W395" s="61" t="s">
        <v>194</v>
      </c>
      <c r="X395" s="61">
        <f t="shared" si="114"/>
        <v>3.6349999999999998</v>
      </c>
      <c r="Y395" s="61">
        <f t="shared" si="110"/>
        <v>3.5454767129968299</v>
      </c>
      <c r="Z395" s="58">
        <v>3</v>
      </c>
      <c r="AA395" s="81">
        <f t="shared" si="117"/>
        <v>492.82474504853406</v>
      </c>
      <c r="AB395" s="212">
        <f t="shared" si="118"/>
        <v>123.20618626213351</v>
      </c>
      <c r="AC395" s="82"/>
      <c r="AD395" s="10"/>
      <c r="AE395"/>
      <c r="AF395"/>
      <c r="AK395" s="10"/>
      <c r="AM395"/>
      <c r="AR395" s="10"/>
      <c r="AT395"/>
    </row>
    <row r="396" spans="1:46" x14ac:dyDescent="0.25">
      <c r="A396" s="93">
        <v>356</v>
      </c>
      <c r="B396" s="93" t="s">
        <v>126</v>
      </c>
      <c r="C396" s="94" t="s">
        <v>114</v>
      </c>
      <c r="D396" s="121">
        <v>2014</v>
      </c>
      <c r="E396" s="93">
        <v>4</v>
      </c>
      <c r="F396" s="93">
        <f t="shared" si="116"/>
        <v>356</v>
      </c>
      <c r="H396" s="54">
        <v>4</v>
      </c>
      <c r="I396" s="118">
        <v>505</v>
      </c>
      <c r="J396" s="123"/>
      <c r="L396"/>
      <c r="M396" s="60">
        <f t="shared" si="109"/>
        <v>505</v>
      </c>
      <c r="N396" s="10"/>
      <c r="O396" s="79" t="str">
        <f t="shared" si="112"/>
        <v>NY Metro</v>
      </c>
      <c r="P396" s="94">
        <f t="shared" si="111"/>
        <v>356</v>
      </c>
      <c r="Q396" s="94" t="s">
        <v>114</v>
      </c>
      <c r="R396" s="193"/>
      <c r="S396" s="94">
        <v>1</v>
      </c>
      <c r="T396" s="58">
        <f t="shared" si="108"/>
        <v>4</v>
      </c>
      <c r="U396" s="81">
        <f t="shared" si="115"/>
        <v>494.36356986100952</v>
      </c>
      <c r="V396" s="61">
        <f t="shared" si="113"/>
        <v>482.18831490954358</v>
      </c>
      <c r="W396" s="61" t="s">
        <v>194</v>
      </c>
      <c r="X396" s="61">
        <f t="shared" si="114"/>
        <v>3.6349999999999998</v>
      </c>
      <c r="Y396" s="61">
        <f t="shared" si="110"/>
        <v>3.5454767129968299</v>
      </c>
      <c r="Z396" s="58">
        <v>3</v>
      </c>
      <c r="AA396" s="81">
        <f t="shared" si="117"/>
        <v>492.82474504853406</v>
      </c>
      <c r="AB396" s="212">
        <f t="shared" si="118"/>
        <v>123.20618626213351</v>
      </c>
      <c r="AC396" s="82"/>
      <c r="AD396" s="10"/>
      <c r="AE396"/>
      <c r="AF396"/>
      <c r="AK396" s="10"/>
      <c r="AM396"/>
      <c r="AR396" s="10"/>
      <c r="AT396"/>
    </row>
    <row r="397" spans="1:46" x14ac:dyDescent="0.25">
      <c r="A397" s="93">
        <v>357</v>
      </c>
      <c r="B397" s="93" t="s">
        <v>126</v>
      </c>
      <c r="C397" s="94" t="s">
        <v>114</v>
      </c>
      <c r="D397" s="121">
        <v>2014</v>
      </c>
      <c r="E397" s="93">
        <v>4</v>
      </c>
      <c r="F397" s="93">
        <f t="shared" si="116"/>
        <v>357</v>
      </c>
      <c r="H397" s="54">
        <v>4</v>
      </c>
      <c r="I397" s="118">
        <v>505</v>
      </c>
      <c r="J397" s="123"/>
      <c r="L397"/>
      <c r="M397" s="60">
        <f t="shared" si="109"/>
        <v>505</v>
      </c>
      <c r="N397" s="10"/>
      <c r="O397" s="79" t="str">
        <f t="shared" si="112"/>
        <v>NY Metro</v>
      </c>
      <c r="P397" s="94">
        <f t="shared" si="111"/>
        <v>357</v>
      </c>
      <c r="Q397" s="94" t="s">
        <v>114</v>
      </c>
      <c r="R397" s="193"/>
      <c r="S397" s="94">
        <v>1</v>
      </c>
      <c r="T397" s="58">
        <f t="shared" ref="T397:T460" si="119">H397</f>
        <v>4</v>
      </c>
      <c r="U397" s="81">
        <f t="shared" si="115"/>
        <v>494.36356986100952</v>
      </c>
      <c r="V397" s="61">
        <f t="shared" si="113"/>
        <v>482.18831490954358</v>
      </c>
      <c r="W397" s="61" t="s">
        <v>194</v>
      </c>
      <c r="X397" s="61">
        <f t="shared" si="114"/>
        <v>3.6349999999999998</v>
      </c>
      <c r="Y397" s="61">
        <f t="shared" si="110"/>
        <v>3.5454767129968299</v>
      </c>
      <c r="Z397" s="58">
        <v>3</v>
      </c>
      <c r="AA397" s="81">
        <f t="shared" si="117"/>
        <v>492.82474504853406</v>
      </c>
      <c r="AB397" s="212">
        <f t="shared" si="118"/>
        <v>123.20618626213351</v>
      </c>
      <c r="AC397" s="82"/>
      <c r="AD397" s="10"/>
      <c r="AE397"/>
      <c r="AF397"/>
      <c r="AK397" s="10"/>
      <c r="AM397"/>
      <c r="AR397" s="10"/>
      <c r="AT397"/>
    </row>
    <row r="398" spans="1:46" x14ac:dyDescent="0.25">
      <c r="A398" s="93">
        <v>358</v>
      </c>
      <c r="B398" s="93" t="s">
        <v>126</v>
      </c>
      <c r="C398" s="94" t="s">
        <v>114</v>
      </c>
      <c r="D398" s="121">
        <v>2014</v>
      </c>
      <c r="E398" s="93">
        <v>4</v>
      </c>
      <c r="F398" s="93">
        <f t="shared" si="116"/>
        <v>358</v>
      </c>
      <c r="H398" s="54">
        <v>4</v>
      </c>
      <c r="I398" s="118">
        <v>505</v>
      </c>
      <c r="J398" s="123"/>
      <c r="L398"/>
      <c r="M398" s="60">
        <f t="shared" si="109"/>
        <v>505</v>
      </c>
      <c r="N398" s="10"/>
      <c r="O398" s="79" t="str">
        <f t="shared" si="112"/>
        <v>NY Metro</v>
      </c>
      <c r="P398" s="94">
        <f t="shared" si="111"/>
        <v>358</v>
      </c>
      <c r="Q398" s="94" t="s">
        <v>114</v>
      </c>
      <c r="R398" s="193"/>
      <c r="S398" s="94">
        <v>1</v>
      </c>
      <c r="T398" s="58">
        <f t="shared" si="119"/>
        <v>4</v>
      </c>
      <c r="U398" s="81">
        <f t="shared" si="115"/>
        <v>494.36356986100952</v>
      </c>
      <c r="V398" s="61">
        <f t="shared" si="113"/>
        <v>482.18831490954358</v>
      </c>
      <c r="W398" s="61" t="s">
        <v>194</v>
      </c>
      <c r="X398" s="61">
        <f t="shared" si="114"/>
        <v>3.6349999999999998</v>
      </c>
      <c r="Y398" s="61">
        <f t="shared" si="110"/>
        <v>3.5454767129968299</v>
      </c>
      <c r="Z398" s="58">
        <v>3</v>
      </c>
      <c r="AA398" s="81">
        <f t="shared" si="117"/>
        <v>492.82474504853406</v>
      </c>
      <c r="AB398" s="212">
        <f t="shared" si="118"/>
        <v>123.20618626213351</v>
      </c>
      <c r="AC398" s="82"/>
      <c r="AD398" s="10"/>
      <c r="AE398"/>
      <c r="AF398"/>
      <c r="AK398" s="10"/>
      <c r="AM398"/>
      <c r="AR398" s="10"/>
      <c r="AT398"/>
    </row>
    <row r="399" spans="1:46" x14ac:dyDescent="0.25">
      <c r="A399" s="93">
        <v>359</v>
      </c>
      <c r="B399" s="93" t="s">
        <v>126</v>
      </c>
      <c r="C399" s="94" t="s">
        <v>114</v>
      </c>
      <c r="D399" s="121">
        <v>2014</v>
      </c>
      <c r="E399" s="93">
        <v>4</v>
      </c>
      <c r="F399" s="93">
        <f t="shared" si="116"/>
        <v>359</v>
      </c>
      <c r="H399" s="54">
        <v>4</v>
      </c>
      <c r="I399" s="118">
        <v>505</v>
      </c>
      <c r="J399" s="123"/>
      <c r="L399"/>
      <c r="M399" s="60">
        <f t="shared" si="109"/>
        <v>505</v>
      </c>
      <c r="N399" s="10"/>
      <c r="O399" s="79" t="str">
        <f t="shared" si="112"/>
        <v>NY Metro</v>
      </c>
      <c r="P399" s="94">
        <f t="shared" si="111"/>
        <v>359</v>
      </c>
      <c r="Q399" s="94" t="s">
        <v>114</v>
      </c>
      <c r="R399" s="193"/>
      <c r="S399" s="94">
        <v>1</v>
      </c>
      <c r="T399" s="58">
        <f t="shared" si="119"/>
        <v>4</v>
      </c>
      <c r="U399" s="81">
        <f t="shared" si="115"/>
        <v>494.36356986100952</v>
      </c>
      <c r="V399" s="61">
        <f t="shared" si="113"/>
        <v>482.18831490954358</v>
      </c>
      <c r="W399" s="61" t="s">
        <v>194</v>
      </c>
      <c r="X399" s="61">
        <f t="shared" si="114"/>
        <v>3.6349999999999998</v>
      </c>
      <c r="Y399" s="61">
        <f t="shared" si="110"/>
        <v>3.5454767129968299</v>
      </c>
      <c r="Z399" s="58">
        <v>3</v>
      </c>
      <c r="AA399" s="81">
        <f t="shared" si="117"/>
        <v>492.82474504853406</v>
      </c>
      <c r="AB399" s="212">
        <f t="shared" si="118"/>
        <v>123.20618626213351</v>
      </c>
      <c r="AC399" s="82"/>
      <c r="AD399" s="10"/>
      <c r="AE399"/>
      <c r="AF399"/>
      <c r="AK399" s="10"/>
      <c r="AM399"/>
      <c r="AR399" s="10"/>
      <c r="AT399"/>
    </row>
    <row r="400" spans="1:46" x14ac:dyDescent="0.25">
      <c r="A400" s="93">
        <v>360</v>
      </c>
      <c r="B400" s="93" t="s">
        <v>126</v>
      </c>
      <c r="C400" s="94" t="s">
        <v>114</v>
      </c>
      <c r="D400" s="121">
        <v>2014</v>
      </c>
      <c r="E400" s="93">
        <v>4</v>
      </c>
      <c r="F400" s="93">
        <f t="shared" si="116"/>
        <v>360</v>
      </c>
      <c r="H400" s="54">
        <v>4</v>
      </c>
      <c r="I400" s="118">
        <v>505</v>
      </c>
      <c r="J400" s="123"/>
      <c r="L400"/>
      <c r="M400" s="60">
        <f t="shared" si="109"/>
        <v>505</v>
      </c>
      <c r="N400" s="10"/>
      <c r="O400" s="79" t="str">
        <f t="shared" si="112"/>
        <v>NY Metro</v>
      </c>
      <c r="P400" s="94">
        <f t="shared" si="111"/>
        <v>360</v>
      </c>
      <c r="Q400" s="94" t="s">
        <v>114</v>
      </c>
      <c r="R400" s="193"/>
      <c r="S400" s="94">
        <v>1</v>
      </c>
      <c r="T400" s="58">
        <f t="shared" si="119"/>
        <v>4</v>
      </c>
      <c r="U400" s="81">
        <f t="shared" si="115"/>
        <v>494.36356986100952</v>
      </c>
      <c r="V400" s="61">
        <f t="shared" si="113"/>
        <v>482.18831490954358</v>
      </c>
      <c r="W400" s="61" t="s">
        <v>194</v>
      </c>
      <c r="X400" s="61">
        <f t="shared" si="114"/>
        <v>3.6349999999999998</v>
      </c>
      <c r="Y400" s="61">
        <f t="shared" si="110"/>
        <v>3.5454767129968299</v>
      </c>
      <c r="Z400" s="58">
        <v>3</v>
      </c>
      <c r="AA400" s="81">
        <f t="shared" si="117"/>
        <v>492.82474504853406</v>
      </c>
      <c r="AB400" s="212">
        <f t="shared" si="118"/>
        <v>123.20618626213351</v>
      </c>
      <c r="AC400" s="82"/>
      <c r="AD400" s="10"/>
      <c r="AE400"/>
      <c r="AF400"/>
      <c r="AK400" s="10"/>
      <c r="AM400"/>
      <c r="AR400" s="10"/>
      <c r="AT400"/>
    </row>
    <row r="401" spans="1:46" x14ac:dyDescent="0.25">
      <c r="A401" s="93">
        <v>361</v>
      </c>
      <c r="B401" s="93" t="s">
        <v>126</v>
      </c>
      <c r="C401" s="94" t="s">
        <v>114</v>
      </c>
      <c r="D401" s="121">
        <v>2014</v>
      </c>
      <c r="E401" s="93">
        <v>4</v>
      </c>
      <c r="F401" s="93">
        <f t="shared" si="116"/>
        <v>361</v>
      </c>
      <c r="H401" s="54">
        <v>4</v>
      </c>
      <c r="I401" s="118">
        <v>505</v>
      </c>
      <c r="J401" s="123"/>
      <c r="L401"/>
      <c r="M401" s="60">
        <f t="shared" si="109"/>
        <v>505</v>
      </c>
      <c r="N401" s="10"/>
      <c r="O401" s="79" t="str">
        <f t="shared" si="112"/>
        <v>NY Metro</v>
      </c>
      <c r="P401" s="94">
        <f t="shared" si="111"/>
        <v>361</v>
      </c>
      <c r="Q401" s="94" t="s">
        <v>114</v>
      </c>
      <c r="R401" s="193"/>
      <c r="S401" s="94">
        <v>1</v>
      </c>
      <c r="T401" s="58">
        <f t="shared" si="119"/>
        <v>4</v>
      </c>
      <c r="U401" s="81">
        <f t="shared" si="115"/>
        <v>494.36356986100952</v>
      </c>
      <c r="V401" s="61">
        <f t="shared" si="113"/>
        <v>482.18831490954358</v>
      </c>
      <c r="W401" s="61" t="s">
        <v>194</v>
      </c>
      <c r="X401" s="61">
        <f t="shared" si="114"/>
        <v>3.6349999999999998</v>
      </c>
      <c r="Y401" s="61">
        <f t="shared" si="110"/>
        <v>3.5454767129968299</v>
      </c>
      <c r="Z401" s="58">
        <v>3</v>
      </c>
      <c r="AA401" s="81">
        <f t="shared" si="117"/>
        <v>492.82474504853406</v>
      </c>
      <c r="AB401" s="212">
        <f t="shared" si="118"/>
        <v>123.20618626213351</v>
      </c>
      <c r="AC401" s="82"/>
      <c r="AD401" s="10"/>
      <c r="AE401"/>
      <c r="AF401"/>
      <c r="AK401" s="10"/>
      <c r="AM401"/>
      <c r="AR401" s="10"/>
      <c r="AT401"/>
    </row>
    <row r="402" spans="1:46" x14ac:dyDescent="0.25">
      <c r="A402" s="93">
        <v>362</v>
      </c>
      <c r="B402" s="93" t="s">
        <v>126</v>
      </c>
      <c r="C402" s="94" t="s">
        <v>114</v>
      </c>
      <c r="D402" s="121">
        <v>2014</v>
      </c>
      <c r="E402" s="93">
        <v>4</v>
      </c>
      <c r="F402" s="93">
        <f t="shared" si="116"/>
        <v>362</v>
      </c>
      <c r="H402" s="54">
        <v>4</v>
      </c>
      <c r="I402" s="118">
        <v>505</v>
      </c>
      <c r="J402" s="123"/>
      <c r="L402"/>
      <c r="M402" s="60">
        <f t="shared" si="109"/>
        <v>505</v>
      </c>
      <c r="N402" s="10"/>
      <c r="O402" s="79" t="str">
        <f t="shared" si="112"/>
        <v>NY Metro</v>
      </c>
      <c r="P402" s="94">
        <f t="shared" si="111"/>
        <v>362</v>
      </c>
      <c r="Q402" s="94" t="s">
        <v>114</v>
      </c>
      <c r="R402" s="193"/>
      <c r="S402" s="94">
        <v>1</v>
      </c>
      <c r="T402" s="58">
        <f t="shared" si="119"/>
        <v>4</v>
      </c>
      <c r="U402" s="81">
        <f t="shared" si="115"/>
        <v>494.36356986100952</v>
      </c>
      <c r="V402" s="61">
        <f t="shared" si="113"/>
        <v>482.18831490954358</v>
      </c>
      <c r="W402" s="61" t="s">
        <v>194</v>
      </c>
      <c r="X402" s="61">
        <f t="shared" si="114"/>
        <v>3.6349999999999998</v>
      </c>
      <c r="Y402" s="61">
        <f t="shared" si="110"/>
        <v>3.5454767129968299</v>
      </c>
      <c r="Z402" s="58">
        <v>3</v>
      </c>
      <c r="AA402" s="81">
        <f t="shared" si="117"/>
        <v>492.82474504853406</v>
      </c>
      <c r="AB402" s="212">
        <f t="shared" si="118"/>
        <v>123.20618626213351</v>
      </c>
      <c r="AC402" s="82"/>
      <c r="AD402" s="10"/>
      <c r="AE402"/>
      <c r="AF402"/>
      <c r="AK402" s="10"/>
      <c r="AM402"/>
      <c r="AR402" s="10"/>
      <c r="AT402"/>
    </row>
    <row r="403" spans="1:46" x14ac:dyDescent="0.25">
      <c r="A403" s="93">
        <v>363</v>
      </c>
      <c r="B403" s="93" t="s">
        <v>126</v>
      </c>
      <c r="C403" s="94" t="s">
        <v>114</v>
      </c>
      <c r="D403" s="121">
        <v>2014</v>
      </c>
      <c r="E403" s="93">
        <v>4</v>
      </c>
      <c r="F403" s="93">
        <f t="shared" si="116"/>
        <v>363</v>
      </c>
      <c r="H403" s="54">
        <v>4</v>
      </c>
      <c r="I403" s="118">
        <v>505</v>
      </c>
      <c r="J403" s="123"/>
      <c r="L403"/>
      <c r="M403" s="60">
        <f t="shared" si="109"/>
        <v>505</v>
      </c>
      <c r="N403" s="10"/>
      <c r="O403" s="79" t="str">
        <f t="shared" si="112"/>
        <v>NY Metro</v>
      </c>
      <c r="P403" s="94">
        <f t="shared" si="111"/>
        <v>363</v>
      </c>
      <c r="Q403" s="94" t="s">
        <v>114</v>
      </c>
      <c r="R403" s="193"/>
      <c r="S403" s="94">
        <v>1</v>
      </c>
      <c r="T403" s="58">
        <f t="shared" si="119"/>
        <v>4</v>
      </c>
      <c r="U403" s="81">
        <f t="shared" si="115"/>
        <v>494.36356986100952</v>
      </c>
      <c r="V403" s="61">
        <f t="shared" si="113"/>
        <v>482.18831490954358</v>
      </c>
      <c r="W403" s="61" t="s">
        <v>194</v>
      </c>
      <c r="X403" s="61">
        <f t="shared" si="114"/>
        <v>3.6349999999999998</v>
      </c>
      <c r="Y403" s="61">
        <f t="shared" si="110"/>
        <v>3.5454767129968299</v>
      </c>
      <c r="Z403" s="58">
        <v>3</v>
      </c>
      <c r="AA403" s="81">
        <f t="shared" si="117"/>
        <v>492.82474504853406</v>
      </c>
      <c r="AB403" s="212">
        <f t="shared" si="118"/>
        <v>123.20618626213351</v>
      </c>
      <c r="AC403" s="82"/>
      <c r="AD403" s="10"/>
      <c r="AE403"/>
      <c r="AF403"/>
      <c r="AK403" s="10"/>
      <c r="AM403"/>
      <c r="AR403" s="10"/>
      <c r="AT403"/>
    </row>
    <row r="404" spans="1:46" x14ac:dyDescent="0.25">
      <c r="A404" s="93">
        <v>364</v>
      </c>
      <c r="B404" s="93" t="s">
        <v>126</v>
      </c>
      <c r="C404" s="94" t="s">
        <v>114</v>
      </c>
      <c r="D404" s="121">
        <v>2014</v>
      </c>
      <c r="E404" s="93">
        <v>4</v>
      </c>
      <c r="F404" s="93">
        <f t="shared" si="116"/>
        <v>364</v>
      </c>
      <c r="H404" s="54">
        <v>4</v>
      </c>
      <c r="I404" s="118">
        <v>505</v>
      </c>
      <c r="J404" s="123"/>
      <c r="L404"/>
      <c r="M404" s="60">
        <f t="shared" si="109"/>
        <v>505</v>
      </c>
      <c r="N404" s="10"/>
      <c r="O404" s="79" t="str">
        <f t="shared" si="112"/>
        <v>NY Metro</v>
      </c>
      <c r="P404" s="94">
        <f t="shared" si="111"/>
        <v>364</v>
      </c>
      <c r="Q404" s="94" t="s">
        <v>114</v>
      </c>
      <c r="R404" s="193"/>
      <c r="S404" s="94">
        <v>1</v>
      </c>
      <c r="T404" s="58">
        <f t="shared" si="119"/>
        <v>4</v>
      </c>
      <c r="U404" s="81">
        <f t="shared" si="115"/>
        <v>494.36356986100952</v>
      </c>
      <c r="V404" s="61">
        <f t="shared" si="113"/>
        <v>482.18831490954358</v>
      </c>
      <c r="W404" s="61" t="s">
        <v>194</v>
      </c>
      <c r="X404" s="61">
        <f t="shared" si="114"/>
        <v>3.6349999999999998</v>
      </c>
      <c r="Y404" s="61">
        <f t="shared" si="110"/>
        <v>3.5454767129968299</v>
      </c>
      <c r="Z404" s="58">
        <v>3</v>
      </c>
      <c r="AA404" s="81">
        <f t="shared" si="117"/>
        <v>492.82474504853406</v>
      </c>
      <c r="AB404" s="212">
        <f t="shared" si="118"/>
        <v>123.20618626213351</v>
      </c>
      <c r="AC404" s="82"/>
      <c r="AD404" s="10"/>
      <c r="AE404"/>
      <c r="AF404"/>
      <c r="AK404" s="10"/>
      <c r="AM404"/>
      <c r="AR404" s="10"/>
      <c r="AT404"/>
    </row>
    <row r="405" spans="1:46" x14ac:dyDescent="0.25">
      <c r="A405" s="93">
        <v>365</v>
      </c>
      <c r="B405" s="93" t="s">
        <v>126</v>
      </c>
      <c r="C405" s="94" t="s">
        <v>114</v>
      </c>
      <c r="D405" s="121">
        <v>2014</v>
      </c>
      <c r="E405" s="93">
        <v>4</v>
      </c>
      <c r="F405" s="93">
        <f t="shared" si="116"/>
        <v>365</v>
      </c>
      <c r="H405" s="54">
        <v>4</v>
      </c>
      <c r="I405" s="118">
        <v>505</v>
      </c>
      <c r="J405" s="123"/>
      <c r="L405"/>
      <c r="M405" s="60">
        <f t="shared" ref="M405:M468" si="120">I405+(L405*K405)</f>
        <v>505</v>
      </c>
      <c r="N405" s="10"/>
      <c r="O405" s="79" t="str">
        <f t="shared" si="112"/>
        <v>NY Metro</v>
      </c>
      <c r="P405" s="94">
        <f t="shared" si="111"/>
        <v>365</v>
      </c>
      <c r="Q405" s="94" t="s">
        <v>114</v>
      </c>
      <c r="R405" s="193"/>
      <c r="S405" s="94">
        <v>1</v>
      </c>
      <c r="T405" s="58">
        <f t="shared" si="119"/>
        <v>4</v>
      </c>
      <c r="U405" s="81">
        <f t="shared" si="115"/>
        <v>494.36356986100952</v>
      </c>
      <c r="V405" s="61">
        <f t="shared" si="113"/>
        <v>482.18831490954358</v>
      </c>
      <c r="W405" s="61" t="s">
        <v>194</v>
      </c>
      <c r="X405" s="61">
        <f t="shared" si="114"/>
        <v>3.6349999999999998</v>
      </c>
      <c r="Y405" s="61">
        <f t="shared" si="110"/>
        <v>3.5454767129968299</v>
      </c>
      <c r="Z405" s="58">
        <v>3</v>
      </c>
      <c r="AA405" s="81">
        <f t="shared" si="117"/>
        <v>492.82474504853406</v>
      </c>
      <c r="AB405" s="212">
        <f t="shared" si="118"/>
        <v>123.20618626213351</v>
      </c>
      <c r="AC405" s="82"/>
      <c r="AD405" s="10"/>
      <c r="AE405"/>
      <c r="AF405"/>
      <c r="AK405" s="10"/>
      <c r="AM405"/>
      <c r="AR405" s="10"/>
      <c r="AT405"/>
    </row>
    <row r="406" spans="1:46" x14ac:dyDescent="0.25">
      <c r="A406" s="93">
        <v>366</v>
      </c>
      <c r="B406" s="93" t="s">
        <v>126</v>
      </c>
      <c r="C406" s="94" t="s">
        <v>114</v>
      </c>
      <c r="D406" s="121">
        <v>2014</v>
      </c>
      <c r="E406" s="93">
        <v>4</v>
      </c>
      <c r="F406" s="93">
        <f t="shared" si="116"/>
        <v>366</v>
      </c>
      <c r="H406" s="54">
        <v>4</v>
      </c>
      <c r="I406" s="118">
        <v>505</v>
      </c>
      <c r="J406" s="123"/>
      <c r="L406"/>
      <c r="M406" s="60">
        <f t="shared" si="120"/>
        <v>505</v>
      </c>
      <c r="N406" s="10"/>
      <c r="O406" s="79" t="str">
        <f t="shared" si="112"/>
        <v>NY Metro</v>
      </c>
      <c r="P406" s="94">
        <f t="shared" si="111"/>
        <v>366</v>
      </c>
      <c r="Q406" s="94" t="s">
        <v>114</v>
      </c>
      <c r="R406" s="193"/>
      <c r="S406" s="94">
        <v>1</v>
      </c>
      <c r="T406" s="58">
        <f t="shared" si="119"/>
        <v>4</v>
      </c>
      <c r="U406" s="81">
        <f t="shared" si="115"/>
        <v>494.36356986100952</v>
      </c>
      <c r="V406" s="61">
        <f t="shared" si="113"/>
        <v>482.18831490954358</v>
      </c>
      <c r="W406" s="61" t="s">
        <v>194</v>
      </c>
      <c r="X406" s="61">
        <f t="shared" si="114"/>
        <v>3.6349999999999998</v>
      </c>
      <c r="Y406" s="61">
        <f t="shared" si="110"/>
        <v>3.5454767129968299</v>
      </c>
      <c r="Z406" s="58">
        <v>3</v>
      </c>
      <c r="AA406" s="81">
        <f t="shared" si="117"/>
        <v>492.82474504853406</v>
      </c>
      <c r="AB406" s="212">
        <f t="shared" si="118"/>
        <v>123.20618626213351</v>
      </c>
      <c r="AC406" s="82"/>
      <c r="AD406" s="10"/>
      <c r="AE406"/>
      <c r="AF406"/>
      <c r="AK406" s="10"/>
      <c r="AM406"/>
      <c r="AR406" s="10"/>
      <c r="AT406"/>
    </row>
    <row r="407" spans="1:46" x14ac:dyDescent="0.25">
      <c r="A407" s="93">
        <v>367</v>
      </c>
      <c r="B407" s="93" t="s">
        <v>126</v>
      </c>
      <c r="C407" s="94" t="s">
        <v>114</v>
      </c>
      <c r="D407" s="121">
        <v>2014</v>
      </c>
      <c r="E407" s="93">
        <v>4</v>
      </c>
      <c r="F407" s="93">
        <f t="shared" si="116"/>
        <v>367</v>
      </c>
      <c r="H407" s="54">
        <v>4</v>
      </c>
      <c r="I407" s="118">
        <v>505</v>
      </c>
      <c r="J407" s="123"/>
      <c r="L407"/>
      <c r="M407" s="60">
        <f t="shared" si="120"/>
        <v>505</v>
      </c>
      <c r="N407" s="10"/>
      <c r="O407" s="79" t="str">
        <f t="shared" si="112"/>
        <v>NY Metro</v>
      </c>
      <c r="P407" s="94">
        <f t="shared" si="111"/>
        <v>367</v>
      </c>
      <c r="Q407" s="94" t="s">
        <v>114</v>
      </c>
      <c r="R407" s="193"/>
      <c r="S407" s="94">
        <v>1</v>
      </c>
      <c r="T407" s="58">
        <f t="shared" si="119"/>
        <v>4</v>
      </c>
      <c r="U407" s="81">
        <f t="shared" si="115"/>
        <v>494.36356986100952</v>
      </c>
      <c r="V407" s="61">
        <f t="shared" si="113"/>
        <v>482.18831490954358</v>
      </c>
      <c r="W407" s="61" t="s">
        <v>194</v>
      </c>
      <c r="X407" s="61">
        <f t="shared" si="114"/>
        <v>3.6349999999999998</v>
      </c>
      <c r="Y407" s="61">
        <f t="shared" si="110"/>
        <v>3.5454767129968299</v>
      </c>
      <c r="Z407" s="58">
        <v>3</v>
      </c>
      <c r="AA407" s="81">
        <f t="shared" si="117"/>
        <v>492.82474504853406</v>
      </c>
      <c r="AB407" s="212">
        <f t="shared" si="118"/>
        <v>123.20618626213351</v>
      </c>
      <c r="AC407" s="82"/>
      <c r="AD407" s="10"/>
      <c r="AE407"/>
      <c r="AF407"/>
      <c r="AK407" s="10"/>
      <c r="AM407"/>
      <c r="AR407" s="10"/>
      <c r="AT407"/>
    </row>
    <row r="408" spans="1:46" x14ac:dyDescent="0.25">
      <c r="A408" s="93">
        <v>368</v>
      </c>
      <c r="B408" s="93" t="s">
        <v>126</v>
      </c>
      <c r="C408" s="94" t="s">
        <v>114</v>
      </c>
      <c r="D408" s="121">
        <v>2014</v>
      </c>
      <c r="E408" s="93">
        <v>4</v>
      </c>
      <c r="F408" s="93">
        <f t="shared" si="116"/>
        <v>368</v>
      </c>
      <c r="H408" s="54">
        <v>4</v>
      </c>
      <c r="I408" s="118">
        <v>505</v>
      </c>
      <c r="J408" s="123"/>
      <c r="L408"/>
      <c r="M408" s="60">
        <f t="shared" si="120"/>
        <v>505</v>
      </c>
      <c r="N408" s="10"/>
      <c r="O408" s="79" t="str">
        <f t="shared" si="112"/>
        <v>NY Metro</v>
      </c>
      <c r="P408" s="94">
        <f t="shared" si="111"/>
        <v>368</v>
      </c>
      <c r="Q408" s="94" t="s">
        <v>114</v>
      </c>
      <c r="R408" s="193"/>
      <c r="S408" s="94">
        <v>1</v>
      </c>
      <c r="T408" s="58">
        <f t="shared" si="119"/>
        <v>4</v>
      </c>
      <c r="U408" s="81">
        <f t="shared" si="115"/>
        <v>494.36356986100952</v>
      </c>
      <c r="V408" s="61">
        <f t="shared" si="113"/>
        <v>482.18831490954358</v>
      </c>
      <c r="W408" s="61" t="s">
        <v>194</v>
      </c>
      <c r="X408" s="61">
        <f t="shared" si="114"/>
        <v>3.6349999999999998</v>
      </c>
      <c r="Y408" s="61">
        <f t="shared" ref="Y408:Y471" si="121">X408/$AO$52</f>
        <v>3.5454767129968299</v>
      </c>
      <c r="Z408" s="58">
        <v>3</v>
      </c>
      <c r="AA408" s="81">
        <f t="shared" si="117"/>
        <v>492.82474504853406</v>
      </c>
      <c r="AB408" s="212">
        <f t="shared" si="118"/>
        <v>123.20618626213351</v>
      </c>
      <c r="AC408" s="82"/>
      <c r="AD408" s="10"/>
      <c r="AE408"/>
      <c r="AF408"/>
      <c r="AK408" s="10"/>
      <c r="AM408"/>
      <c r="AR408" s="10"/>
      <c r="AT408"/>
    </row>
    <row r="409" spans="1:46" x14ac:dyDescent="0.25">
      <c r="A409" s="93">
        <v>369</v>
      </c>
      <c r="B409" s="93" t="s">
        <v>126</v>
      </c>
      <c r="C409" s="94" t="s">
        <v>114</v>
      </c>
      <c r="D409" s="121">
        <v>2014</v>
      </c>
      <c r="E409" s="93">
        <v>4</v>
      </c>
      <c r="F409" s="93">
        <f t="shared" si="116"/>
        <v>369</v>
      </c>
      <c r="H409" s="54">
        <v>4</v>
      </c>
      <c r="I409" s="118">
        <v>505</v>
      </c>
      <c r="J409" s="123"/>
      <c r="L409"/>
      <c r="M409" s="60">
        <f t="shared" si="120"/>
        <v>505</v>
      </c>
      <c r="N409" s="10"/>
      <c r="O409" s="79" t="str">
        <f t="shared" si="112"/>
        <v>NY Metro</v>
      </c>
      <c r="P409" s="94">
        <f t="shared" si="111"/>
        <v>369</v>
      </c>
      <c r="Q409" s="94" t="s">
        <v>114</v>
      </c>
      <c r="R409" s="193"/>
      <c r="S409" s="94">
        <v>1</v>
      </c>
      <c r="T409" s="58">
        <f t="shared" si="119"/>
        <v>4</v>
      </c>
      <c r="U409" s="81">
        <f t="shared" si="115"/>
        <v>494.36356986100952</v>
      </c>
      <c r="V409" s="61">
        <f t="shared" si="113"/>
        <v>482.18831490954358</v>
      </c>
      <c r="W409" s="61" t="s">
        <v>194</v>
      </c>
      <c r="X409" s="61">
        <f t="shared" si="114"/>
        <v>3.6349999999999998</v>
      </c>
      <c r="Y409" s="61">
        <f t="shared" si="121"/>
        <v>3.5454767129968299</v>
      </c>
      <c r="Z409" s="58">
        <v>3</v>
      </c>
      <c r="AA409" s="81">
        <f t="shared" si="117"/>
        <v>492.82474504853406</v>
      </c>
      <c r="AB409" s="212">
        <f t="shared" si="118"/>
        <v>123.20618626213351</v>
      </c>
      <c r="AC409" s="82"/>
      <c r="AD409" s="10"/>
      <c r="AE409"/>
      <c r="AF409"/>
      <c r="AK409" s="10"/>
      <c r="AM409"/>
      <c r="AR409" s="10"/>
      <c r="AT409"/>
    </row>
    <row r="410" spans="1:46" x14ac:dyDescent="0.25">
      <c r="A410" s="93">
        <v>370</v>
      </c>
      <c r="B410" s="93" t="s">
        <v>126</v>
      </c>
      <c r="C410" s="94" t="s">
        <v>114</v>
      </c>
      <c r="D410" s="121">
        <v>2014</v>
      </c>
      <c r="E410" s="93">
        <v>4</v>
      </c>
      <c r="F410" s="93">
        <f t="shared" si="116"/>
        <v>370</v>
      </c>
      <c r="H410" s="54">
        <v>4</v>
      </c>
      <c r="I410" s="118">
        <v>505</v>
      </c>
      <c r="J410" s="123"/>
      <c r="L410"/>
      <c r="M410" s="60">
        <f t="shared" si="120"/>
        <v>505</v>
      </c>
      <c r="N410" s="10"/>
      <c r="O410" s="79" t="str">
        <f t="shared" si="112"/>
        <v>NY Metro</v>
      </c>
      <c r="P410" s="94">
        <f t="shared" si="111"/>
        <v>370</v>
      </c>
      <c r="Q410" s="94" t="s">
        <v>114</v>
      </c>
      <c r="R410" s="193"/>
      <c r="S410" s="94">
        <v>1</v>
      </c>
      <c r="T410" s="58">
        <f t="shared" si="119"/>
        <v>4</v>
      </c>
      <c r="U410" s="81">
        <f t="shared" si="115"/>
        <v>494.36356986100952</v>
      </c>
      <c r="V410" s="61">
        <f t="shared" si="113"/>
        <v>482.18831490954358</v>
      </c>
      <c r="W410" s="61" t="s">
        <v>194</v>
      </c>
      <c r="X410" s="61">
        <f t="shared" si="114"/>
        <v>3.6349999999999998</v>
      </c>
      <c r="Y410" s="61">
        <f t="shared" si="121"/>
        <v>3.5454767129968299</v>
      </c>
      <c r="Z410" s="58">
        <v>3</v>
      </c>
      <c r="AA410" s="81">
        <f t="shared" si="117"/>
        <v>492.82474504853406</v>
      </c>
      <c r="AB410" s="212">
        <f t="shared" si="118"/>
        <v>123.20618626213351</v>
      </c>
      <c r="AC410" s="82"/>
      <c r="AD410" s="10"/>
      <c r="AE410"/>
      <c r="AF410"/>
      <c r="AK410" s="10"/>
      <c r="AM410"/>
      <c r="AR410" s="10"/>
      <c r="AT410"/>
    </row>
    <row r="411" spans="1:46" x14ac:dyDescent="0.25">
      <c r="A411" s="93">
        <v>371</v>
      </c>
      <c r="B411" s="93" t="s">
        <v>126</v>
      </c>
      <c r="C411" s="94" t="s">
        <v>114</v>
      </c>
      <c r="D411" s="121">
        <v>2014</v>
      </c>
      <c r="E411" s="93">
        <v>4</v>
      </c>
      <c r="F411" s="93">
        <f t="shared" si="116"/>
        <v>371</v>
      </c>
      <c r="H411" s="54">
        <v>4</v>
      </c>
      <c r="I411" s="118">
        <v>505</v>
      </c>
      <c r="J411" s="123"/>
      <c r="L411"/>
      <c r="M411" s="60">
        <f t="shared" si="120"/>
        <v>505</v>
      </c>
      <c r="N411" s="10"/>
      <c r="O411" s="79" t="str">
        <f t="shared" si="112"/>
        <v>NY Metro</v>
      </c>
      <c r="P411" s="94">
        <f t="shared" si="111"/>
        <v>371</v>
      </c>
      <c r="Q411" s="94" t="s">
        <v>114</v>
      </c>
      <c r="R411" s="193"/>
      <c r="S411" s="94">
        <v>1</v>
      </c>
      <c r="T411" s="58">
        <f t="shared" si="119"/>
        <v>4</v>
      </c>
      <c r="U411" s="81">
        <f t="shared" si="115"/>
        <v>494.36356986100952</v>
      </c>
      <c r="V411" s="61">
        <f t="shared" si="113"/>
        <v>482.18831490954358</v>
      </c>
      <c r="W411" s="61" t="s">
        <v>194</v>
      </c>
      <c r="X411" s="61">
        <f t="shared" si="114"/>
        <v>3.6349999999999998</v>
      </c>
      <c r="Y411" s="61">
        <f t="shared" si="121"/>
        <v>3.5454767129968299</v>
      </c>
      <c r="Z411" s="58">
        <v>3</v>
      </c>
      <c r="AA411" s="81">
        <f t="shared" si="117"/>
        <v>492.82474504853406</v>
      </c>
      <c r="AB411" s="212">
        <f t="shared" si="118"/>
        <v>123.20618626213351</v>
      </c>
      <c r="AC411" s="82"/>
      <c r="AD411" s="10"/>
      <c r="AE411"/>
      <c r="AF411"/>
      <c r="AK411" s="10"/>
      <c r="AM411"/>
      <c r="AR411" s="10"/>
      <c r="AT411"/>
    </row>
    <row r="412" spans="1:46" x14ac:dyDescent="0.25">
      <c r="A412" s="93">
        <v>372</v>
      </c>
      <c r="B412" s="93" t="s">
        <v>126</v>
      </c>
      <c r="C412" s="94" t="s">
        <v>114</v>
      </c>
      <c r="D412" s="121">
        <v>2014</v>
      </c>
      <c r="E412" s="93">
        <v>4</v>
      </c>
      <c r="F412" s="93">
        <f t="shared" si="116"/>
        <v>372</v>
      </c>
      <c r="H412" s="54">
        <v>4</v>
      </c>
      <c r="I412" s="118">
        <v>505</v>
      </c>
      <c r="J412" s="123"/>
      <c r="L412"/>
      <c r="M412" s="60">
        <f t="shared" si="120"/>
        <v>505</v>
      </c>
      <c r="N412" s="10"/>
      <c r="O412" s="79" t="str">
        <f t="shared" si="112"/>
        <v>NY Metro</v>
      </c>
      <c r="P412" s="94">
        <f t="shared" si="111"/>
        <v>372</v>
      </c>
      <c r="Q412" s="94" t="s">
        <v>114</v>
      </c>
      <c r="R412" s="193"/>
      <c r="S412" s="94">
        <v>1</v>
      </c>
      <c r="T412" s="58">
        <f t="shared" si="119"/>
        <v>4</v>
      </c>
      <c r="U412" s="81">
        <f t="shared" si="115"/>
        <v>494.36356986100952</v>
      </c>
      <c r="V412" s="61">
        <f t="shared" si="113"/>
        <v>482.18831490954358</v>
      </c>
      <c r="W412" s="61" t="s">
        <v>194</v>
      </c>
      <c r="X412" s="61">
        <f t="shared" si="114"/>
        <v>3.6349999999999998</v>
      </c>
      <c r="Y412" s="61">
        <f t="shared" si="121"/>
        <v>3.5454767129968299</v>
      </c>
      <c r="Z412" s="58">
        <v>3</v>
      </c>
      <c r="AA412" s="81">
        <f t="shared" si="117"/>
        <v>492.82474504853406</v>
      </c>
      <c r="AB412" s="212">
        <f t="shared" si="118"/>
        <v>123.20618626213351</v>
      </c>
      <c r="AC412" s="82"/>
      <c r="AD412" s="10"/>
      <c r="AE412"/>
      <c r="AF412"/>
      <c r="AK412" s="10"/>
      <c r="AM412"/>
      <c r="AR412" s="10"/>
      <c r="AT412"/>
    </row>
    <row r="413" spans="1:46" x14ac:dyDescent="0.25">
      <c r="A413" s="93">
        <v>373</v>
      </c>
      <c r="B413" s="93" t="s">
        <v>126</v>
      </c>
      <c r="C413" s="94" t="s">
        <v>114</v>
      </c>
      <c r="D413" s="121">
        <v>2014</v>
      </c>
      <c r="E413" s="93">
        <v>4</v>
      </c>
      <c r="F413" s="93">
        <f t="shared" si="116"/>
        <v>373</v>
      </c>
      <c r="H413" s="54">
        <v>4</v>
      </c>
      <c r="I413" s="118">
        <v>505</v>
      </c>
      <c r="J413" s="123"/>
      <c r="L413"/>
      <c r="M413" s="60">
        <f t="shared" si="120"/>
        <v>505</v>
      </c>
      <c r="N413" s="10"/>
      <c r="O413" s="79" t="str">
        <f t="shared" si="112"/>
        <v>NY Metro</v>
      </c>
      <c r="P413" s="94">
        <f t="shared" si="111"/>
        <v>373</v>
      </c>
      <c r="Q413" s="94" t="s">
        <v>114</v>
      </c>
      <c r="R413" s="193"/>
      <c r="S413" s="94">
        <v>1</v>
      </c>
      <c r="T413" s="58">
        <f t="shared" si="119"/>
        <v>4</v>
      </c>
      <c r="U413" s="81">
        <f t="shared" si="115"/>
        <v>494.36356986100952</v>
      </c>
      <c r="V413" s="61">
        <f t="shared" si="113"/>
        <v>482.18831490954358</v>
      </c>
      <c r="W413" s="61" t="s">
        <v>194</v>
      </c>
      <c r="X413" s="61">
        <f t="shared" si="114"/>
        <v>3.6349999999999998</v>
      </c>
      <c r="Y413" s="61">
        <f t="shared" si="121"/>
        <v>3.5454767129968299</v>
      </c>
      <c r="Z413" s="58">
        <v>3</v>
      </c>
      <c r="AA413" s="81">
        <f t="shared" si="117"/>
        <v>492.82474504853406</v>
      </c>
      <c r="AB413" s="212">
        <f t="shared" si="118"/>
        <v>123.20618626213351</v>
      </c>
      <c r="AC413" s="82"/>
      <c r="AD413" s="10"/>
      <c r="AE413"/>
      <c r="AF413"/>
      <c r="AK413" s="10"/>
      <c r="AM413"/>
      <c r="AR413" s="10"/>
      <c r="AT413"/>
    </row>
    <row r="414" spans="1:46" x14ac:dyDescent="0.25">
      <c r="A414" s="93">
        <v>374</v>
      </c>
      <c r="B414" s="93" t="s">
        <v>126</v>
      </c>
      <c r="C414" s="94" t="s">
        <v>114</v>
      </c>
      <c r="D414" s="121">
        <v>2014</v>
      </c>
      <c r="E414" s="93">
        <v>4</v>
      </c>
      <c r="F414" s="93">
        <f t="shared" si="116"/>
        <v>374</v>
      </c>
      <c r="H414" s="54">
        <v>4</v>
      </c>
      <c r="I414" s="118">
        <v>505</v>
      </c>
      <c r="J414" s="123"/>
      <c r="L414"/>
      <c r="M414" s="60">
        <f t="shared" si="120"/>
        <v>505</v>
      </c>
      <c r="N414" s="10"/>
      <c r="O414" s="79" t="str">
        <f t="shared" si="112"/>
        <v>NY Metro</v>
      </c>
      <c r="P414" s="94">
        <f t="shared" si="111"/>
        <v>374</v>
      </c>
      <c r="Q414" s="94" t="s">
        <v>114</v>
      </c>
      <c r="R414" s="193"/>
      <c r="S414" s="94">
        <v>1</v>
      </c>
      <c r="T414" s="58">
        <f t="shared" si="119"/>
        <v>4</v>
      </c>
      <c r="U414" s="81">
        <f t="shared" si="115"/>
        <v>494.36356986100952</v>
      </c>
      <c r="V414" s="61">
        <f t="shared" si="113"/>
        <v>482.18831490954358</v>
      </c>
      <c r="W414" s="61" t="s">
        <v>194</v>
      </c>
      <c r="X414" s="61">
        <f t="shared" si="114"/>
        <v>3.6349999999999998</v>
      </c>
      <c r="Y414" s="61">
        <f t="shared" si="121"/>
        <v>3.5454767129968299</v>
      </c>
      <c r="Z414" s="58">
        <v>3</v>
      </c>
      <c r="AA414" s="81">
        <f t="shared" si="117"/>
        <v>492.82474504853406</v>
      </c>
      <c r="AB414" s="212">
        <f t="shared" si="118"/>
        <v>123.20618626213351</v>
      </c>
      <c r="AC414" s="82"/>
      <c r="AD414" s="10"/>
      <c r="AE414"/>
      <c r="AF414"/>
      <c r="AK414" s="10"/>
      <c r="AM414"/>
      <c r="AR414" s="10"/>
      <c r="AT414"/>
    </row>
    <row r="415" spans="1:46" x14ac:dyDescent="0.25">
      <c r="A415" s="93">
        <v>375</v>
      </c>
      <c r="B415" s="93" t="s">
        <v>126</v>
      </c>
      <c r="C415" s="94" t="s">
        <v>114</v>
      </c>
      <c r="D415" s="121">
        <v>2014</v>
      </c>
      <c r="E415" s="93">
        <v>4</v>
      </c>
      <c r="F415" s="93">
        <f t="shared" si="116"/>
        <v>375</v>
      </c>
      <c r="H415" s="54">
        <v>4</v>
      </c>
      <c r="I415" s="118">
        <v>505</v>
      </c>
      <c r="J415" s="123"/>
      <c r="L415"/>
      <c r="M415" s="60">
        <f t="shared" si="120"/>
        <v>505</v>
      </c>
      <c r="N415" s="10"/>
      <c r="O415" s="79" t="str">
        <f t="shared" si="112"/>
        <v>NY Metro</v>
      </c>
      <c r="P415" s="94">
        <f t="shared" si="111"/>
        <v>375</v>
      </c>
      <c r="Q415" s="94" t="s">
        <v>114</v>
      </c>
      <c r="R415" s="193"/>
      <c r="S415" s="94">
        <v>1</v>
      </c>
      <c r="T415" s="58">
        <f t="shared" si="119"/>
        <v>4</v>
      </c>
      <c r="U415" s="81">
        <f t="shared" si="115"/>
        <v>494.36356986100952</v>
      </c>
      <c r="V415" s="61">
        <f t="shared" si="113"/>
        <v>482.18831490954358</v>
      </c>
      <c r="W415" s="61" t="s">
        <v>194</v>
      </c>
      <c r="X415" s="61">
        <f t="shared" si="114"/>
        <v>3.6349999999999998</v>
      </c>
      <c r="Y415" s="61">
        <f t="shared" si="121"/>
        <v>3.5454767129968299</v>
      </c>
      <c r="Z415" s="58">
        <v>3</v>
      </c>
      <c r="AA415" s="81">
        <f t="shared" si="117"/>
        <v>492.82474504853406</v>
      </c>
      <c r="AB415" s="212">
        <f t="shared" si="118"/>
        <v>123.20618626213351</v>
      </c>
      <c r="AC415" s="82"/>
      <c r="AD415" s="10"/>
      <c r="AE415"/>
      <c r="AF415"/>
      <c r="AK415" s="10"/>
      <c r="AM415"/>
      <c r="AR415" s="10"/>
      <c r="AT415"/>
    </row>
    <row r="416" spans="1:46" x14ac:dyDescent="0.25">
      <c r="A416" s="93">
        <v>376</v>
      </c>
      <c r="B416" s="93" t="s">
        <v>126</v>
      </c>
      <c r="C416" s="94" t="s">
        <v>114</v>
      </c>
      <c r="D416" s="121">
        <v>2014</v>
      </c>
      <c r="E416" s="93">
        <v>4</v>
      </c>
      <c r="F416" s="93">
        <f t="shared" si="116"/>
        <v>376</v>
      </c>
      <c r="H416" s="54">
        <v>4</v>
      </c>
      <c r="I416" s="118">
        <v>505</v>
      </c>
      <c r="J416" s="123"/>
      <c r="L416"/>
      <c r="M416" s="60">
        <f t="shared" si="120"/>
        <v>505</v>
      </c>
      <c r="N416" s="10"/>
      <c r="O416" s="79" t="str">
        <f t="shared" si="112"/>
        <v>NY Metro</v>
      </c>
      <c r="P416" s="94">
        <f t="shared" si="111"/>
        <v>376</v>
      </c>
      <c r="Q416" s="94" t="s">
        <v>114</v>
      </c>
      <c r="R416" s="193"/>
      <c r="S416" s="94">
        <v>1</v>
      </c>
      <c r="T416" s="58">
        <f t="shared" si="119"/>
        <v>4</v>
      </c>
      <c r="U416" s="81">
        <f t="shared" si="115"/>
        <v>494.36356986100952</v>
      </c>
      <c r="V416" s="61">
        <f t="shared" si="113"/>
        <v>482.18831490954358</v>
      </c>
      <c r="W416" s="61" t="s">
        <v>194</v>
      </c>
      <c r="X416" s="61">
        <f t="shared" si="114"/>
        <v>3.6349999999999998</v>
      </c>
      <c r="Y416" s="61">
        <f t="shared" si="121"/>
        <v>3.5454767129968299</v>
      </c>
      <c r="Z416" s="58">
        <v>3</v>
      </c>
      <c r="AA416" s="81">
        <f t="shared" si="117"/>
        <v>492.82474504853406</v>
      </c>
      <c r="AB416" s="212">
        <f t="shared" si="118"/>
        <v>123.20618626213351</v>
      </c>
      <c r="AC416" s="82"/>
      <c r="AD416" s="10"/>
      <c r="AE416"/>
      <c r="AF416"/>
      <c r="AK416" s="10"/>
      <c r="AM416"/>
      <c r="AR416" s="10"/>
      <c r="AT416"/>
    </row>
    <row r="417" spans="1:46" x14ac:dyDescent="0.25">
      <c r="A417" s="93">
        <v>377</v>
      </c>
      <c r="B417" s="93" t="s">
        <v>126</v>
      </c>
      <c r="C417" s="94" t="s">
        <v>114</v>
      </c>
      <c r="D417" s="121">
        <v>2014</v>
      </c>
      <c r="E417" s="93">
        <v>4</v>
      </c>
      <c r="F417" s="93">
        <f t="shared" si="116"/>
        <v>377</v>
      </c>
      <c r="H417" s="54">
        <v>4</v>
      </c>
      <c r="I417" s="118">
        <v>505</v>
      </c>
      <c r="J417" s="123"/>
      <c r="L417"/>
      <c r="M417" s="60">
        <f t="shared" si="120"/>
        <v>505</v>
      </c>
      <c r="N417" s="10"/>
      <c r="O417" s="79" t="str">
        <f t="shared" si="112"/>
        <v>NY Metro</v>
      </c>
      <c r="P417" s="94">
        <f t="shared" si="111"/>
        <v>377</v>
      </c>
      <c r="Q417" s="94" t="s">
        <v>114</v>
      </c>
      <c r="R417" s="193"/>
      <c r="S417" s="94">
        <v>1</v>
      </c>
      <c r="T417" s="58">
        <f t="shared" si="119"/>
        <v>4</v>
      </c>
      <c r="U417" s="81">
        <f t="shared" si="115"/>
        <v>494.36356986100952</v>
      </c>
      <c r="V417" s="61">
        <f t="shared" si="113"/>
        <v>482.18831490954358</v>
      </c>
      <c r="W417" s="61" t="s">
        <v>194</v>
      </c>
      <c r="X417" s="61">
        <f t="shared" si="114"/>
        <v>3.6349999999999998</v>
      </c>
      <c r="Y417" s="61">
        <f t="shared" si="121"/>
        <v>3.5454767129968299</v>
      </c>
      <c r="Z417" s="58">
        <v>3</v>
      </c>
      <c r="AA417" s="81">
        <f t="shared" si="117"/>
        <v>492.82474504853406</v>
      </c>
      <c r="AB417" s="212">
        <f t="shared" si="118"/>
        <v>123.20618626213351</v>
      </c>
      <c r="AC417" s="82"/>
      <c r="AD417" s="10"/>
      <c r="AE417"/>
      <c r="AF417"/>
      <c r="AK417" s="10"/>
      <c r="AM417"/>
      <c r="AR417" s="10"/>
      <c r="AT417"/>
    </row>
    <row r="418" spans="1:46" x14ac:dyDescent="0.25">
      <c r="A418" s="93">
        <v>378</v>
      </c>
      <c r="B418" s="93" t="s">
        <v>126</v>
      </c>
      <c r="C418" s="94" t="s">
        <v>114</v>
      </c>
      <c r="D418" s="121">
        <v>2014</v>
      </c>
      <c r="E418" s="93">
        <v>4</v>
      </c>
      <c r="F418" s="93">
        <f t="shared" si="116"/>
        <v>378</v>
      </c>
      <c r="H418" s="54">
        <v>4</v>
      </c>
      <c r="I418" s="118">
        <v>505</v>
      </c>
      <c r="J418" s="123"/>
      <c r="L418"/>
      <c r="M418" s="60">
        <f t="shared" si="120"/>
        <v>505</v>
      </c>
      <c r="N418" s="10"/>
      <c r="O418" s="79" t="str">
        <f t="shared" si="112"/>
        <v>NY Metro</v>
      </c>
      <c r="P418" s="94">
        <f t="shared" si="111"/>
        <v>378</v>
      </c>
      <c r="Q418" s="94" t="s">
        <v>114</v>
      </c>
      <c r="R418" s="193"/>
      <c r="S418" s="94">
        <v>1</v>
      </c>
      <c r="T418" s="58">
        <f t="shared" si="119"/>
        <v>4</v>
      </c>
      <c r="U418" s="81">
        <f t="shared" si="115"/>
        <v>494.36356986100952</v>
      </c>
      <c r="V418" s="61">
        <f t="shared" si="113"/>
        <v>482.18831490954358</v>
      </c>
      <c r="W418" s="61" t="s">
        <v>194</v>
      </c>
      <c r="X418" s="61">
        <f t="shared" si="114"/>
        <v>3.6349999999999998</v>
      </c>
      <c r="Y418" s="61">
        <f t="shared" si="121"/>
        <v>3.5454767129968299</v>
      </c>
      <c r="Z418" s="58">
        <v>3</v>
      </c>
      <c r="AA418" s="81">
        <f t="shared" si="117"/>
        <v>492.82474504853406</v>
      </c>
      <c r="AB418" s="212">
        <f t="shared" si="118"/>
        <v>123.20618626213351</v>
      </c>
      <c r="AC418" s="82"/>
      <c r="AD418" s="10"/>
      <c r="AE418"/>
      <c r="AF418"/>
      <c r="AK418" s="10"/>
      <c r="AM418"/>
      <c r="AR418" s="10"/>
      <c r="AT418"/>
    </row>
    <row r="419" spans="1:46" x14ac:dyDescent="0.25">
      <c r="A419" s="93">
        <v>379</v>
      </c>
      <c r="B419" s="93" t="s">
        <v>126</v>
      </c>
      <c r="C419" s="94" t="s">
        <v>114</v>
      </c>
      <c r="D419" s="121">
        <v>2014</v>
      </c>
      <c r="E419" s="93">
        <v>4</v>
      </c>
      <c r="F419" s="93">
        <f t="shared" si="116"/>
        <v>379</v>
      </c>
      <c r="H419" s="54">
        <v>4</v>
      </c>
      <c r="I419" s="118">
        <v>505</v>
      </c>
      <c r="J419" s="123"/>
      <c r="L419"/>
      <c r="M419" s="60">
        <f t="shared" si="120"/>
        <v>505</v>
      </c>
      <c r="N419" s="10"/>
      <c r="O419" s="79" t="str">
        <f t="shared" si="112"/>
        <v>NY Metro</v>
      </c>
      <c r="P419" s="94">
        <f t="shared" si="111"/>
        <v>379</v>
      </c>
      <c r="Q419" s="94" t="s">
        <v>114</v>
      </c>
      <c r="R419" s="193"/>
      <c r="S419" s="94">
        <v>1</v>
      </c>
      <c r="T419" s="58">
        <f t="shared" si="119"/>
        <v>4</v>
      </c>
      <c r="U419" s="81">
        <f t="shared" si="115"/>
        <v>494.36356986100952</v>
      </c>
      <c r="V419" s="61">
        <f t="shared" si="113"/>
        <v>482.18831490954358</v>
      </c>
      <c r="W419" s="61" t="s">
        <v>194</v>
      </c>
      <c r="X419" s="61">
        <f t="shared" si="114"/>
        <v>3.6349999999999998</v>
      </c>
      <c r="Y419" s="61">
        <f t="shared" si="121"/>
        <v>3.5454767129968299</v>
      </c>
      <c r="Z419" s="58">
        <v>3</v>
      </c>
      <c r="AA419" s="81">
        <f t="shared" si="117"/>
        <v>492.82474504853406</v>
      </c>
      <c r="AB419" s="212">
        <f t="shared" si="118"/>
        <v>123.20618626213351</v>
      </c>
      <c r="AC419" s="82"/>
      <c r="AD419" s="10"/>
      <c r="AE419"/>
      <c r="AF419"/>
      <c r="AK419" s="10"/>
      <c r="AM419"/>
      <c r="AR419" s="10"/>
      <c r="AT419"/>
    </row>
    <row r="420" spans="1:46" x14ac:dyDescent="0.25">
      <c r="A420" s="93">
        <v>380</v>
      </c>
      <c r="B420" s="93" t="s">
        <v>126</v>
      </c>
      <c r="C420" s="94" t="s">
        <v>114</v>
      </c>
      <c r="D420" s="121">
        <v>2014</v>
      </c>
      <c r="E420" s="93">
        <v>4</v>
      </c>
      <c r="F420" s="93">
        <f t="shared" si="116"/>
        <v>380</v>
      </c>
      <c r="H420" s="54">
        <v>4</v>
      </c>
      <c r="I420" s="118">
        <v>505</v>
      </c>
      <c r="J420" s="123"/>
      <c r="L420"/>
      <c r="M420" s="60">
        <f t="shared" si="120"/>
        <v>505</v>
      </c>
      <c r="N420" s="10"/>
      <c r="O420" s="79" t="str">
        <f t="shared" si="112"/>
        <v>NY Metro</v>
      </c>
      <c r="P420" s="94">
        <f t="shared" si="111"/>
        <v>380</v>
      </c>
      <c r="Q420" s="94" t="s">
        <v>114</v>
      </c>
      <c r="R420" s="193"/>
      <c r="S420" s="94">
        <v>1</v>
      </c>
      <c r="T420" s="58">
        <f t="shared" si="119"/>
        <v>4</v>
      </c>
      <c r="U420" s="81">
        <f t="shared" si="115"/>
        <v>494.36356986100952</v>
      </c>
      <c r="V420" s="61">
        <f t="shared" si="113"/>
        <v>482.18831490954358</v>
      </c>
      <c r="W420" s="61" t="s">
        <v>194</v>
      </c>
      <c r="X420" s="61">
        <f t="shared" si="114"/>
        <v>3.6349999999999998</v>
      </c>
      <c r="Y420" s="61">
        <f t="shared" si="121"/>
        <v>3.5454767129968299</v>
      </c>
      <c r="Z420" s="58">
        <v>3</v>
      </c>
      <c r="AA420" s="81">
        <f t="shared" si="117"/>
        <v>492.82474504853406</v>
      </c>
      <c r="AB420" s="212">
        <f t="shared" si="118"/>
        <v>123.20618626213351</v>
      </c>
      <c r="AC420" s="82"/>
      <c r="AD420" s="10"/>
      <c r="AE420"/>
      <c r="AF420"/>
      <c r="AK420" s="10"/>
      <c r="AM420"/>
      <c r="AR420" s="10"/>
      <c r="AT420"/>
    </row>
    <row r="421" spans="1:46" x14ac:dyDescent="0.25">
      <c r="A421" s="93">
        <v>381</v>
      </c>
      <c r="B421" s="93" t="s">
        <v>126</v>
      </c>
      <c r="C421" s="94" t="s">
        <v>114</v>
      </c>
      <c r="D421" s="121">
        <v>2014</v>
      </c>
      <c r="E421" s="93">
        <v>4</v>
      </c>
      <c r="F421" s="93">
        <f t="shared" si="116"/>
        <v>381</v>
      </c>
      <c r="H421" s="54">
        <v>4</v>
      </c>
      <c r="I421" s="118">
        <v>505</v>
      </c>
      <c r="J421" s="123"/>
      <c r="L421"/>
      <c r="M421" s="60">
        <f t="shared" si="120"/>
        <v>505</v>
      </c>
      <c r="N421" s="10"/>
      <c r="O421" s="79" t="str">
        <f t="shared" si="112"/>
        <v>NY Metro</v>
      </c>
      <c r="P421" s="94">
        <f t="shared" si="111"/>
        <v>381</v>
      </c>
      <c r="Q421" s="94" t="s">
        <v>114</v>
      </c>
      <c r="R421" s="193"/>
      <c r="S421" s="94">
        <v>1</v>
      </c>
      <c r="T421" s="58">
        <f t="shared" si="119"/>
        <v>4</v>
      </c>
      <c r="U421" s="81">
        <f t="shared" si="115"/>
        <v>494.36356986100952</v>
      </c>
      <c r="V421" s="61">
        <f t="shared" si="113"/>
        <v>482.18831490954358</v>
      </c>
      <c r="W421" s="61" t="s">
        <v>194</v>
      </c>
      <c r="X421" s="61">
        <f t="shared" si="114"/>
        <v>3.6349999999999998</v>
      </c>
      <c r="Y421" s="61">
        <f t="shared" si="121"/>
        <v>3.5454767129968299</v>
      </c>
      <c r="Z421" s="58">
        <v>3</v>
      </c>
      <c r="AA421" s="81">
        <f t="shared" si="117"/>
        <v>492.82474504853406</v>
      </c>
      <c r="AB421" s="212">
        <f t="shared" si="118"/>
        <v>123.20618626213351</v>
      </c>
      <c r="AC421" s="82"/>
      <c r="AD421" s="10"/>
      <c r="AE421"/>
      <c r="AF421"/>
      <c r="AK421" s="10"/>
      <c r="AM421"/>
      <c r="AR421" s="10"/>
      <c r="AT421"/>
    </row>
    <row r="422" spans="1:46" x14ac:dyDescent="0.25">
      <c r="A422" s="93">
        <v>382</v>
      </c>
      <c r="B422" s="93" t="s">
        <v>126</v>
      </c>
      <c r="C422" s="94" t="s">
        <v>114</v>
      </c>
      <c r="D422" s="121">
        <v>2014</v>
      </c>
      <c r="E422" s="93">
        <v>4</v>
      </c>
      <c r="F422" s="93">
        <f t="shared" si="116"/>
        <v>382</v>
      </c>
      <c r="H422" s="54">
        <v>4</v>
      </c>
      <c r="I422" s="118">
        <v>505</v>
      </c>
      <c r="J422" s="123"/>
      <c r="L422"/>
      <c r="M422" s="60">
        <f t="shared" si="120"/>
        <v>505</v>
      </c>
      <c r="N422" s="10"/>
      <c r="O422" s="79" t="str">
        <f t="shared" si="112"/>
        <v>NY Metro</v>
      </c>
      <c r="P422" s="94">
        <f t="shared" si="111"/>
        <v>382</v>
      </c>
      <c r="Q422" s="94" t="s">
        <v>114</v>
      </c>
      <c r="R422" s="193"/>
      <c r="S422" s="94">
        <v>1</v>
      </c>
      <c r="T422" s="58">
        <f t="shared" si="119"/>
        <v>4</v>
      </c>
      <c r="U422" s="81">
        <f t="shared" si="115"/>
        <v>494.36356986100952</v>
      </c>
      <c r="V422" s="61">
        <f t="shared" si="113"/>
        <v>482.18831490954358</v>
      </c>
      <c r="W422" s="61" t="s">
        <v>194</v>
      </c>
      <c r="X422" s="61">
        <f t="shared" si="114"/>
        <v>3.6349999999999998</v>
      </c>
      <c r="Y422" s="61">
        <f t="shared" si="121"/>
        <v>3.5454767129968299</v>
      </c>
      <c r="Z422" s="58">
        <v>3</v>
      </c>
      <c r="AA422" s="81">
        <f t="shared" si="117"/>
        <v>492.82474504853406</v>
      </c>
      <c r="AB422" s="212">
        <f t="shared" si="118"/>
        <v>123.20618626213351</v>
      </c>
      <c r="AC422" s="82"/>
      <c r="AD422" s="10"/>
      <c r="AE422"/>
      <c r="AF422"/>
      <c r="AK422" s="10"/>
      <c r="AM422"/>
      <c r="AR422" s="10"/>
      <c r="AT422"/>
    </row>
    <row r="423" spans="1:46" x14ac:dyDescent="0.25">
      <c r="A423" s="93">
        <v>383</v>
      </c>
      <c r="B423" s="93" t="s">
        <v>126</v>
      </c>
      <c r="C423" s="94" t="s">
        <v>114</v>
      </c>
      <c r="D423" s="121">
        <v>2014</v>
      </c>
      <c r="E423" s="93">
        <v>4</v>
      </c>
      <c r="F423" s="93">
        <f t="shared" si="116"/>
        <v>383</v>
      </c>
      <c r="H423" s="54">
        <v>4</v>
      </c>
      <c r="I423" s="118">
        <v>642</v>
      </c>
      <c r="J423" s="123"/>
      <c r="L423"/>
      <c r="M423" s="60">
        <f t="shared" si="120"/>
        <v>642</v>
      </c>
      <c r="N423" s="10"/>
      <c r="O423" s="79" t="str">
        <f t="shared" si="112"/>
        <v>NY Metro</v>
      </c>
      <c r="P423" s="94">
        <f t="shared" si="111"/>
        <v>383</v>
      </c>
      <c r="Q423" s="94" t="s">
        <v>114</v>
      </c>
      <c r="R423" s="193"/>
      <c r="S423" s="94">
        <v>1</v>
      </c>
      <c r="T423" s="58">
        <f t="shared" si="119"/>
        <v>4</v>
      </c>
      <c r="U423" s="81">
        <f t="shared" si="115"/>
        <v>631.36356986100952</v>
      </c>
      <c r="V423" s="61">
        <f t="shared" si="113"/>
        <v>615.81425980103347</v>
      </c>
      <c r="W423" s="61" t="s">
        <v>194</v>
      </c>
      <c r="X423" s="61">
        <f t="shared" si="114"/>
        <v>3.6349999999999998</v>
      </c>
      <c r="Y423" s="61">
        <f t="shared" si="121"/>
        <v>3.5454767129968299</v>
      </c>
      <c r="Z423" s="58">
        <v>3</v>
      </c>
      <c r="AA423" s="81">
        <f t="shared" si="117"/>
        <v>626.45068994002395</v>
      </c>
      <c r="AB423" s="212">
        <f t="shared" si="118"/>
        <v>156.61267248500599</v>
      </c>
      <c r="AC423" s="82"/>
      <c r="AD423" s="10"/>
      <c r="AE423"/>
      <c r="AF423"/>
      <c r="AK423" s="10"/>
      <c r="AM423"/>
      <c r="AR423" s="10"/>
      <c r="AT423"/>
    </row>
    <row r="424" spans="1:46" x14ac:dyDescent="0.25">
      <c r="A424" s="93">
        <v>384</v>
      </c>
      <c r="B424" s="93" t="s">
        <v>126</v>
      </c>
      <c r="C424" s="94" t="s">
        <v>114</v>
      </c>
      <c r="D424" s="121">
        <v>2014</v>
      </c>
      <c r="E424" s="93">
        <v>4</v>
      </c>
      <c r="F424" s="93">
        <f t="shared" si="116"/>
        <v>384</v>
      </c>
      <c r="H424" s="54">
        <v>4</v>
      </c>
      <c r="I424" s="118">
        <v>642</v>
      </c>
      <c r="J424" s="123"/>
      <c r="L424"/>
      <c r="M424" s="60">
        <f t="shared" si="120"/>
        <v>642</v>
      </c>
      <c r="N424" s="10"/>
      <c r="O424" s="79" t="str">
        <f t="shared" si="112"/>
        <v>NY Metro</v>
      </c>
      <c r="P424" s="94">
        <f t="shared" si="111"/>
        <v>384</v>
      </c>
      <c r="Q424" s="94" t="s">
        <v>114</v>
      </c>
      <c r="R424" s="193"/>
      <c r="S424" s="94">
        <v>1</v>
      </c>
      <c r="T424" s="58">
        <f t="shared" si="119"/>
        <v>4</v>
      </c>
      <c r="U424" s="81">
        <f t="shared" si="115"/>
        <v>631.36356986100952</v>
      </c>
      <c r="V424" s="61">
        <f t="shared" si="113"/>
        <v>615.81425980103347</v>
      </c>
      <c r="W424" s="61" t="s">
        <v>194</v>
      </c>
      <c r="X424" s="61">
        <f t="shared" si="114"/>
        <v>3.6349999999999998</v>
      </c>
      <c r="Y424" s="61">
        <f t="shared" si="121"/>
        <v>3.5454767129968299</v>
      </c>
      <c r="Z424" s="58">
        <v>3</v>
      </c>
      <c r="AA424" s="81">
        <f t="shared" si="117"/>
        <v>626.45068994002395</v>
      </c>
      <c r="AB424" s="212">
        <f t="shared" si="118"/>
        <v>156.61267248500599</v>
      </c>
      <c r="AC424" s="82"/>
      <c r="AD424" s="10"/>
      <c r="AE424"/>
      <c r="AF424"/>
      <c r="AK424" s="10"/>
      <c r="AM424"/>
      <c r="AR424" s="10"/>
      <c r="AT424"/>
    </row>
    <row r="425" spans="1:46" x14ac:dyDescent="0.25">
      <c r="A425" s="93">
        <v>385</v>
      </c>
      <c r="B425" s="93" t="s">
        <v>126</v>
      </c>
      <c r="C425" s="94" t="s">
        <v>114</v>
      </c>
      <c r="D425" s="121">
        <v>2014</v>
      </c>
      <c r="E425" s="93">
        <v>4</v>
      </c>
      <c r="F425" s="93">
        <f t="shared" si="116"/>
        <v>385</v>
      </c>
      <c r="H425" s="54">
        <v>4</v>
      </c>
      <c r="I425" s="118">
        <v>505</v>
      </c>
      <c r="J425" s="123"/>
      <c r="L425"/>
      <c r="M425" s="60">
        <f t="shared" si="120"/>
        <v>505</v>
      </c>
      <c r="N425" s="10"/>
      <c r="O425" s="79" t="str">
        <f t="shared" si="112"/>
        <v>NY Metro</v>
      </c>
      <c r="P425" s="94">
        <f t="shared" si="111"/>
        <v>385</v>
      </c>
      <c r="Q425" s="94" t="s">
        <v>114</v>
      </c>
      <c r="R425" s="193"/>
      <c r="S425" s="94">
        <v>1</v>
      </c>
      <c r="T425" s="58">
        <f t="shared" si="119"/>
        <v>4</v>
      </c>
      <c r="U425" s="81">
        <f t="shared" si="115"/>
        <v>494.36356986100952</v>
      </c>
      <c r="V425" s="61">
        <f t="shared" si="113"/>
        <v>482.18831490954358</v>
      </c>
      <c r="W425" s="61" t="s">
        <v>194</v>
      </c>
      <c r="X425" s="61">
        <f t="shared" si="114"/>
        <v>3.6349999999999998</v>
      </c>
      <c r="Y425" s="61">
        <f t="shared" si="121"/>
        <v>3.5454767129968299</v>
      </c>
      <c r="Z425" s="58">
        <v>3</v>
      </c>
      <c r="AA425" s="81">
        <f t="shared" si="117"/>
        <v>492.82474504853406</v>
      </c>
      <c r="AB425" s="212">
        <f t="shared" si="118"/>
        <v>123.20618626213351</v>
      </c>
      <c r="AC425" s="82"/>
      <c r="AD425" s="10"/>
      <c r="AE425"/>
      <c r="AF425"/>
      <c r="AK425" s="10"/>
      <c r="AM425"/>
      <c r="AR425" s="10"/>
      <c r="AT425"/>
    </row>
    <row r="426" spans="1:46" x14ac:dyDescent="0.25">
      <c r="A426" s="93">
        <v>386</v>
      </c>
      <c r="B426" s="93" t="s">
        <v>126</v>
      </c>
      <c r="C426" s="94" t="s">
        <v>114</v>
      </c>
      <c r="D426" s="121">
        <v>2014</v>
      </c>
      <c r="E426" s="93">
        <v>4</v>
      </c>
      <c r="F426" s="93">
        <f t="shared" si="116"/>
        <v>386</v>
      </c>
      <c r="H426" s="54">
        <v>4</v>
      </c>
      <c r="I426" s="118">
        <v>505</v>
      </c>
      <c r="J426" s="123"/>
      <c r="L426"/>
      <c r="M426" s="60">
        <f t="shared" si="120"/>
        <v>505</v>
      </c>
      <c r="N426" s="10"/>
      <c r="O426" s="79" t="str">
        <f t="shared" si="112"/>
        <v>NY Metro</v>
      </c>
      <c r="P426" s="94">
        <f t="shared" si="111"/>
        <v>386</v>
      </c>
      <c r="Q426" s="94" t="s">
        <v>114</v>
      </c>
      <c r="R426" s="193"/>
      <c r="S426" s="94">
        <v>1</v>
      </c>
      <c r="T426" s="58">
        <f t="shared" si="119"/>
        <v>4</v>
      </c>
      <c r="U426" s="81">
        <f t="shared" si="115"/>
        <v>494.36356986100952</v>
      </c>
      <c r="V426" s="61">
        <f t="shared" si="113"/>
        <v>482.18831490954358</v>
      </c>
      <c r="W426" s="61" t="s">
        <v>194</v>
      </c>
      <c r="X426" s="61">
        <f t="shared" si="114"/>
        <v>3.6349999999999998</v>
      </c>
      <c r="Y426" s="61">
        <f t="shared" si="121"/>
        <v>3.5454767129968299</v>
      </c>
      <c r="Z426" s="58">
        <v>3</v>
      </c>
      <c r="AA426" s="81">
        <f t="shared" si="117"/>
        <v>492.82474504853406</v>
      </c>
      <c r="AB426" s="212">
        <f t="shared" si="118"/>
        <v>123.20618626213351</v>
      </c>
      <c r="AC426" s="82"/>
      <c r="AD426" s="10"/>
      <c r="AE426"/>
      <c r="AF426"/>
      <c r="AK426" s="10"/>
      <c r="AM426"/>
      <c r="AR426" s="10"/>
      <c r="AT426"/>
    </row>
    <row r="427" spans="1:46" x14ac:dyDescent="0.25">
      <c r="A427" s="93">
        <v>387</v>
      </c>
      <c r="B427" s="93" t="s">
        <v>126</v>
      </c>
      <c r="C427" s="94" t="s">
        <v>114</v>
      </c>
      <c r="D427" s="121">
        <v>2014</v>
      </c>
      <c r="E427" s="93">
        <v>4</v>
      </c>
      <c r="F427" s="93">
        <f t="shared" si="116"/>
        <v>387</v>
      </c>
      <c r="H427" s="54">
        <v>4</v>
      </c>
      <c r="I427" s="118">
        <v>505</v>
      </c>
      <c r="J427" s="123"/>
      <c r="L427"/>
      <c r="M427" s="60">
        <f t="shared" si="120"/>
        <v>505</v>
      </c>
      <c r="N427" s="10"/>
      <c r="O427" s="79" t="str">
        <f t="shared" si="112"/>
        <v>NY Metro</v>
      </c>
      <c r="P427" s="94">
        <f t="shared" si="111"/>
        <v>387</v>
      </c>
      <c r="Q427" s="94" t="s">
        <v>114</v>
      </c>
      <c r="R427" s="193"/>
      <c r="S427" s="94">
        <v>1</v>
      </c>
      <c r="T427" s="58">
        <f t="shared" si="119"/>
        <v>4</v>
      </c>
      <c r="U427" s="81">
        <f t="shared" si="115"/>
        <v>494.36356986100952</v>
      </c>
      <c r="V427" s="61">
        <f t="shared" si="113"/>
        <v>482.18831490954358</v>
      </c>
      <c r="W427" s="61" t="s">
        <v>194</v>
      </c>
      <c r="X427" s="61">
        <f t="shared" si="114"/>
        <v>3.6349999999999998</v>
      </c>
      <c r="Y427" s="61">
        <f t="shared" si="121"/>
        <v>3.5454767129968299</v>
      </c>
      <c r="Z427" s="58">
        <v>3</v>
      </c>
      <c r="AA427" s="81">
        <f t="shared" si="117"/>
        <v>492.82474504853406</v>
      </c>
      <c r="AB427" s="212">
        <f t="shared" si="118"/>
        <v>123.20618626213351</v>
      </c>
      <c r="AC427" s="82"/>
      <c r="AD427" s="10"/>
      <c r="AE427"/>
      <c r="AF427"/>
      <c r="AK427" s="10"/>
      <c r="AM427"/>
      <c r="AR427" s="10"/>
      <c r="AT427"/>
    </row>
    <row r="428" spans="1:46" x14ac:dyDescent="0.25">
      <c r="A428" s="93">
        <v>388</v>
      </c>
      <c r="B428" s="93" t="s">
        <v>126</v>
      </c>
      <c r="C428" s="94" t="s">
        <v>114</v>
      </c>
      <c r="D428" s="121">
        <v>2014</v>
      </c>
      <c r="E428" s="93">
        <v>4</v>
      </c>
      <c r="F428" s="93">
        <f t="shared" si="116"/>
        <v>388</v>
      </c>
      <c r="H428" s="54">
        <v>4</v>
      </c>
      <c r="I428" s="118">
        <v>505</v>
      </c>
      <c r="J428" s="123"/>
      <c r="L428"/>
      <c r="M428" s="60">
        <f t="shared" si="120"/>
        <v>505</v>
      </c>
      <c r="N428" s="10"/>
      <c r="O428" s="79" t="str">
        <f t="shared" si="112"/>
        <v>NY Metro</v>
      </c>
      <c r="P428" s="94">
        <f t="shared" si="111"/>
        <v>388</v>
      </c>
      <c r="Q428" s="94" t="s">
        <v>114</v>
      </c>
      <c r="R428" s="193"/>
      <c r="S428" s="94">
        <v>1</v>
      </c>
      <c r="T428" s="58">
        <f t="shared" si="119"/>
        <v>4</v>
      </c>
      <c r="U428" s="81">
        <f t="shared" si="115"/>
        <v>494.36356986100952</v>
      </c>
      <c r="V428" s="61">
        <f t="shared" si="113"/>
        <v>482.18831490954358</v>
      </c>
      <c r="W428" s="61" t="s">
        <v>194</v>
      </c>
      <c r="X428" s="61">
        <f t="shared" si="114"/>
        <v>3.6349999999999998</v>
      </c>
      <c r="Y428" s="61">
        <f t="shared" si="121"/>
        <v>3.5454767129968299</v>
      </c>
      <c r="Z428" s="58">
        <v>3</v>
      </c>
      <c r="AA428" s="81">
        <f t="shared" si="117"/>
        <v>492.82474504853406</v>
      </c>
      <c r="AB428" s="212">
        <f t="shared" si="118"/>
        <v>123.20618626213351</v>
      </c>
      <c r="AC428" s="82"/>
      <c r="AD428" s="10"/>
      <c r="AE428"/>
      <c r="AF428"/>
      <c r="AK428" s="10"/>
      <c r="AM428"/>
      <c r="AR428" s="10"/>
      <c r="AT428"/>
    </row>
    <row r="429" spans="1:46" x14ac:dyDescent="0.25">
      <c r="A429" s="93">
        <v>389</v>
      </c>
      <c r="B429" s="93" t="s">
        <v>126</v>
      </c>
      <c r="C429" s="94" t="s">
        <v>114</v>
      </c>
      <c r="D429" s="121">
        <v>2014</v>
      </c>
      <c r="E429" s="93">
        <v>4</v>
      </c>
      <c r="F429" s="93">
        <f t="shared" si="116"/>
        <v>389</v>
      </c>
      <c r="H429" s="54">
        <v>4</v>
      </c>
      <c r="I429" s="118">
        <v>505</v>
      </c>
      <c r="J429" s="123"/>
      <c r="L429"/>
      <c r="M429" s="60">
        <f t="shared" si="120"/>
        <v>505</v>
      </c>
      <c r="N429" s="10"/>
      <c r="O429" s="79" t="str">
        <f t="shared" si="112"/>
        <v>NY Metro</v>
      </c>
      <c r="P429" s="94">
        <f t="shared" si="111"/>
        <v>389</v>
      </c>
      <c r="Q429" s="94" t="s">
        <v>114</v>
      </c>
      <c r="R429" s="193"/>
      <c r="S429" s="94">
        <v>1</v>
      </c>
      <c r="T429" s="58">
        <f t="shared" si="119"/>
        <v>4</v>
      </c>
      <c r="U429" s="81">
        <f t="shared" si="115"/>
        <v>494.36356986100952</v>
      </c>
      <c r="V429" s="61">
        <f t="shared" si="113"/>
        <v>482.18831490954358</v>
      </c>
      <c r="W429" s="61" t="s">
        <v>194</v>
      </c>
      <c r="X429" s="61">
        <f t="shared" si="114"/>
        <v>3.6349999999999998</v>
      </c>
      <c r="Y429" s="61">
        <f t="shared" si="121"/>
        <v>3.5454767129968299</v>
      </c>
      <c r="Z429" s="58">
        <v>3</v>
      </c>
      <c r="AA429" s="81">
        <f t="shared" si="117"/>
        <v>492.82474504853406</v>
      </c>
      <c r="AB429" s="212">
        <f t="shared" si="118"/>
        <v>123.20618626213351</v>
      </c>
      <c r="AC429" s="82"/>
      <c r="AD429" s="10"/>
      <c r="AE429"/>
      <c r="AF429"/>
      <c r="AK429" s="10"/>
      <c r="AM429"/>
      <c r="AR429" s="10"/>
      <c r="AT429"/>
    </row>
    <row r="430" spans="1:46" x14ac:dyDescent="0.25">
      <c r="A430" s="93">
        <v>390</v>
      </c>
      <c r="B430" s="93" t="s">
        <v>126</v>
      </c>
      <c r="C430" s="94" t="s">
        <v>114</v>
      </c>
      <c r="D430" s="121">
        <v>2014</v>
      </c>
      <c r="E430" s="93">
        <v>4</v>
      </c>
      <c r="F430" s="93">
        <f t="shared" si="116"/>
        <v>390</v>
      </c>
      <c r="H430" s="54">
        <v>4</v>
      </c>
      <c r="I430" s="118">
        <v>505</v>
      </c>
      <c r="J430" s="123"/>
      <c r="L430"/>
      <c r="M430" s="60">
        <f t="shared" si="120"/>
        <v>505</v>
      </c>
      <c r="N430" s="10"/>
      <c r="O430" s="79" t="str">
        <f t="shared" si="112"/>
        <v>NY Metro</v>
      </c>
      <c r="P430" s="94">
        <f t="shared" si="111"/>
        <v>390</v>
      </c>
      <c r="Q430" s="94" t="s">
        <v>114</v>
      </c>
      <c r="R430" s="193"/>
      <c r="S430" s="94">
        <v>1</v>
      </c>
      <c r="T430" s="58">
        <f t="shared" si="119"/>
        <v>4</v>
      </c>
      <c r="U430" s="81">
        <f t="shared" si="115"/>
        <v>494.36356986100952</v>
      </c>
      <c r="V430" s="61">
        <f t="shared" si="113"/>
        <v>482.18831490954358</v>
      </c>
      <c r="W430" s="61" t="s">
        <v>194</v>
      </c>
      <c r="X430" s="61">
        <f t="shared" si="114"/>
        <v>3.6349999999999998</v>
      </c>
      <c r="Y430" s="61">
        <f t="shared" si="121"/>
        <v>3.5454767129968299</v>
      </c>
      <c r="Z430" s="58">
        <v>3</v>
      </c>
      <c r="AA430" s="81">
        <f t="shared" si="117"/>
        <v>492.82474504853406</v>
      </c>
      <c r="AB430" s="212">
        <f t="shared" si="118"/>
        <v>123.20618626213351</v>
      </c>
      <c r="AC430" s="82"/>
      <c r="AD430" s="10"/>
      <c r="AE430"/>
      <c r="AF430"/>
      <c r="AK430" s="10"/>
      <c r="AM430"/>
      <c r="AR430" s="10"/>
      <c r="AT430"/>
    </row>
    <row r="431" spans="1:46" x14ac:dyDescent="0.25">
      <c r="A431" s="93">
        <v>391</v>
      </c>
      <c r="B431" s="93" t="s">
        <v>126</v>
      </c>
      <c r="C431" s="94" t="s">
        <v>114</v>
      </c>
      <c r="D431" s="121">
        <v>2014</v>
      </c>
      <c r="E431" s="93">
        <v>4</v>
      </c>
      <c r="F431" s="93">
        <f t="shared" si="116"/>
        <v>391</v>
      </c>
      <c r="H431" s="54">
        <v>4</v>
      </c>
      <c r="I431" s="118">
        <v>505</v>
      </c>
      <c r="J431" s="123"/>
      <c r="L431"/>
      <c r="M431" s="60">
        <f t="shared" si="120"/>
        <v>505</v>
      </c>
      <c r="N431" s="10"/>
      <c r="O431" s="79" t="str">
        <f t="shared" si="112"/>
        <v>NY Metro</v>
      </c>
      <c r="P431" s="94">
        <f t="shared" si="111"/>
        <v>391</v>
      </c>
      <c r="Q431" s="94" t="s">
        <v>114</v>
      </c>
      <c r="R431" s="193"/>
      <c r="S431" s="94">
        <v>1</v>
      </c>
      <c r="T431" s="58">
        <f t="shared" si="119"/>
        <v>4</v>
      </c>
      <c r="U431" s="81">
        <f t="shared" si="115"/>
        <v>494.36356986100952</v>
      </c>
      <c r="V431" s="61">
        <f t="shared" si="113"/>
        <v>482.18831490954358</v>
      </c>
      <c r="W431" s="61" t="s">
        <v>194</v>
      </c>
      <c r="X431" s="61">
        <f t="shared" si="114"/>
        <v>3.6349999999999998</v>
      </c>
      <c r="Y431" s="61">
        <f t="shared" si="121"/>
        <v>3.5454767129968299</v>
      </c>
      <c r="Z431" s="58">
        <v>3</v>
      </c>
      <c r="AA431" s="81">
        <f t="shared" si="117"/>
        <v>492.82474504853406</v>
      </c>
      <c r="AB431" s="212">
        <f t="shared" si="118"/>
        <v>123.20618626213351</v>
      </c>
      <c r="AC431" s="82"/>
      <c r="AD431" s="10"/>
      <c r="AE431"/>
      <c r="AF431"/>
      <c r="AK431" s="10"/>
      <c r="AM431"/>
      <c r="AR431" s="10"/>
      <c r="AT431"/>
    </row>
    <row r="432" spans="1:46" x14ac:dyDescent="0.25">
      <c r="A432" s="93">
        <v>392</v>
      </c>
      <c r="B432" s="93" t="s">
        <v>126</v>
      </c>
      <c r="C432" s="94" t="s">
        <v>114</v>
      </c>
      <c r="D432" s="121">
        <v>2014</v>
      </c>
      <c r="E432" s="93">
        <v>4</v>
      </c>
      <c r="F432" s="93">
        <f t="shared" si="116"/>
        <v>392</v>
      </c>
      <c r="H432" s="54">
        <v>4</v>
      </c>
      <c r="I432" s="118">
        <v>505</v>
      </c>
      <c r="J432" s="123"/>
      <c r="L432"/>
      <c r="M432" s="60">
        <f t="shared" si="120"/>
        <v>505</v>
      </c>
      <c r="N432" s="10"/>
      <c r="O432" s="79" t="str">
        <f t="shared" si="112"/>
        <v>NY Metro</v>
      </c>
      <c r="P432" s="94">
        <f t="shared" si="111"/>
        <v>392</v>
      </c>
      <c r="Q432" s="94" t="s">
        <v>114</v>
      </c>
      <c r="R432" s="193"/>
      <c r="S432" s="94">
        <v>1</v>
      </c>
      <c r="T432" s="58">
        <f t="shared" si="119"/>
        <v>4</v>
      </c>
      <c r="U432" s="81">
        <f t="shared" si="115"/>
        <v>494.36356986100952</v>
      </c>
      <c r="V432" s="61">
        <f t="shared" si="113"/>
        <v>482.18831490954358</v>
      </c>
      <c r="W432" s="61" t="s">
        <v>194</v>
      </c>
      <c r="X432" s="61">
        <f t="shared" si="114"/>
        <v>3.6349999999999998</v>
      </c>
      <c r="Y432" s="61">
        <f t="shared" si="121"/>
        <v>3.5454767129968299</v>
      </c>
      <c r="Z432" s="58">
        <v>3</v>
      </c>
      <c r="AA432" s="81">
        <f t="shared" si="117"/>
        <v>492.82474504853406</v>
      </c>
      <c r="AB432" s="212">
        <f t="shared" si="118"/>
        <v>123.20618626213351</v>
      </c>
      <c r="AC432" s="82"/>
      <c r="AD432" s="10"/>
      <c r="AE432"/>
      <c r="AF432"/>
      <c r="AK432" s="10"/>
      <c r="AM432"/>
      <c r="AR432" s="10"/>
      <c r="AT432"/>
    </row>
    <row r="433" spans="1:46" x14ac:dyDescent="0.25">
      <c r="A433" s="93">
        <v>393</v>
      </c>
      <c r="B433" s="93" t="s">
        <v>126</v>
      </c>
      <c r="C433" s="94" t="s">
        <v>114</v>
      </c>
      <c r="D433" s="121">
        <v>2014</v>
      </c>
      <c r="E433" s="93">
        <v>4</v>
      </c>
      <c r="F433" s="93">
        <f t="shared" si="116"/>
        <v>393</v>
      </c>
      <c r="H433" s="54">
        <v>4</v>
      </c>
      <c r="I433" s="118">
        <v>505</v>
      </c>
      <c r="J433" s="123"/>
      <c r="L433"/>
      <c r="M433" s="60">
        <f t="shared" si="120"/>
        <v>505</v>
      </c>
      <c r="N433" s="10"/>
      <c r="O433" s="79" t="str">
        <f t="shared" si="112"/>
        <v>NY Metro</v>
      </c>
      <c r="P433" s="94">
        <f t="shared" si="111"/>
        <v>393</v>
      </c>
      <c r="Q433" s="94" t="s">
        <v>114</v>
      </c>
      <c r="R433" s="193"/>
      <c r="S433" s="94">
        <v>1</v>
      </c>
      <c r="T433" s="58">
        <f t="shared" si="119"/>
        <v>4</v>
      </c>
      <c r="U433" s="81">
        <f t="shared" si="115"/>
        <v>494.36356986100952</v>
      </c>
      <c r="V433" s="61">
        <f t="shared" si="113"/>
        <v>482.18831490954358</v>
      </c>
      <c r="W433" s="61" t="s">
        <v>194</v>
      </c>
      <c r="X433" s="61">
        <f t="shared" si="114"/>
        <v>3.6349999999999998</v>
      </c>
      <c r="Y433" s="61">
        <f t="shared" si="121"/>
        <v>3.5454767129968299</v>
      </c>
      <c r="Z433" s="58">
        <v>3</v>
      </c>
      <c r="AA433" s="81">
        <f t="shared" si="117"/>
        <v>492.82474504853406</v>
      </c>
      <c r="AB433" s="212">
        <f t="shared" si="118"/>
        <v>123.20618626213351</v>
      </c>
      <c r="AC433" s="82"/>
      <c r="AD433" s="10"/>
      <c r="AE433"/>
      <c r="AF433"/>
      <c r="AK433" s="10"/>
      <c r="AM433"/>
      <c r="AR433" s="10"/>
      <c r="AT433"/>
    </row>
    <row r="434" spans="1:46" x14ac:dyDescent="0.25">
      <c r="A434" s="93">
        <v>394</v>
      </c>
      <c r="B434" s="93" t="s">
        <v>126</v>
      </c>
      <c r="C434" s="94" t="s">
        <v>114</v>
      </c>
      <c r="D434" s="121">
        <v>2014</v>
      </c>
      <c r="E434" s="93">
        <v>4</v>
      </c>
      <c r="F434" s="93">
        <f t="shared" si="116"/>
        <v>394</v>
      </c>
      <c r="H434" s="54">
        <v>4</v>
      </c>
      <c r="I434" s="118">
        <v>505</v>
      </c>
      <c r="J434" s="123"/>
      <c r="L434"/>
      <c r="M434" s="60">
        <f t="shared" si="120"/>
        <v>505</v>
      </c>
      <c r="N434" s="10"/>
      <c r="O434" s="79" t="str">
        <f t="shared" si="112"/>
        <v>NY Metro</v>
      </c>
      <c r="P434" s="94">
        <f t="shared" si="111"/>
        <v>394</v>
      </c>
      <c r="Q434" s="94" t="s">
        <v>114</v>
      </c>
      <c r="R434" s="193"/>
      <c r="S434" s="94">
        <v>1</v>
      </c>
      <c r="T434" s="58">
        <f t="shared" si="119"/>
        <v>4</v>
      </c>
      <c r="U434" s="81">
        <f t="shared" si="115"/>
        <v>494.36356986100952</v>
      </c>
      <c r="V434" s="61">
        <f t="shared" si="113"/>
        <v>482.18831490954358</v>
      </c>
      <c r="W434" s="61" t="s">
        <v>194</v>
      </c>
      <c r="X434" s="61">
        <f t="shared" si="114"/>
        <v>3.6349999999999998</v>
      </c>
      <c r="Y434" s="61">
        <f t="shared" si="121"/>
        <v>3.5454767129968299</v>
      </c>
      <c r="Z434" s="58">
        <v>3</v>
      </c>
      <c r="AA434" s="81">
        <f t="shared" si="117"/>
        <v>492.82474504853406</v>
      </c>
      <c r="AB434" s="212">
        <f t="shared" si="118"/>
        <v>123.20618626213351</v>
      </c>
      <c r="AC434" s="82"/>
      <c r="AD434" s="10"/>
      <c r="AE434"/>
      <c r="AF434"/>
      <c r="AK434" s="10"/>
      <c r="AM434"/>
      <c r="AR434" s="10"/>
      <c r="AT434"/>
    </row>
    <row r="435" spans="1:46" x14ac:dyDescent="0.25">
      <c r="A435" s="93">
        <v>395</v>
      </c>
      <c r="B435" s="93" t="s">
        <v>126</v>
      </c>
      <c r="C435" s="94" t="s">
        <v>114</v>
      </c>
      <c r="D435" s="121">
        <v>2014</v>
      </c>
      <c r="E435" s="93">
        <v>4</v>
      </c>
      <c r="F435" s="93">
        <f t="shared" si="116"/>
        <v>395</v>
      </c>
      <c r="H435" s="54">
        <v>4</v>
      </c>
      <c r="I435" s="118">
        <v>505</v>
      </c>
      <c r="J435" s="123"/>
      <c r="L435"/>
      <c r="M435" s="60">
        <f t="shared" si="120"/>
        <v>505</v>
      </c>
      <c r="N435" s="10"/>
      <c r="O435" s="79" t="str">
        <f t="shared" si="112"/>
        <v>NY Metro</v>
      </c>
      <c r="P435" s="94">
        <f t="shared" si="111"/>
        <v>395</v>
      </c>
      <c r="Q435" s="94" t="s">
        <v>114</v>
      </c>
      <c r="R435" s="193"/>
      <c r="S435" s="94">
        <v>1</v>
      </c>
      <c r="T435" s="58">
        <f t="shared" si="119"/>
        <v>4</v>
      </c>
      <c r="U435" s="81">
        <f t="shared" si="115"/>
        <v>494.36356986100952</v>
      </c>
      <c r="V435" s="61">
        <f t="shared" si="113"/>
        <v>482.18831490954358</v>
      </c>
      <c r="W435" s="61" t="s">
        <v>194</v>
      </c>
      <c r="X435" s="61">
        <f t="shared" si="114"/>
        <v>3.6349999999999998</v>
      </c>
      <c r="Y435" s="61">
        <f t="shared" si="121"/>
        <v>3.5454767129968299</v>
      </c>
      <c r="Z435" s="58">
        <v>3</v>
      </c>
      <c r="AA435" s="81">
        <f t="shared" si="117"/>
        <v>492.82474504853406</v>
      </c>
      <c r="AB435" s="212">
        <f t="shared" si="118"/>
        <v>123.20618626213351</v>
      </c>
      <c r="AC435" s="82"/>
      <c r="AD435" s="10"/>
      <c r="AE435"/>
      <c r="AF435"/>
      <c r="AK435" s="10"/>
      <c r="AM435"/>
      <c r="AR435" s="10"/>
      <c r="AT435"/>
    </row>
    <row r="436" spans="1:46" x14ac:dyDescent="0.25">
      <c r="A436" s="93">
        <v>396</v>
      </c>
      <c r="B436" s="93" t="s">
        <v>126</v>
      </c>
      <c r="C436" s="94" t="s">
        <v>114</v>
      </c>
      <c r="D436" s="121">
        <v>2014</v>
      </c>
      <c r="E436" s="93">
        <v>4</v>
      </c>
      <c r="F436" s="93">
        <f t="shared" si="116"/>
        <v>396</v>
      </c>
      <c r="H436" s="54">
        <v>4</v>
      </c>
      <c r="I436" s="118">
        <v>505</v>
      </c>
      <c r="J436" s="123"/>
      <c r="L436"/>
      <c r="M436" s="60">
        <f t="shared" si="120"/>
        <v>505</v>
      </c>
      <c r="N436" s="10"/>
      <c r="O436" s="79" t="str">
        <f t="shared" si="112"/>
        <v>NY Metro</v>
      </c>
      <c r="P436" s="94">
        <f t="shared" si="111"/>
        <v>396</v>
      </c>
      <c r="Q436" s="94" t="s">
        <v>114</v>
      </c>
      <c r="R436" s="193"/>
      <c r="S436" s="94">
        <v>1</v>
      </c>
      <c r="T436" s="58">
        <f t="shared" si="119"/>
        <v>4</v>
      </c>
      <c r="U436" s="81">
        <f t="shared" si="115"/>
        <v>494.36356986100952</v>
      </c>
      <c r="V436" s="61">
        <f t="shared" si="113"/>
        <v>482.18831490954358</v>
      </c>
      <c r="W436" s="61" t="s">
        <v>194</v>
      </c>
      <c r="X436" s="61">
        <f t="shared" si="114"/>
        <v>3.6349999999999998</v>
      </c>
      <c r="Y436" s="61">
        <f t="shared" si="121"/>
        <v>3.5454767129968299</v>
      </c>
      <c r="Z436" s="58">
        <v>3</v>
      </c>
      <c r="AA436" s="81">
        <f t="shared" si="117"/>
        <v>492.82474504853406</v>
      </c>
      <c r="AB436" s="212">
        <f t="shared" si="118"/>
        <v>123.20618626213351</v>
      </c>
      <c r="AC436" s="82"/>
      <c r="AD436" s="10"/>
      <c r="AE436"/>
      <c r="AF436"/>
      <c r="AK436" s="10"/>
      <c r="AM436"/>
      <c r="AR436" s="10"/>
      <c r="AT436"/>
    </row>
    <row r="437" spans="1:46" x14ac:dyDescent="0.25">
      <c r="A437" s="93">
        <v>397</v>
      </c>
      <c r="B437" s="93" t="s">
        <v>126</v>
      </c>
      <c r="C437" s="94" t="s">
        <v>114</v>
      </c>
      <c r="D437" s="121">
        <v>2014</v>
      </c>
      <c r="E437" s="93">
        <v>4</v>
      </c>
      <c r="F437" s="93">
        <f t="shared" si="116"/>
        <v>397</v>
      </c>
      <c r="H437" s="54">
        <v>4</v>
      </c>
      <c r="I437" s="118">
        <v>505</v>
      </c>
      <c r="J437" s="123"/>
      <c r="L437"/>
      <c r="M437" s="60">
        <f t="shared" si="120"/>
        <v>505</v>
      </c>
      <c r="N437" s="10"/>
      <c r="O437" s="79" t="str">
        <f t="shared" si="112"/>
        <v>NY Metro</v>
      </c>
      <c r="P437" s="94">
        <f t="shared" si="111"/>
        <v>397</v>
      </c>
      <c r="Q437" s="94" t="s">
        <v>114</v>
      </c>
      <c r="R437" s="193"/>
      <c r="S437" s="94">
        <v>1</v>
      </c>
      <c r="T437" s="58">
        <f t="shared" si="119"/>
        <v>4</v>
      </c>
      <c r="U437" s="81">
        <f t="shared" si="115"/>
        <v>494.36356986100952</v>
      </c>
      <c r="V437" s="61">
        <f t="shared" si="113"/>
        <v>482.18831490954358</v>
      </c>
      <c r="W437" s="61" t="s">
        <v>194</v>
      </c>
      <c r="X437" s="61">
        <f t="shared" si="114"/>
        <v>3.6349999999999998</v>
      </c>
      <c r="Y437" s="61">
        <f t="shared" si="121"/>
        <v>3.5454767129968299</v>
      </c>
      <c r="Z437" s="58">
        <v>3</v>
      </c>
      <c r="AA437" s="81">
        <f t="shared" si="117"/>
        <v>492.82474504853406</v>
      </c>
      <c r="AB437" s="212">
        <f t="shared" si="118"/>
        <v>123.20618626213351</v>
      </c>
      <c r="AC437" s="82"/>
      <c r="AD437" s="10"/>
      <c r="AE437"/>
      <c r="AF437"/>
      <c r="AK437" s="10"/>
      <c r="AM437"/>
      <c r="AR437" s="10"/>
      <c r="AT437"/>
    </row>
    <row r="438" spans="1:46" x14ac:dyDescent="0.25">
      <c r="A438" s="93">
        <v>398</v>
      </c>
      <c r="B438" s="93" t="s">
        <v>126</v>
      </c>
      <c r="C438" s="94" t="s">
        <v>114</v>
      </c>
      <c r="D438" s="121">
        <v>2014</v>
      </c>
      <c r="E438" s="93">
        <v>4</v>
      </c>
      <c r="F438" s="93">
        <f t="shared" si="116"/>
        <v>398</v>
      </c>
      <c r="H438" s="54">
        <v>4</v>
      </c>
      <c r="I438" s="118">
        <v>505</v>
      </c>
      <c r="J438" s="123"/>
      <c r="L438"/>
      <c r="M438" s="60">
        <f t="shared" si="120"/>
        <v>505</v>
      </c>
      <c r="N438" s="10"/>
      <c r="O438" s="79" t="str">
        <f t="shared" si="112"/>
        <v>NY Metro</v>
      </c>
      <c r="P438" s="94">
        <f t="shared" si="111"/>
        <v>398</v>
      </c>
      <c r="Q438" s="94" t="s">
        <v>114</v>
      </c>
      <c r="R438" s="193"/>
      <c r="S438" s="94">
        <v>1</v>
      </c>
      <c r="T438" s="58">
        <f t="shared" si="119"/>
        <v>4</v>
      </c>
      <c r="U438" s="81">
        <f t="shared" si="115"/>
        <v>494.36356986100952</v>
      </c>
      <c r="V438" s="61">
        <f t="shared" si="113"/>
        <v>482.18831490954358</v>
      </c>
      <c r="W438" s="61" t="s">
        <v>194</v>
      </c>
      <c r="X438" s="61">
        <f t="shared" si="114"/>
        <v>3.6349999999999998</v>
      </c>
      <c r="Y438" s="61">
        <f t="shared" si="121"/>
        <v>3.5454767129968299</v>
      </c>
      <c r="Z438" s="58">
        <v>3</v>
      </c>
      <c r="AA438" s="81">
        <f t="shared" si="117"/>
        <v>492.82474504853406</v>
      </c>
      <c r="AB438" s="212">
        <f t="shared" si="118"/>
        <v>123.20618626213351</v>
      </c>
      <c r="AC438" s="82"/>
      <c r="AD438" s="10"/>
      <c r="AE438"/>
      <c r="AF438"/>
      <c r="AK438" s="10"/>
      <c r="AM438"/>
      <c r="AR438" s="10"/>
      <c r="AT438"/>
    </row>
    <row r="439" spans="1:46" x14ac:dyDescent="0.25">
      <c r="A439" s="93">
        <v>399</v>
      </c>
      <c r="B439" s="93" t="s">
        <v>126</v>
      </c>
      <c r="C439" s="94" t="s">
        <v>114</v>
      </c>
      <c r="D439" s="121">
        <v>2014</v>
      </c>
      <c r="E439" s="93">
        <v>4</v>
      </c>
      <c r="F439" s="93">
        <f t="shared" si="116"/>
        <v>399</v>
      </c>
      <c r="H439" s="54">
        <v>4</v>
      </c>
      <c r="I439" s="118">
        <v>505</v>
      </c>
      <c r="J439" s="123"/>
      <c r="L439"/>
      <c r="M439" s="60">
        <f t="shared" si="120"/>
        <v>505</v>
      </c>
      <c r="N439" s="10"/>
      <c r="O439" s="79" t="str">
        <f t="shared" si="112"/>
        <v>NY Metro</v>
      </c>
      <c r="P439" s="94">
        <f t="shared" si="111"/>
        <v>399</v>
      </c>
      <c r="Q439" s="94" t="s">
        <v>114</v>
      </c>
      <c r="R439" s="193"/>
      <c r="S439" s="94">
        <v>1</v>
      </c>
      <c r="T439" s="58">
        <f t="shared" si="119"/>
        <v>4</v>
      </c>
      <c r="U439" s="81">
        <f t="shared" si="115"/>
        <v>494.36356986100952</v>
      </c>
      <c r="V439" s="61">
        <f t="shared" si="113"/>
        <v>482.18831490954358</v>
      </c>
      <c r="W439" s="61" t="s">
        <v>194</v>
      </c>
      <c r="X439" s="61">
        <f t="shared" si="114"/>
        <v>3.6349999999999998</v>
      </c>
      <c r="Y439" s="61">
        <f t="shared" si="121"/>
        <v>3.5454767129968299</v>
      </c>
      <c r="Z439" s="58">
        <v>3</v>
      </c>
      <c r="AA439" s="81">
        <f t="shared" si="117"/>
        <v>492.82474504853406</v>
      </c>
      <c r="AB439" s="212">
        <f t="shared" si="118"/>
        <v>123.20618626213351</v>
      </c>
      <c r="AC439" s="82"/>
      <c r="AD439" s="10"/>
      <c r="AE439"/>
      <c r="AF439"/>
      <c r="AK439" s="10"/>
      <c r="AM439"/>
      <c r="AR439" s="10"/>
      <c r="AT439"/>
    </row>
    <row r="440" spans="1:46" x14ac:dyDescent="0.25">
      <c r="A440" s="93">
        <v>400</v>
      </c>
      <c r="B440" s="93" t="s">
        <v>126</v>
      </c>
      <c r="C440" s="94" t="s">
        <v>114</v>
      </c>
      <c r="D440" s="121">
        <v>2014</v>
      </c>
      <c r="E440" s="93">
        <v>4</v>
      </c>
      <c r="F440" s="93">
        <f t="shared" si="116"/>
        <v>400</v>
      </c>
      <c r="H440" s="54">
        <v>4</v>
      </c>
      <c r="I440" s="118">
        <v>505</v>
      </c>
      <c r="J440" s="123"/>
      <c r="L440"/>
      <c r="M440" s="60">
        <f t="shared" si="120"/>
        <v>505</v>
      </c>
      <c r="N440" s="10"/>
      <c r="O440" s="79" t="str">
        <f t="shared" si="112"/>
        <v>NY Metro</v>
      </c>
      <c r="P440" s="94">
        <f t="shared" ref="P440:P503" si="122">A440</f>
        <v>400</v>
      </c>
      <c r="Q440" s="94" t="s">
        <v>114</v>
      </c>
      <c r="R440" s="193"/>
      <c r="S440" s="94">
        <v>1</v>
      </c>
      <c r="T440" s="58">
        <f t="shared" si="119"/>
        <v>4</v>
      </c>
      <c r="U440" s="81">
        <f t="shared" si="115"/>
        <v>494.36356986100952</v>
      </c>
      <c r="V440" s="61">
        <f t="shared" si="113"/>
        <v>482.18831490954358</v>
      </c>
      <c r="W440" s="61" t="s">
        <v>194</v>
      </c>
      <c r="X440" s="61">
        <f t="shared" si="114"/>
        <v>3.6349999999999998</v>
      </c>
      <c r="Y440" s="61">
        <f t="shared" si="121"/>
        <v>3.5454767129968299</v>
      </c>
      <c r="Z440" s="58">
        <v>3</v>
      </c>
      <c r="AA440" s="81">
        <f t="shared" si="117"/>
        <v>492.82474504853406</v>
      </c>
      <c r="AB440" s="212">
        <f t="shared" si="118"/>
        <v>123.20618626213351</v>
      </c>
      <c r="AC440" s="82"/>
      <c r="AD440" s="10"/>
      <c r="AE440"/>
      <c r="AF440"/>
      <c r="AK440" s="10"/>
      <c r="AM440"/>
      <c r="AR440" s="10"/>
      <c r="AT440"/>
    </row>
    <row r="441" spans="1:46" x14ac:dyDescent="0.25">
      <c r="A441" s="93">
        <v>401</v>
      </c>
      <c r="B441" s="93" t="s">
        <v>126</v>
      </c>
      <c r="C441" s="94" t="s">
        <v>114</v>
      </c>
      <c r="D441" s="121">
        <v>2014</v>
      </c>
      <c r="E441" s="93">
        <v>4</v>
      </c>
      <c r="F441" s="93">
        <f t="shared" si="116"/>
        <v>401</v>
      </c>
      <c r="H441" s="54">
        <v>4</v>
      </c>
      <c r="I441" s="118">
        <v>505</v>
      </c>
      <c r="J441" s="123"/>
      <c r="L441"/>
      <c r="M441" s="60">
        <f t="shared" si="120"/>
        <v>505</v>
      </c>
      <c r="N441" s="10"/>
      <c r="O441" s="79" t="str">
        <f t="shared" ref="O441:O504" si="123">IF(E441=1,$E$3,IF(E441=2,$E$4,IF(E441=3,$E$5,IF(E441=4,$E$6,IF(E441=5,$E$7,IF(E441=6,$E$8,"other"))))))</f>
        <v>NY Metro</v>
      </c>
      <c r="P441" s="94">
        <f t="shared" si="122"/>
        <v>401</v>
      </c>
      <c r="Q441" s="94" t="s">
        <v>114</v>
      </c>
      <c r="R441" s="193"/>
      <c r="S441" s="94">
        <v>1</v>
      </c>
      <c r="T441" s="58">
        <f t="shared" si="119"/>
        <v>4</v>
      </c>
      <c r="U441" s="81">
        <f t="shared" si="115"/>
        <v>494.36356986100952</v>
      </c>
      <c r="V441" s="61">
        <f t="shared" ref="V441:V504" si="124">U441/INDEX($AO$49:$AO$56,MATCH($O441,$AL$49:$AL$56,0))</f>
        <v>482.18831490954358</v>
      </c>
      <c r="W441" s="61" t="s">
        <v>194</v>
      </c>
      <c r="X441" s="61">
        <f t="shared" ref="X441:X504" si="125">IF(K441,K441,AVERAGE($L$11:$L$1104))</f>
        <v>3.6349999999999998</v>
      </c>
      <c r="Y441" s="61">
        <f t="shared" si="121"/>
        <v>3.5454767129968299</v>
      </c>
      <c r="Z441" s="58">
        <v>3</v>
      </c>
      <c r="AA441" s="81">
        <f t="shared" si="117"/>
        <v>492.82474504853406</v>
      </c>
      <c r="AB441" s="212">
        <f t="shared" si="118"/>
        <v>123.20618626213351</v>
      </c>
      <c r="AC441" s="82"/>
      <c r="AD441" s="10"/>
      <c r="AE441"/>
      <c r="AF441"/>
      <c r="AK441" s="10"/>
      <c r="AM441"/>
      <c r="AR441" s="10"/>
      <c r="AT441"/>
    </row>
    <row r="442" spans="1:46" x14ac:dyDescent="0.25">
      <c r="A442" s="93">
        <v>402</v>
      </c>
      <c r="B442" s="93" t="s">
        <v>126</v>
      </c>
      <c r="C442" s="94" t="s">
        <v>114</v>
      </c>
      <c r="D442" s="121">
        <v>2014</v>
      </c>
      <c r="E442" s="93">
        <v>4</v>
      </c>
      <c r="F442" s="93">
        <f t="shared" si="116"/>
        <v>402</v>
      </c>
      <c r="H442" s="54">
        <v>4</v>
      </c>
      <c r="I442" s="118">
        <v>505</v>
      </c>
      <c r="J442" s="123"/>
      <c r="L442"/>
      <c r="M442" s="60">
        <f t="shared" si="120"/>
        <v>505</v>
      </c>
      <c r="N442" s="10"/>
      <c r="O442" s="79" t="str">
        <f t="shared" si="123"/>
        <v>NY Metro</v>
      </c>
      <c r="P442" s="94">
        <f t="shared" si="122"/>
        <v>402</v>
      </c>
      <c r="Q442" s="94" t="s">
        <v>114</v>
      </c>
      <c r="R442" s="193"/>
      <c r="S442" s="94">
        <v>1</v>
      </c>
      <c r="T442" s="58">
        <f t="shared" si="119"/>
        <v>4</v>
      </c>
      <c r="U442" s="81">
        <f t="shared" si="115"/>
        <v>494.36356986100952</v>
      </c>
      <c r="V442" s="61">
        <f t="shared" si="124"/>
        <v>482.18831490954358</v>
      </c>
      <c r="W442" s="61" t="s">
        <v>194</v>
      </c>
      <c r="X442" s="61">
        <f t="shared" si="125"/>
        <v>3.6349999999999998</v>
      </c>
      <c r="Y442" s="61">
        <f t="shared" si="121"/>
        <v>3.5454767129968299</v>
      </c>
      <c r="Z442" s="58">
        <v>3</v>
      </c>
      <c r="AA442" s="81">
        <f t="shared" si="117"/>
        <v>492.82474504853406</v>
      </c>
      <c r="AB442" s="212">
        <f t="shared" si="118"/>
        <v>123.20618626213351</v>
      </c>
      <c r="AC442" s="82"/>
      <c r="AD442" s="10"/>
      <c r="AE442"/>
      <c r="AF442"/>
      <c r="AK442" s="10"/>
      <c r="AM442"/>
      <c r="AR442" s="10"/>
      <c r="AT442"/>
    </row>
    <row r="443" spans="1:46" x14ac:dyDescent="0.25">
      <c r="A443" s="93">
        <v>403</v>
      </c>
      <c r="B443" s="93" t="s">
        <v>126</v>
      </c>
      <c r="C443" s="94" t="s">
        <v>114</v>
      </c>
      <c r="D443" s="121">
        <v>2014</v>
      </c>
      <c r="E443" s="93">
        <v>4</v>
      </c>
      <c r="F443" s="93">
        <f t="shared" si="116"/>
        <v>403</v>
      </c>
      <c r="H443" s="54">
        <v>4</v>
      </c>
      <c r="I443" s="118">
        <v>505</v>
      </c>
      <c r="J443" s="123"/>
      <c r="L443"/>
      <c r="M443" s="60">
        <f t="shared" si="120"/>
        <v>505</v>
      </c>
      <c r="N443" s="10"/>
      <c r="O443" s="79" t="str">
        <f t="shared" si="123"/>
        <v>NY Metro</v>
      </c>
      <c r="P443" s="94">
        <f t="shared" si="122"/>
        <v>403</v>
      </c>
      <c r="Q443" s="94" t="s">
        <v>114</v>
      </c>
      <c r="R443" s="193"/>
      <c r="S443" s="94">
        <v>1</v>
      </c>
      <c r="T443" s="58">
        <f t="shared" si="119"/>
        <v>4</v>
      </c>
      <c r="U443" s="81">
        <f t="shared" si="115"/>
        <v>494.36356986100952</v>
      </c>
      <c r="V443" s="61">
        <f t="shared" si="124"/>
        <v>482.18831490954358</v>
      </c>
      <c r="W443" s="61" t="s">
        <v>194</v>
      </c>
      <c r="X443" s="61">
        <f t="shared" si="125"/>
        <v>3.6349999999999998</v>
      </c>
      <c r="Y443" s="61">
        <f t="shared" si="121"/>
        <v>3.5454767129968299</v>
      </c>
      <c r="Z443" s="58">
        <v>3</v>
      </c>
      <c r="AA443" s="81">
        <f t="shared" si="117"/>
        <v>492.82474504853406</v>
      </c>
      <c r="AB443" s="212">
        <f t="shared" si="118"/>
        <v>123.20618626213351</v>
      </c>
      <c r="AC443" s="82"/>
      <c r="AD443" s="10"/>
      <c r="AE443"/>
      <c r="AF443"/>
      <c r="AK443" s="10"/>
      <c r="AM443"/>
      <c r="AR443" s="10"/>
      <c r="AT443"/>
    </row>
    <row r="444" spans="1:46" x14ac:dyDescent="0.25">
      <c r="A444" s="93">
        <v>404</v>
      </c>
      <c r="B444" s="93" t="s">
        <v>126</v>
      </c>
      <c r="C444" s="94" t="s">
        <v>114</v>
      </c>
      <c r="D444" s="121">
        <v>2014</v>
      </c>
      <c r="E444" s="93">
        <v>4</v>
      </c>
      <c r="F444" s="93">
        <f t="shared" si="116"/>
        <v>404</v>
      </c>
      <c r="H444" s="54">
        <v>4</v>
      </c>
      <c r="I444" s="118">
        <v>505</v>
      </c>
      <c r="J444" s="123"/>
      <c r="L444"/>
      <c r="M444" s="60">
        <f t="shared" si="120"/>
        <v>505</v>
      </c>
      <c r="N444" s="10"/>
      <c r="O444" s="79" t="str">
        <f t="shared" si="123"/>
        <v>NY Metro</v>
      </c>
      <c r="P444" s="94">
        <f t="shared" si="122"/>
        <v>404</v>
      </c>
      <c r="Q444" s="94" t="s">
        <v>114</v>
      </c>
      <c r="R444" s="193"/>
      <c r="S444" s="94">
        <v>1</v>
      </c>
      <c r="T444" s="58">
        <f t="shared" si="119"/>
        <v>4</v>
      </c>
      <c r="U444" s="81">
        <f t="shared" ref="U444:U507" si="126">I444-(Z444*Y444)</f>
        <v>494.36356986100952</v>
      </c>
      <c r="V444" s="61">
        <f t="shared" si="124"/>
        <v>482.18831490954358</v>
      </c>
      <c r="W444" s="61" t="s">
        <v>194</v>
      </c>
      <c r="X444" s="61">
        <f t="shared" si="125"/>
        <v>3.6349999999999998</v>
      </c>
      <c r="Y444" s="61">
        <f t="shared" si="121"/>
        <v>3.5454767129968299</v>
      </c>
      <c r="Z444" s="58">
        <v>3</v>
      </c>
      <c r="AA444" s="81">
        <f t="shared" si="117"/>
        <v>492.82474504853406</v>
      </c>
      <c r="AB444" s="212">
        <f t="shared" si="118"/>
        <v>123.20618626213351</v>
      </c>
      <c r="AC444" s="82"/>
      <c r="AD444" s="10"/>
      <c r="AE444"/>
      <c r="AF444"/>
      <c r="AK444" s="10"/>
      <c r="AM444"/>
      <c r="AR444" s="10"/>
      <c r="AT444"/>
    </row>
    <row r="445" spans="1:46" x14ac:dyDescent="0.25">
      <c r="A445" s="93">
        <v>405</v>
      </c>
      <c r="B445" s="93" t="s">
        <v>126</v>
      </c>
      <c r="C445" s="94" t="s">
        <v>114</v>
      </c>
      <c r="D445" s="121">
        <v>2014</v>
      </c>
      <c r="E445" s="93">
        <v>4</v>
      </c>
      <c r="F445" s="93">
        <f t="shared" si="116"/>
        <v>405</v>
      </c>
      <c r="H445" s="54">
        <v>4</v>
      </c>
      <c r="I445" s="118">
        <v>505</v>
      </c>
      <c r="J445" s="123"/>
      <c r="L445"/>
      <c r="M445" s="60">
        <f t="shared" si="120"/>
        <v>505</v>
      </c>
      <c r="N445" s="10"/>
      <c r="O445" s="79" t="str">
        <f t="shared" si="123"/>
        <v>NY Metro</v>
      </c>
      <c r="P445" s="94">
        <f t="shared" si="122"/>
        <v>405</v>
      </c>
      <c r="Q445" s="94" t="s">
        <v>114</v>
      </c>
      <c r="R445" s="193"/>
      <c r="S445" s="94">
        <v>1</v>
      </c>
      <c r="T445" s="58">
        <f t="shared" si="119"/>
        <v>4</v>
      </c>
      <c r="U445" s="81">
        <f t="shared" si="126"/>
        <v>494.36356986100952</v>
      </c>
      <c r="V445" s="61">
        <f t="shared" si="124"/>
        <v>482.18831490954358</v>
      </c>
      <c r="W445" s="61" t="s">
        <v>194</v>
      </c>
      <c r="X445" s="61">
        <f t="shared" si="125"/>
        <v>3.6349999999999998</v>
      </c>
      <c r="Y445" s="61">
        <f t="shared" si="121"/>
        <v>3.5454767129968299</v>
      </c>
      <c r="Z445" s="58">
        <v>3</v>
      </c>
      <c r="AA445" s="81">
        <f t="shared" si="117"/>
        <v>492.82474504853406</v>
      </c>
      <c r="AB445" s="212">
        <f t="shared" si="118"/>
        <v>123.20618626213351</v>
      </c>
      <c r="AC445" s="82"/>
      <c r="AD445" s="10"/>
      <c r="AE445"/>
      <c r="AF445"/>
      <c r="AK445" s="10"/>
      <c r="AM445"/>
      <c r="AR445" s="10"/>
      <c r="AT445"/>
    </row>
    <row r="446" spans="1:46" x14ac:dyDescent="0.25">
      <c r="A446" s="93">
        <v>406</v>
      </c>
      <c r="B446" s="93" t="s">
        <v>126</v>
      </c>
      <c r="C446" s="94" t="s">
        <v>114</v>
      </c>
      <c r="D446" s="121">
        <v>2014</v>
      </c>
      <c r="E446" s="93">
        <v>4</v>
      </c>
      <c r="F446" s="93">
        <f t="shared" si="116"/>
        <v>406</v>
      </c>
      <c r="H446" s="54">
        <v>4</v>
      </c>
      <c r="I446" s="118">
        <v>505</v>
      </c>
      <c r="J446" s="123"/>
      <c r="L446"/>
      <c r="M446" s="60">
        <f t="shared" si="120"/>
        <v>505</v>
      </c>
      <c r="N446" s="10"/>
      <c r="O446" s="79" t="str">
        <f t="shared" si="123"/>
        <v>NY Metro</v>
      </c>
      <c r="P446" s="94">
        <f t="shared" si="122"/>
        <v>406</v>
      </c>
      <c r="Q446" s="94" t="s">
        <v>114</v>
      </c>
      <c r="R446" s="193"/>
      <c r="S446" s="94">
        <v>1</v>
      </c>
      <c r="T446" s="58">
        <f t="shared" si="119"/>
        <v>4</v>
      </c>
      <c r="U446" s="81">
        <f t="shared" si="126"/>
        <v>494.36356986100952</v>
      </c>
      <c r="V446" s="61">
        <f t="shared" si="124"/>
        <v>482.18831490954358</v>
      </c>
      <c r="W446" s="61" t="s">
        <v>194</v>
      </c>
      <c r="X446" s="61">
        <f t="shared" si="125"/>
        <v>3.6349999999999998</v>
      </c>
      <c r="Y446" s="61">
        <f t="shared" si="121"/>
        <v>3.5454767129968299</v>
      </c>
      <c r="Z446" s="58">
        <v>3</v>
      </c>
      <c r="AA446" s="81">
        <f t="shared" si="117"/>
        <v>492.82474504853406</v>
      </c>
      <c r="AB446" s="212">
        <f t="shared" si="118"/>
        <v>123.20618626213351</v>
      </c>
      <c r="AC446" s="82"/>
      <c r="AD446" s="10"/>
      <c r="AE446"/>
      <c r="AF446"/>
      <c r="AK446" s="10"/>
      <c r="AM446"/>
      <c r="AR446" s="10"/>
      <c r="AT446"/>
    </row>
    <row r="447" spans="1:46" x14ac:dyDescent="0.25">
      <c r="A447" s="93">
        <v>407</v>
      </c>
      <c r="B447" s="93" t="s">
        <v>126</v>
      </c>
      <c r="C447" s="94" t="s">
        <v>114</v>
      </c>
      <c r="D447" s="121">
        <v>2014</v>
      </c>
      <c r="E447" s="93">
        <v>4</v>
      </c>
      <c r="F447" s="93">
        <f t="shared" ref="F447:F510" si="127">A447</f>
        <v>407</v>
      </c>
      <c r="H447" s="54">
        <v>4</v>
      </c>
      <c r="I447" s="118">
        <v>505</v>
      </c>
      <c r="J447" s="123"/>
      <c r="L447"/>
      <c r="M447" s="60">
        <f t="shared" si="120"/>
        <v>505</v>
      </c>
      <c r="N447" s="10"/>
      <c r="O447" s="79" t="str">
        <f t="shared" si="123"/>
        <v>NY Metro</v>
      </c>
      <c r="P447" s="94">
        <f t="shared" si="122"/>
        <v>407</v>
      </c>
      <c r="Q447" s="94" t="s">
        <v>114</v>
      </c>
      <c r="R447" s="193"/>
      <c r="S447" s="94">
        <v>1</v>
      </c>
      <c r="T447" s="58">
        <f t="shared" si="119"/>
        <v>4</v>
      </c>
      <c r="U447" s="81">
        <f t="shared" si="126"/>
        <v>494.36356986100952</v>
      </c>
      <c r="V447" s="61">
        <f t="shared" si="124"/>
        <v>482.18831490954358</v>
      </c>
      <c r="W447" s="61" t="s">
        <v>194</v>
      </c>
      <c r="X447" s="61">
        <f t="shared" si="125"/>
        <v>3.6349999999999998</v>
      </c>
      <c r="Y447" s="61">
        <f t="shared" si="121"/>
        <v>3.5454767129968299</v>
      </c>
      <c r="Z447" s="58">
        <v>3</v>
      </c>
      <c r="AA447" s="81">
        <f t="shared" si="117"/>
        <v>492.82474504853406</v>
      </c>
      <c r="AB447" s="212">
        <f t="shared" si="118"/>
        <v>123.20618626213351</v>
      </c>
      <c r="AC447" s="82"/>
      <c r="AD447" s="10"/>
      <c r="AE447"/>
      <c r="AF447"/>
      <c r="AK447" s="10"/>
      <c r="AM447"/>
      <c r="AR447" s="10"/>
      <c r="AT447"/>
    </row>
    <row r="448" spans="1:46" x14ac:dyDescent="0.25">
      <c r="A448" s="93">
        <v>408</v>
      </c>
      <c r="B448" s="93" t="s">
        <v>126</v>
      </c>
      <c r="C448" s="94" t="s">
        <v>114</v>
      </c>
      <c r="D448" s="121">
        <v>2014</v>
      </c>
      <c r="E448" s="93">
        <v>4</v>
      </c>
      <c r="F448" s="93">
        <f t="shared" si="127"/>
        <v>408</v>
      </c>
      <c r="H448" s="54">
        <v>4</v>
      </c>
      <c r="I448" s="118">
        <v>505</v>
      </c>
      <c r="J448" s="123"/>
      <c r="L448"/>
      <c r="M448" s="60">
        <f t="shared" si="120"/>
        <v>505</v>
      </c>
      <c r="N448" s="10"/>
      <c r="O448" s="79" t="str">
        <f t="shared" si="123"/>
        <v>NY Metro</v>
      </c>
      <c r="P448" s="94">
        <f t="shared" si="122"/>
        <v>408</v>
      </c>
      <c r="Q448" s="94" t="s">
        <v>114</v>
      </c>
      <c r="R448" s="193"/>
      <c r="S448" s="94">
        <v>1</v>
      </c>
      <c r="T448" s="58">
        <f t="shared" si="119"/>
        <v>4</v>
      </c>
      <c r="U448" s="81">
        <f t="shared" si="126"/>
        <v>494.36356986100952</v>
      </c>
      <c r="V448" s="61">
        <f t="shared" si="124"/>
        <v>482.18831490954358</v>
      </c>
      <c r="W448" s="61" t="s">
        <v>194</v>
      </c>
      <c r="X448" s="61">
        <f t="shared" si="125"/>
        <v>3.6349999999999998</v>
      </c>
      <c r="Y448" s="61">
        <f t="shared" si="121"/>
        <v>3.5454767129968299</v>
      </c>
      <c r="Z448" s="58">
        <v>3</v>
      </c>
      <c r="AA448" s="81">
        <f t="shared" si="117"/>
        <v>492.82474504853406</v>
      </c>
      <c r="AB448" s="212">
        <f t="shared" si="118"/>
        <v>123.20618626213351</v>
      </c>
      <c r="AC448" s="82"/>
      <c r="AD448" s="10"/>
      <c r="AE448"/>
      <c r="AF448"/>
      <c r="AK448" s="10"/>
      <c r="AM448"/>
      <c r="AR448" s="10"/>
      <c r="AT448"/>
    </row>
    <row r="449" spans="1:46" x14ac:dyDescent="0.25">
      <c r="A449" s="93">
        <v>409</v>
      </c>
      <c r="B449" s="93" t="s">
        <v>126</v>
      </c>
      <c r="C449" s="94" t="s">
        <v>114</v>
      </c>
      <c r="D449" s="121">
        <v>2014</v>
      </c>
      <c r="E449" s="93">
        <v>4</v>
      </c>
      <c r="F449" s="93">
        <f t="shared" si="127"/>
        <v>409</v>
      </c>
      <c r="H449" s="54">
        <v>4</v>
      </c>
      <c r="I449" s="118">
        <v>505</v>
      </c>
      <c r="J449" s="123"/>
      <c r="L449"/>
      <c r="M449" s="60">
        <f t="shared" si="120"/>
        <v>505</v>
      </c>
      <c r="N449" s="10"/>
      <c r="O449" s="79" t="str">
        <f t="shared" si="123"/>
        <v>NY Metro</v>
      </c>
      <c r="P449" s="94">
        <f t="shared" si="122"/>
        <v>409</v>
      </c>
      <c r="Q449" s="94" t="s">
        <v>114</v>
      </c>
      <c r="R449" s="193"/>
      <c r="S449" s="94">
        <v>1</v>
      </c>
      <c r="T449" s="58">
        <f t="shared" si="119"/>
        <v>4</v>
      </c>
      <c r="U449" s="81">
        <f t="shared" si="126"/>
        <v>494.36356986100952</v>
      </c>
      <c r="V449" s="61">
        <f t="shared" si="124"/>
        <v>482.18831490954358</v>
      </c>
      <c r="W449" s="61" t="s">
        <v>194</v>
      </c>
      <c r="X449" s="61">
        <f t="shared" si="125"/>
        <v>3.6349999999999998</v>
      </c>
      <c r="Y449" s="61">
        <f t="shared" si="121"/>
        <v>3.5454767129968299</v>
      </c>
      <c r="Z449" s="58">
        <v>3</v>
      </c>
      <c r="AA449" s="81">
        <f t="shared" si="117"/>
        <v>492.82474504853406</v>
      </c>
      <c r="AB449" s="212">
        <f t="shared" si="118"/>
        <v>123.20618626213351</v>
      </c>
      <c r="AC449" s="82"/>
      <c r="AD449" s="10"/>
      <c r="AE449"/>
      <c r="AF449"/>
      <c r="AK449" s="10"/>
      <c r="AM449"/>
      <c r="AR449" s="10"/>
      <c r="AT449"/>
    </row>
    <row r="450" spans="1:46" x14ac:dyDescent="0.25">
      <c r="A450" s="93">
        <v>410</v>
      </c>
      <c r="B450" s="93" t="s">
        <v>126</v>
      </c>
      <c r="C450" s="94" t="s">
        <v>114</v>
      </c>
      <c r="D450" s="121">
        <v>2014</v>
      </c>
      <c r="E450" s="93">
        <v>4</v>
      </c>
      <c r="F450" s="93">
        <f t="shared" si="127"/>
        <v>410</v>
      </c>
      <c r="H450" s="54">
        <v>4</v>
      </c>
      <c r="I450" s="118">
        <v>505</v>
      </c>
      <c r="J450" s="123"/>
      <c r="L450"/>
      <c r="M450" s="60">
        <f t="shared" si="120"/>
        <v>505</v>
      </c>
      <c r="N450" s="10"/>
      <c r="O450" s="79" t="str">
        <f t="shared" si="123"/>
        <v>NY Metro</v>
      </c>
      <c r="P450" s="94">
        <f t="shared" si="122"/>
        <v>410</v>
      </c>
      <c r="Q450" s="94" t="s">
        <v>114</v>
      </c>
      <c r="R450" s="193"/>
      <c r="S450" s="94">
        <v>1</v>
      </c>
      <c r="T450" s="58">
        <f t="shared" si="119"/>
        <v>4</v>
      </c>
      <c r="U450" s="81">
        <f t="shared" si="126"/>
        <v>494.36356986100952</v>
      </c>
      <c r="V450" s="61">
        <f t="shared" si="124"/>
        <v>482.18831490954358</v>
      </c>
      <c r="W450" s="61" t="s">
        <v>194</v>
      </c>
      <c r="X450" s="61">
        <f t="shared" si="125"/>
        <v>3.6349999999999998</v>
      </c>
      <c r="Y450" s="61">
        <f t="shared" si="121"/>
        <v>3.5454767129968299</v>
      </c>
      <c r="Z450" s="58">
        <v>3</v>
      </c>
      <c r="AA450" s="81">
        <f t="shared" si="117"/>
        <v>492.82474504853406</v>
      </c>
      <c r="AB450" s="212">
        <f t="shared" si="118"/>
        <v>123.20618626213351</v>
      </c>
      <c r="AC450" s="82"/>
      <c r="AD450" s="10"/>
      <c r="AE450"/>
      <c r="AF450"/>
      <c r="AK450" s="10"/>
      <c r="AM450"/>
      <c r="AR450" s="10"/>
      <c r="AT450"/>
    </row>
    <row r="451" spans="1:46" x14ac:dyDescent="0.25">
      <c r="A451" s="93">
        <v>411</v>
      </c>
      <c r="B451" s="93" t="s">
        <v>126</v>
      </c>
      <c r="C451" s="94" t="s">
        <v>114</v>
      </c>
      <c r="D451" s="121">
        <v>2014</v>
      </c>
      <c r="E451" s="93">
        <v>4</v>
      </c>
      <c r="F451" s="93">
        <f t="shared" si="127"/>
        <v>411</v>
      </c>
      <c r="H451" s="54">
        <v>4</v>
      </c>
      <c r="I451" s="118">
        <v>505</v>
      </c>
      <c r="J451" s="123"/>
      <c r="L451"/>
      <c r="M451" s="60">
        <f t="shared" si="120"/>
        <v>505</v>
      </c>
      <c r="N451" s="10"/>
      <c r="O451" s="79" t="str">
        <f t="shared" si="123"/>
        <v>NY Metro</v>
      </c>
      <c r="P451" s="94">
        <f t="shared" si="122"/>
        <v>411</v>
      </c>
      <c r="Q451" s="94" t="s">
        <v>114</v>
      </c>
      <c r="R451" s="193"/>
      <c r="S451" s="94">
        <v>1</v>
      </c>
      <c r="T451" s="58">
        <f t="shared" si="119"/>
        <v>4</v>
      </c>
      <c r="U451" s="81">
        <f t="shared" si="126"/>
        <v>494.36356986100952</v>
      </c>
      <c r="V451" s="61">
        <f t="shared" si="124"/>
        <v>482.18831490954358</v>
      </c>
      <c r="W451" s="61" t="s">
        <v>194</v>
      </c>
      <c r="X451" s="61">
        <f t="shared" si="125"/>
        <v>3.6349999999999998</v>
      </c>
      <c r="Y451" s="61">
        <f t="shared" si="121"/>
        <v>3.5454767129968299</v>
      </c>
      <c r="Z451" s="58">
        <v>3</v>
      </c>
      <c r="AA451" s="81">
        <f t="shared" si="117"/>
        <v>492.82474504853406</v>
      </c>
      <c r="AB451" s="212">
        <f t="shared" si="118"/>
        <v>123.20618626213351</v>
      </c>
      <c r="AC451" s="82"/>
      <c r="AD451" s="10"/>
      <c r="AE451"/>
      <c r="AF451"/>
      <c r="AK451" s="10"/>
      <c r="AM451"/>
      <c r="AR451" s="10"/>
      <c r="AT451"/>
    </row>
    <row r="452" spans="1:46" x14ac:dyDescent="0.25">
      <c r="A452" s="93">
        <v>412</v>
      </c>
      <c r="B452" s="93" t="s">
        <v>126</v>
      </c>
      <c r="C452" s="94" t="s">
        <v>114</v>
      </c>
      <c r="D452" s="121">
        <v>2014</v>
      </c>
      <c r="E452" s="93">
        <v>4</v>
      </c>
      <c r="F452" s="93">
        <f t="shared" si="127"/>
        <v>412</v>
      </c>
      <c r="H452" s="54">
        <v>4</v>
      </c>
      <c r="I452" s="118">
        <v>505</v>
      </c>
      <c r="J452" s="123"/>
      <c r="L452"/>
      <c r="M452" s="60">
        <f t="shared" si="120"/>
        <v>505</v>
      </c>
      <c r="N452" s="10"/>
      <c r="O452" s="79" t="str">
        <f t="shared" si="123"/>
        <v>NY Metro</v>
      </c>
      <c r="P452" s="94">
        <f t="shared" si="122"/>
        <v>412</v>
      </c>
      <c r="Q452" s="94" t="s">
        <v>114</v>
      </c>
      <c r="R452" s="193"/>
      <c r="S452" s="94">
        <v>1</v>
      </c>
      <c r="T452" s="58">
        <f t="shared" si="119"/>
        <v>4</v>
      </c>
      <c r="U452" s="81">
        <f t="shared" si="126"/>
        <v>494.36356986100952</v>
      </c>
      <c r="V452" s="61">
        <f t="shared" si="124"/>
        <v>482.18831490954358</v>
      </c>
      <c r="W452" s="61" t="s">
        <v>194</v>
      </c>
      <c r="X452" s="61">
        <f t="shared" si="125"/>
        <v>3.6349999999999998</v>
      </c>
      <c r="Y452" s="61">
        <f t="shared" si="121"/>
        <v>3.5454767129968299</v>
      </c>
      <c r="Z452" s="58">
        <v>3</v>
      </c>
      <c r="AA452" s="81">
        <f t="shared" si="117"/>
        <v>492.82474504853406</v>
      </c>
      <c r="AB452" s="212">
        <f t="shared" si="118"/>
        <v>123.20618626213351</v>
      </c>
      <c r="AC452" s="82"/>
      <c r="AD452" s="10"/>
      <c r="AE452"/>
      <c r="AF452"/>
      <c r="AK452" s="10"/>
      <c r="AM452"/>
      <c r="AR452" s="10"/>
      <c r="AT452"/>
    </row>
    <row r="453" spans="1:46" x14ac:dyDescent="0.25">
      <c r="A453" s="93">
        <v>413</v>
      </c>
      <c r="B453" s="93" t="s">
        <v>126</v>
      </c>
      <c r="C453" s="94" t="s">
        <v>114</v>
      </c>
      <c r="D453" s="121">
        <v>2014</v>
      </c>
      <c r="E453" s="93">
        <v>4</v>
      </c>
      <c r="F453" s="93">
        <f t="shared" si="127"/>
        <v>413</v>
      </c>
      <c r="H453" s="54">
        <v>4</v>
      </c>
      <c r="I453" s="118">
        <v>505</v>
      </c>
      <c r="J453" s="123"/>
      <c r="L453"/>
      <c r="M453" s="60">
        <f t="shared" si="120"/>
        <v>505</v>
      </c>
      <c r="N453" s="10"/>
      <c r="O453" s="79" t="str">
        <f t="shared" si="123"/>
        <v>NY Metro</v>
      </c>
      <c r="P453" s="94">
        <f t="shared" si="122"/>
        <v>413</v>
      </c>
      <c r="Q453" s="94" t="s">
        <v>114</v>
      </c>
      <c r="R453" s="193"/>
      <c r="S453" s="94">
        <v>1</v>
      </c>
      <c r="T453" s="58">
        <f t="shared" si="119"/>
        <v>4</v>
      </c>
      <c r="U453" s="81">
        <f t="shared" si="126"/>
        <v>494.36356986100952</v>
      </c>
      <c r="V453" s="61">
        <f t="shared" si="124"/>
        <v>482.18831490954358</v>
      </c>
      <c r="W453" s="61" t="s">
        <v>194</v>
      </c>
      <c r="X453" s="61">
        <f t="shared" si="125"/>
        <v>3.6349999999999998</v>
      </c>
      <c r="Y453" s="61">
        <f t="shared" si="121"/>
        <v>3.5454767129968299</v>
      </c>
      <c r="Z453" s="58">
        <v>3</v>
      </c>
      <c r="AA453" s="81">
        <f t="shared" si="117"/>
        <v>492.82474504853406</v>
      </c>
      <c r="AB453" s="212">
        <f t="shared" si="118"/>
        <v>123.20618626213351</v>
      </c>
      <c r="AC453" s="82"/>
      <c r="AD453" s="10"/>
      <c r="AE453"/>
      <c r="AF453"/>
      <c r="AK453" s="10"/>
      <c r="AM453"/>
      <c r="AR453" s="10"/>
      <c r="AT453"/>
    </row>
    <row r="454" spans="1:46" x14ac:dyDescent="0.25">
      <c r="A454" s="93">
        <v>414</v>
      </c>
      <c r="B454" s="93" t="s">
        <v>126</v>
      </c>
      <c r="C454" s="94" t="s">
        <v>114</v>
      </c>
      <c r="D454" s="121">
        <v>2014</v>
      </c>
      <c r="E454" s="93">
        <v>4</v>
      </c>
      <c r="F454" s="93">
        <f t="shared" si="127"/>
        <v>414</v>
      </c>
      <c r="H454" s="54">
        <v>4</v>
      </c>
      <c r="I454" s="118">
        <v>505</v>
      </c>
      <c r="J454" s="123"/>
      <c r="L454"/>
      <c r="M454" s="60">
        <f t="shared" si="120"/>
        <v>505</v>
      </c>
      <c r="N454" s="10"/>
      <c r="O454" s="79" t="str">
        <f t="shared" si="123"/>
        <v>NY Metro</v>
      </c>
      <c r="P454" s="94">
        <f t="shared" si="122"/>
        <v>414</v>
      </c>
      <c r="Q454" s="94" t="s">
        <v>114</v>
      </c>
      <c r="R454" s="193"/>
      <c r="S454" s="94">
        <v>1</v>
      </c>
      <c r="T454" s="58">
        <f t="shared" si="119"/>
        <v>4</v>
      </c>
      <c r="U454" s="81">
        <f t="shared" si="126"/>
        <v>494.36356986100952</v>
      </c>
      <c r="V454" s="61">
        <f t="shared" si="124"/>
        <v>482.18831490954358</v>
      </c>
      <c r="W454" s="61" t="s">
        <v>194</v>
      </c>
      <c r="X454" s="61">
        <f t="shared" si="125"/>
        <v>3.6349999999999998</v>
      </c>
      <c r="Y454" s="61">
        <f t="shared" si="121"/>
        <v>3.5454767129968299</v>
      </c>
      <c r="Z454" s="58">
        <v>3</v>
      </c>
      <c r="AA454" s="81">
        <f t="shared" ref="AA454:AA517" si="128">((Z454*Y454)+V454)/S454</f>
        <v>492.82474504853406</v>
      </c>
      <c r="AB454" s="212">
        <f t="shared" ref="AB454:AB517" si="129">IF(T454,AA454/T454,"-")</f>
        <v>123.20618626213351</v>
      </c>
      <c r="AC454" s="82"/>
      <c r="AD454" s="10"/>
      <c r="AE454"/>
      <c r="AF454"/>
      <c r="AK454" s="10"/>
      <c r="AM454"/>
      <c r="AR454" s="10"/>
      <c r="AT454"/>
    </row>
    <row r="455" spans="1:46" x14ac:dyDescent="0.25">
      <c r="A455" s="93">
        <v>415</v>
      </c>
      <c r="B455" s="93" t="s">
        <v>126</v>
      </c>
      <c r="C455" s="94" t="s">
        <v>114</v>
      </c>
      <c r="D455" s="121">
        <v>2014</v>
      </c>
      <c r="E455" s="93">
        <v>4</v>
      </c>
      <c r="F455" s="93">
        <f t="shared" si="127"/>
        <v>415</v>
      </c>
      <c r="H455" s="54">
        <v>4</v>
      </c>
      <c r="I455" s="118">
        <v>505</v>
      </c>
      <c r="J455" s="123"/>
      <c r="L455"/>
      <c r="M455" s="60">
        <f t="shared" si="120"/>
        <v>505</v>
      </c>
      <c r="N455" s="10"/>
      <c r="O455" s="79" t="str">
        <f t="shared" si="123"/>
        <v>NY Metro</v>
      </c>
      <c r="P455" s="94">
        <f t="shared" si="122"/>
        <v>415</v>
      </c>
      <c r="Q455" s="94" t="s">
        <v>114</v>
      </c>
      <c r="R455" s="193"/>
      <c r="S455" s="94">
        <v>1</v>
      </c>
      <c r="T455" s="58">
        <f t="shared" si="119"/>
        <v>4</v>
      </c>
      <c r="U455" s="81">
        <f t="shared" si="126"/>
        <v>494.36356986100952</v>
      </c>
      <c r="V455" s="61">
        <f t="shared" si="124"/>
        <v>482.18831490954358</v>
      </c>
      <c r="W455" s="61" t="s">
        <v>194</v>
      </c>
      <c r="X455" s="61">
        <f t="shared" si="125"/>
        <v>3.6349999999999998</v>
      </c>
      <c r="Y455" s="61">
        <f t="shared" si="121"/>
        <v>3.5454767129968299</v>
      </c>
      <c r="Z455" s="58">
        <v>3</v>
      </c>
      <c r="AA455" s="81">
        <f t="shared" si="128"/>
        <v>492.82474504853406</v>
      </c>
      <c r="AB455" s="212">
        <f t="shared" si="129"/>
        <v>123.20618626213351</v>
      </c>
      <c r="AC455" s="82"/>
      <c r="AD455" s="10"/>
      <c r="AE455"/>
      <c r="AF455"/>
      <c r="AK455" s="10"/>
      <c r="AM455"/>
      <c r="AR455" s="10"/>
      <c r="AT455"/>
    </row>
    <row r="456" spans="1:46" x14ac:dyDescent="0.25">
      <c r="A456" s="93">
        <v>416</v>
      </c>
      <c r="B456" s="93" t="s">
        <v>126</v>
      </c>
      <c r="C456" s="94" t="s">
        <v>114</v>
      </c>
      <c r="D456" s="121">
        <v>2014</v>
      </c>
      <c r="E456" s="93">
        <v>4</v>
      </c>
      <c r="F456" s="93">
        <f t="shared" si="127"/>
        <v>416</v>
      </c>
      <c r="H456" s="54">
        <v>4</v>
      </c>
      <c r="I456" s="118">
        <v>505</v>
      </c>
      <c r="J456" s="123"/>
      <c r="L456"/>
      <c r="M456" s="60">
        <f t="shared" si="120"/>
        <v>505</v>
      </c>
      <c r="N456" s="10"/>
      <c r="O456" s="79" t="str">
        <f t="shared" si="123"/>
        <v>NY Metro</v>
      </c>
      <c r="P456" s="94">
        <f t="shared" si="122"/>
        <v>416</v>
      </c>
      <c r="Q456" s="94" t="s">
        <v>114</v>
      </c>
      <c r="R456" s="193"/>
      <c r="S456" s="94">
        <v>1</v>
      </c>
      <c r="T456" s="58">
        <f t="shared" si="119"/>
        <v>4</v>
      </c>
      <c r="U456" s="81">
        <f t="shared" si="126"/>
        <v>494.36356986100952</v>
      </c>
      <c r="V456" s="61">
        <f t="shared" si="124"/>
        <v>482.18831490954358</v>
      </c>
      <c r="W456" s="61" t="s">
        <v>194</v>
      </c>
      <c r="X456" s="61">
        <f t="shared" si="125"/>
        <v>3.6349999999999998</v>
      </c>
      <c r="Y456" s="61">
        <f t="shared" si="121"/>
        <v>3.5454767129968299</v>
      </c>
      <c r="Z456" s="58">
        <v>3</v>
      </c>
      <c r="AA456" s="81">
        <f t="shared" si="128"/>
        <v>492.82474504853406</v>
      </c>
      <c r="AB456" s="212">
        <f t="shared" si="129"/>
        <v>123.20618626213351</v>
      </c>
      <c r="AC456" s="82"/>
      <c r="AD456" s="10"/>
      <c r="AE456"/>
      <c r="AF456"/>
      <c r="AK456" s="10"/>
      <c r="AM456"/>
      <c r="AR456" s="10"/>
      <c r="AT456"/>
    </row>
    <row r="457" spans="1:46" x14ac:dyDescent="0.25">
      <c r="A457" s="93">
        <v>417</v>
      </c>
      <c r="B457" s="93" t="s">
        <v>126</v>
      </c>
      <c r="C457" s="94" t="s">
        <v>114</v>
      </c>
      <c r="D457" s="121">
        <v>2014</v>
      </c>
      <c r="E457" s="93">
        <v>4</v>
      </c>
      <c r="F457" s="93">
        <f t="shared" si="127"/>
        <v>417</v>
      </c>
      <c r="H457" s="54">
        <v>4</v>
      </c>
      <c r="I457" s="118">
        <v>505</v>
      </c>
      <c r="J457" s="123"/>
      <c r="L457"/>
      <c r="M457" s="60">
        <f t="shared" si="120"/>
        <v>505</v>
      </c>
      <c r="N457" s="10"/>
      <c r="O457" s="79" t="str">
        <f t="shared" si="123"/>
        <v>NY Metro</v>
      </c>
      <c r="P457" s="94">
        <f t="shared" si="122"/>
        <v>417</v>
      </c>
      <c r="Q457" s="94" t="s">
        <v>114</v>
      </c>
      <c r="R457" s="193"/>
      <c r="S457" s="94">
        <v>1</v>
      </c>
      <c r="T457" s="58">
        <f t="shared" si="119"/>
        <v>4</v>
      </c>
      <c r="U457" s="81">
        <f t="shared" si="126"/>
        <v>494.36356986100952</v>
      </c>
      <c r="V457" s="61">
        <f t="shared" si="124"/>
        <v>482.18831490954358</v>
      </c>
      <c r="W457" s="61" t="s">
        <v>194</v>
      </c>
      <c r="X457" s="61">
        <f t="shared" si="125"/>
        <v>3.6349999999999998</v>
      </c>
      <c r="Y457" s="61">
        <f t="shared" si="121"/>
        <v>3.5454767129968299</v>
      </c>
      <c r="Z457" s="58">
        <v>3</v>
      </c>
      <c r="AA457" s="81">
        <f t="shared" si="128"/>
        <v>492.82474504853406</v>
      </c>
      <c r="AB457" s="212">
        <f t="shared" si="129"/>
        <v>123.20618626213351</v>
      </c>
      <c r="AC457" s="82"/>
      <c r="AD457" s="10"/>
      <c r="AE457"/>
      <c r="AF457"/>
      <c r="AK457" s="10"/>
      <c r="AM457"/>
      <c r="AR457" s="10"/>
      <c r="AT457"/>
    </row>
    <row r="458" spans="1:46" x14ac:dyDescent="0.25">
      <c r="A458" s="93">
        <v>418</v>
      </c>
      <c r="B458" s="93" t="s">
        <v>126</v>
      </c>
      <c r="C458" s="94" t="s">
        <v>114</v>
      </c>
      <c r="D458" s="121">
        <v>2014</v>
      </c>
      <c r="E458" s="93">
        <v>4</v>
      </c>
      <c r="F458" s="93">
        <f t="shared" si="127"/>
        <v>418</v>
      </c>
      <c r="H458" s="54">
        <v>4</v>
      </c>
      <c r="I458" s="118">
        <v>505</v>
      </c>
      <c r="J458" s="123"/>
      <c r="L458"/>
      <c r="M458" s="60">
        <f t="shared" si="120"/>
        <v>505</v>
      </c>
      <c r="N458" s="10"/>
      <c r="O458" s="79" t="str">
        <f t="shared" si="123"/>
        <v>NY Metro</v>
      </c>
      <c r="P458" s="94">
        <f t="shared" si="122"/>
        <v>418</v>
      </c>
      <c r="Q458" s="94" t="s">
        <v>114</v>
      </c>
      <c r="R458" s="193"/>
      <c r="S458" s="94">
        <v>1</v>
      </c>
      <c r="T458" s="58">
        <f t="shared" si="119"/>
        <v>4</v>
      </c>
      <c r="U458" s="81">
        <f t="shared" si="126"/>
        <v>494.36356986100952</v>
      </c>
      <c r="V458" s="61">
        <f t="shared" si="124"/>
        <v>482.18831490954358</v>
      </c>
      <c r="W458" s="61" t="s">
        <v>194</v>
      </c>
      <c r="X458" s="61">
        <f t="shared" si="125"/>
        <v>3.6349999999999998</v>
      </c>
      <c r="Y458" s="61">
        <f t="shared" si="121"/>
        <v>3.5454767129968299</v>
      </c>
      <c r="Z458" s="58">
        <v>3</v>
      </c>
      <c r="AA458" s="81">
        <f t="shared" si="128"/>
        <v>492.82474504853406</v>
      </c>
      <c r="AB458" s="212">
        <f t="shared" si="129"/>
        <v>123.20618626213351</v>
      </c>
      <c r="AC458" s="82"/>
      <c r="AD458" s="10"/>
      <c r="AE458"/>
      <c r="AF458"/>
      <c r="AK458" s="10"/>
      <c r="AM458"/>
      <c r="AR458" s="10"/>
      <c r="AT458"/>
    </row>
    <row r="459" spans="1:46" x14ac:dyDescent="0.25">
      <c r="A459" s="93">
        <v>419</v>
      </c>
      <c r="B459" s="93" t="s">
        <v>126</v>
      </c>
      <c r="C459" s="94" t="s">
        <v>114</v>
      </c>
      <c r="D459" s="121">
        <v>2014</v>
      </c>
      <c r="E459" s="93">
        <v>4</v>
      </c>
      <c r="F459" s="93">
        <f t="shared" si="127"/>
        <v>419</v>
      </c>
      <c r="H459" s="54">
        <v>4</v>
      </c>
      <c r="I459" s="118">
        <v>505</v>
      </c>
      <c r="J459" s="123"/>
      <c r="L459"/>
      <c r="M459" s="60">
        <f t="shared" si="120"/>
        <v>505</v>
      </c>
      <c r="N459" s="10"/>
      <c r="O459" s="79" t="str">
        <f t="shared" si="123"/>
        <v>NY Metro</v>
      </c>
      <c r="P459" s="94">
        <f t="shared" si="122"/>
        <v>419</v>
      </c>
      <c r="Q459" s="94" t="s">
        <v>114</v>
      </c>
      <c r="R459" s="193"/>
      <c r="S459" s="94">
        <v>1</v>
      </c>
      <c r="T459" s="58">
        <f t="shared" si="119"/>
        <v>4</v>
      </c>
      <c r="U459" s="81">
        <f t="shared" si="126"/>
        <v>494.36356986100952</v>
      </c>
      <c r="V459" s="61">
        <f t="shared" si="124"/>
        <v>482.18831490954358</v>
      </c>
      <c r="W459" s="61" t="s">
        <v>194</v>
      </c>
      <c r="X459" s="61">
        <f t="shared" si="125"/>
        <v>3.6349999999999998</v>
      </c>
      <c r="Y459" s="61">
        <f t="shared" si="121"/>
        <v>3.5454767129968299</v>
      </c>
      <c r="Z459" s="58">
        <v>3</v>
      </c>
      <c r="AA459" s="81">
        <f t="shared" si="128"/>
        <v>492.82474504853406</v>
      </c>
      <c r="AB459" s="212">
        <f t="shared" si="129"/>
        <v>123.20618626213351</v>
      </c>
      <c r="AC459" s="82"/>
      <c r="AD459" s="10"/>
      <c r="AE459"/>
      <c r="AF459"/>
      <c r="AK459" s="10"/>
      <c r="AM459"/>
      <c r="AR459" s="10"/>
      <c r="AT459"/>
    </row>
    <row r="460" spans="1:46" x14ac:dyDescent="0.25">
      <c r="A460" s="93">
        <v>420</v>
      </c>
      <c r="B460" s="93" t="s">
        <v>126</v>
      </c>
      <c r="C460" s="94" t="s">
        <v>114</v>
      </c>
      <c r="D460" s="121">
        <v>2014</v>
      </c>
      <c r="E460" s="93">
        <v>4</v>
      </c>
      <c r="F460" s="93">
        <f t="shared" si="127"/>
        <v>420</v>
      </c>
      <c r="H460" s="54">
        <v>4</v>
      </c>
      <c r="I460" s="118">
        <v>505</v>
      </c>
      <c r="J460" s="123"/>
      <c r="L460"/>
      <c r="M460" s="60">
        <f t="shared" si="120"/>
        <v>505</v>
      </c>
      <c r="N460" s="10"/>
      <c r="O460" s="79" t="str">
        <f t="shared" si="123"/>
        <v>NY Metro</v>
      </c>
      <c r="P460" s="94">
        <f t="shared" si="122"/>
        <v>420</v>
      </c>
      <c r="Q460" s="94" t="s">
        <v>114</v>
      </c>
      <c r="R460" s="193"/>
      <c r="S460" s="94">
        <v>1</v>
      </c>
      <c r="T460" s="58">
        <f t="shared" si="119"/>
        <v>4</v>
      </c>
      <c r="U460" s="81">
        <f t="shared" si="126"/>
        <v>494.36356986100952</v>
      </c>
      <c r="V460" s="61">
        <f t="shared" si="124"/>
        <v>482.18831490954358</v>
      </c>
      <c r="W460" s="61" t="s">
        <v>194</v>
      </c>
      <c r="X460" s="61">
        <f t="shared" si="125"/>
        <v>3.6349999999999998</v>
      </c>
      <c r="Y460" s="61">
        <f t="shared" si="121"/>
        <v>3.5454767129968299</v>
      </c>
      <c r="Z460" s="58">
        <v>3</v>
      </c>
      <c r="AA460" s="81">
        <f t="shared" si="128"/>
        <v>492.82474504853406</v>
      </c>
      <c r="AB460" s="212">
        <f t="shared" si="129"/>
        <v>123.20618626213351</v>
      </c>
      <c r="AC460" s="82"/>
      <c r="AD460" s="10"/>
      <c r="AE460"/>
      <c r="AF460"/>
      <c r="AK460" s="10"/>
      <c r="AM460"/>
      <c r="AR460" s="10"/>
      <c r="AT460"/>
    </row>
    <row r="461" spans="1:46" x14ac:dyDescent="0.25">
      <c r="A461" s="93">
        <v>421</v>
      </c>
      <c r="B461" s="93" t="s">
        <v>126</v>
      </c>
      <c r="C461" s="94" t="s">
        <v>114</v>
      </c>
      <c r="D461" s="121">
        <v>2014</v>
      </c>
      <c r="E461" s="93">
        <v>4</v>
      </c>
      <c r="F461" s="93">
        <f t="shared" si="127"/>
        <v>421</v>
      </c>
      <c r="H461" s="54">
        <v>4</v>
      </c>
      <c r="I461" s="118">
        <v>505</v>
      </c>
      <c r="J461" s="123"/>
      <c r="L461"/>
      <c r="M461" s="60">
        <f t="shared" si="120"/>
        <v>505</v>
      </c>
      <c r="N461" s="10"/>
      <c r="O461" s="79" t="str">
        <f t="shared" si="123"/>
        <v>NY Metro</v>
      </c>
      <c r="P461" s="94">
        <f t="shared" si="122"/>
        <v>421</v>
      </c>
      <c r="Q461" s="94" t="s">
        <v>114</v>
      </c>
      <c r="R461" s="193"/>
      <c r="S461" s="94">
        <v>1</v>
      </c>
      <c r="T461" s="58">
        <f t="shared" ref="T461:T524" si="130">H461</f>
        <v>4</v>
      </c>
      <c r="U461" s="81">
        <f t="shared" si="126"/>
        <v>494.36356986100952</v>
      </c>
      <c r="V461" s="61">
        <f t="shared" si="124"/>
        <v>482.18831490954358</v>
      </c>
      <c r="W461" s="61" t="s">
        <v>194</v>
      </c>
      <c r="X461" s="61">
        <f t="shared" si="125"/>
        <v>3.6349999999999998</v>
      </c>
      <c r="Y461" s="61">
        <f t="shared" si="121"/>
        <v>3.5454767129968299</v>
      </c>
      <c r="Z461" s="58">
        <v>3</v>
      </c>
      <c r="AA461" s="81">
        <f t="shared" si="128"/>
        <v>492.82474504853406</v>
      </c>
      <c r="AB461" s="212">
        <f t="shared" si="129"/>
        <v>123.20618626213351</v>
      </c>
      <c r="AC461" s="82"/>
      <c r="AD461" s="10"/>
      <c r="AE461"/>
      <c r="AF461"/>
      <c r="AK461" s="10"/>
      <c r="AM461"/>
      <c r="AR461" s="10"/>
      <c r="AT461"/>
    </row>
    <row r="462" spans="1:46" x14ac:dyDescent="0.25">
      <c r="A462" s="93">
        <v>422</v>
      </c>
      <c r="B462" s="93" t="s">
        <v>126</v>
      </c>
      <c r="C462" s="94" t="s">
        <v>114</v>
      </c>
      <c r="D462" s="121">
        <v>2014</v>
      </c>
      <c r="E462" s="93">
        <v>4</v>
      </c>
      <c r="F462" s="93">
        <f t="shared" si="127"/>
        <v>422</v>
      </c>
      <c r="H462" s="54">
        <v>4</v>
      </c>
      <c r="I462" s="118">
        <v>505</v>
      </c>
      <c r="J462" s="123"/>
      <c r="L462"/>
      <c r="M462" s="60">
        <f t="shared" si="120"/>
        <v>505</v>
      </c>
      <c r="N462" s="10"/>
      <c r="O462" s="79" t="str">
        <f t="shared" si="123"/>
        <v>NY Metro</v>
      </c>
      <c r="P462" s="94">
        <f t="shared" si="122"/>
        <v>422</v>
      </c>
      <c r="Q462" s="94" t="s">
        <v>114</v>
      </c>
      <c r="R462" s="193"/>
      <c r="S462" s="94">
        <v>1</v>
      </c>
      <c r="T462" s="58">
        <f t="shared" si="130"/>
        <v>4</v>
      </c>
      <c r="U462" s="81">
        <f t="shared" si="126"/>
        <v>494.36356986100952</v>
      </c>
      <c r="V462" s="61">
        <f t="shared" si="124"/>
        <v>482.18831490954358</v>
      </c>
      <c r="W462" s="61" t="s">
        <v>194</v>
      </c>
      <c r="X462" s="61">
        <f t="shared" si="125"/>
        <v>3.6349999999999998</v>
      </c>
      <c r="Y462" s="61">
        <f t="shared" si="121"/>
        <v>3.5454767129968299</v>
      </c>
      <c r="Z462" s="58">
        <v>3</v>
      </c>
      <c r="AA462" s="81">
        <f t="shared" si="128"/>
        <v>492.82474504853406</v>
      </c>
      <c r="AB462" s="212">
        <f t="shared" si="129"/>
        <v>123.20618626213351</v>
      </c>
      <c r="AC462" s="82"/>
      <c r="AD462" s="10"/>
      <c r="AE462"/>
      <c r="AF462"/>
      <c r="AK462" s="10"/>
      <c r="AM462"/>
      <c r="AR462" s="10"/>
      <c r="AT462"/>
    </row>
    <row r="463" spans="1:46" x14ac:dyDescent="0.25">
      <c r="A463" s="93">
        <v>423</v>
      </c>
      <c r="B463" s="93" t="s">
        <v>126</v>
      </c>
      <c r="C463" s="94" t="s">
        <v>114</v>
      </c>
      <c r="D463" s="121">
        <v>2014</v>
      </c>
      <c r="E463" s="93">
        <v>4</v>
      </c>
      <c r="F463" s="93">
        <f t="shared" si="127"/>
        <v>423</v>
      </c>
      <c r="H463" s="54">
        <v>4</v>
      </c>
      <c r="I463" s="118">
        <v>505</v>
      </c>
      <c r="J463" s="123"/>
      <c r="L463"/>
      <c r="M463" s="60">
        <f t="shared" si="120"/>
        <v>505</v>
      </c>
      <c r="N463" s="10"/>
      <c r="O463" s="79" t="str">
        <f t="shared" si="123"/>
        <v>NY Metro</v>
      </c>
      <c r="P463" s="94">
        <f t="shared" si="122"/>
        <v>423</v>
      </c>
      <c r="Q463" s="94" t="s">
        <v>114</v>
      </c>
      <c r="R463" s="193"/>
      <c r="S463" s="94">
        <v>1</v>
      </c>
      <c r="T463" s="58">
        <f t="shared" si="130"/>
        <v>4</v>
      </c>
      <c r="U463" s="81">
        <f t="shared" si="126"/>
        <v>494.36356986100952</v>
      </c>
      <c r="V463" s="61">
        <f t="shared" si="124"/>
        <v>482.18831490954358</v>
      </c>
      <c r="W463" s="61" t="s">
        <v>194</v>
      </c>
      <c r="X463" s="61">
        <f t="shared" si="125"/>
        <v>3.6349999999999998</v>
      </c>
      <c r="Y463" s="61">
        <f t="shared" si="121"/>
        <v>3.5454767129968299</v>
      </c>
      <c r="Z463" s="58">
        <v>3</v>
      </c>
      <c r="AA463" s="81">
        <f t="shared" si="128"/>
        <v>492.82474504853406</v>
      </c>
      <c r="AB463" s="212">
        <f t="shared" si="129"/>
        <v>123.20618626213351</v>
      </c>
      <c r="AC463" s="82"/>
      <c r="AD463" s="10"/>
      <c r="AE463"/>
      <c r="AF463"/>
      <c r="AK463" s="10"/>
      <c r="AM463"/>
      <c r="AR463" s="10"/>
      <c r="AT463"/>
    </row>
    <row r="464" spans="1:46" x14ac:dyDescent="0.25">
      <c r="A464" s="93">
        <v>424</v>
      </c>
      <c r="B464" s="93" t="s">
        <v>126</v>
      </c>
      <c r="C464" s="94" t="s">
        <v>114</v>
      </c>
      <c r="D464" s="121">
        <v>2014</v>
      </c>
      <c r="E464" s="93">
        <v>4</v>
      </c>
      <c r="F464" s="93">
        <f t="shared" si="127"/>
        <v>424</v>
      </c>
      <c r="H464" s="54">
        <v>4</v>
      </c>
      <c r="I464" s="118">
        <v>505</v>
      </c>
      <c r="J464" s="123"/>
      <c r="L464"/>
      <c r="M464" s="60">
        <f t="shared" si="120"/>
        <v>505</v>
      </c>
      <c r="N464" s="10"/>
      <c r="O464" s="79" t="str">
        <f t="shared" si="123"/>
        <v>NY Metro</v>
      </c>
      <c r="P464" s="94">
        <f t="shared" si="122"/>
        <v>424</v>
      </c>
      <c r="Q464" s="94" t="s">
        <v>114</v>
      </c>
      <c r="R464" s="193"/>
      <c r="S464" s="94">
        <v>1</v>
      </c>
      <c r="T464" s="58">
        <f t="shared" si="130"/>
        <v>4</v>
      </c>
      <c r="U464" s="81">
        <f t="shared" si="126"/>
        <v>494.36356986100952</v>
      </c>
      <c r="V464" s="61">
        <f t="shared" si="124"/>
        <v>482.18831490954358</v>
      </c>
      <c r="W464" s="61" t="s">
        <v>194</v>
      </c>
      <c r="X464" s="61">
        <f t="shared" si="125"/>
        <v>3.6349999999999998</v>
      </c>
      <c r="Y464" s="61">
        <f t="shared" si="121"/>
        <v>3.5454767129968299</v>
      </c>
      <c r="Z464" s="58">
        <v>3</v>
      </c>
      <c r="AA464" s="81">
        <f t="shared" si="128"/>
        <v>492.82474504853406</v>
      </c>
      <c r="AB464" s="212">
        <f t="shared" si="129"/>
        <v>123.20618626213351</v>
      </c>
      <c r="AC464" s="82"/>
      <c r="AD464" s="10"/>
      <c r="AE464"/>
      <c r="AF464"/>
      <c r="AK464" s="10"/>
      <c r="AM464"/>
      <c r="AR464" s="10"/>
      <c r="AT464"/>
    </row>
    <row r="465" spans="1:46" x14ac:dyDescent="0.25">
      <c r="A465" s="93">
        <v>425</v>
      </c>
      <c r="B465" s="93" t="s">
        <v>126</v>
      </c>
      <c r="C465" s="94" t="s">
        <v>114</v>
      </c>
      <c r="D465" s="121">
        <v>2014</v>
      </c>
      <c r="E465" s="93">
        <v>4</v>
      </c>
      <c r="F465" s="93">
        <f t="shared" si="127"/>
        <v>425</v>
      </c>
      <c r="H465" s="54">
        <v>4</v>
      </c>
      <c r="I465" s="118">
        <v>505</v>
      </c>
      <c r="J465" s="123"/>
      <c r="L465"/>
      <c r="M465" s="60">
        <f t="shared" si="120"/>
        <v>505</v>
      </c>
      <c r="N465" s="10"/>
      <c r="O465" s="79" t="str">
        <f t="shared" si="123"/>
        <v>NY Metro</v>
      </c>
      <c r="P465" s="94">
        <f t="shared" si="122"/>
        <v>425</v>
      </c>
      <c r="Q465" s="94" t="s">
        <v>114</v>
      </c>
      <c r="R465" s="193"/>
      <c r="S465" s="94">
        <v>1</v>
      </c>
      <c r="T465" s="58">
        <f t="shared" si="130"/>
        <v>4</v>
      </c>
      <c r="U465" s="81">
        <f t="shared" si="126"/>
        <v>494.36356986100952</v>
      </c>
      <c r="V465" s="61">
        <f t="shared" si="124"/>
        <v>482.18831490954358</v>
      </c>
      <c r="W465" s="61" t="s">
        <v>194</v>
      </c>
      <c r="X465" s="61">
        <f t="shared" si="125"/>
        <v>3.6349999999999998</v>
      </c>
      <c r="Y465" s="61">
        <f t="shared" si="121"/>
        <v>3.5454767129968299</v>
      </c>
      <c r="Z465" s="58">
        <v>3</v>
      </c>
      <c r="AA465" s="81">
        <f t="shared" si="128"/>
        <v>492.82474504853406</v>
      </c>
      <c r="AB465" s="212">
        <f t="shared" si="129"/>
        <v>123.20618626213351</v>
      </c>
      <c r="AC465" s="82"/>
      <c r="AD465" s="10"/>
      <c r="AE465"/>
      <c r="AF465"/>
      <c r="AK465" s="10"/>
      <c r="AM465"/>
      <c r="AR465" s="10"/>
      <c r="AT465"/>
    </row>
    <row r="466" spans="1:46" x14ac:dyDescent="0.25">
      <c r="A466" s="93">
        <v>426</v>
      </c>
      <c r="B466" s="93" t="s">
        <v>126</v>
      </c>
      <c r="C466" s="94" t="s">
        <v>114</v>
      </c>
      <c r="D466" s="121">
        <v>2014</v>
      </c>
      <c r="E466" s="93">
        <v>4</v>
      </c>
      <c r="F466" s="93">
        <f t="shared" si="127"/>
        <v>426</v>
      </c>
      <c r="H466" s="54">
        <v>4</v>
      </c>
      <c r="I466" s="118">
        <v>505</v>
      </c>
      <c r="J466" s="123"/>
      <c r="L466"/>
      <c r="M466" s="60">
        <f t="shared" si="120"/>
        <v>505</v>
      </c>
      <c r="N466" s="10"/>
      <c r="O466" s="79" t="str">
        <f t="shared" si="123"/>
        <v>NY Metro</v>
      </c>
      <c r="P466" s="94">
        <f t="shared" si="122"/>
        <v>426</v>
      </c>
      <c r="Q466" s="94" t="s">
        <v>114</v>
      </c>
      <c r="R466" s="193"/>
      <c r="S466" s="94">
        <v>1</v>
      </c>
      <c r="T466" s="58">
        <f t="shared" si="130"/>
        <v>4</v>
      </c>
      <c r="U466" s="81">
        <f t="shared" si="126"/>
        <v>494.36356986100952</v>
      </c>
      <c r="V466" s="61">
        <f t="shared" si="124"/>
        <v>482.18831490954358</v>
      </c>
      <c r="W466" s="61" t="s">
        <v>194</v>
      </c>
      <c r="X466" s="61">
        <f t="shared" si="125"/>
        <v>3.6349999999999998</v>
      </c>
      <c r="Y466" s="61">
        <f t="shared" si="121"/>
        <v>3.5454767129968299</v>
      </c>
      <c r="Z466" s="58">
        <v>3</v>
      </c>
      <c r="AA466" s="81">
        <f t="shared" si="128"/>
        <v>492.82474504853406</v>
      </c>
      <c r="AB466" s="212">
        <f t="shared" si="129"/>
        <v>123.20618626213351</v>
      </c>
      <c r="AC466" s="82"/>
      <c r="AD466" s="10"/>
      <c r="AE466"/>
      <c r="AF466"/>
      <c r="AK466" s="10"/>
      <c r="AM466"/>
      <c r="AR466" s="10"/>
      <c r="AT466"/>
    </row>
    <row r="467" spans="1:46" x14ac:dyDescent="0.25">
      <c r="A467" s="93">
        <v>427</v>
      </c>
      <c r="B467" s="93" t="s">
        <v>126</v>
      </c>
      <c r="C467" s="94" t="s">
        <v>114</v>
      </c>
      <c r="D467" s="121">
        <v>2014</v>
      </c>
      <c r="E467" s="93">
        <v>4</v>
      </c>
      <c r="F467" s="93">
        <f t="shared" si="127"/>
        <v>427</v>
      </c>
      <c r="H467" s="54">
        <v>4</v>
      </c>
      <c r="I467" s="118">
        <v>505</v>
      </c>
      <c r="J467" s="123"/>
      <c r="L467"/>
      <c r="M467" s="60">
        <f t="shared" si="120"/>
        <v>505</v>
      </c>
      <c r="N467" s="10"/>
      <c r="O467" s="79" t="str">
        <f t="shared" si="123"/>
        <v>NY Metro</v>
      </c>
      <c r="P467" s="94">
        <f t="shared" si="122"/>
        <v>427</v>
      </c>
      <c r="Q467" s="94" t="s">
        <v>114</v>
      </c>
      <c r="R467" s="193"/>
      <c r="S467" s="94">
        <v>1</v>
      </c>
      <c r="T467" s="58">
        <f t="shared" si="130"/>
        <v>4</v>
      </c>
      <c r="U467" s="81">
        <f t="shared" si="126"/>
        <v>494.36356986100952</v>
      </c>
      <c r="V467" s="61">
        <f t="shared" si="124"/>
        <v>482.18831490954358</v>
      </c>
      <c r="W467" s="61" t="s">
        <v>194</v>
      </c>
      <c r="X467" s="61">
        <f t="shared" si="125"/>
        <v>3.6349999999999998</v>
      </c>
      <c r="Y467" s="61">
        <f t="shared" si="121"/>
        <v>3.5454767129968299</v>
      </c>
      <c r="Z467" s="58">
        <v>3</v>
      </c>
      <c r="AA467" s="81">
        <f t="shared" si="128"/>
        <v>492.82474504853406</v>
      </c>
      <c r="AB467" s="212">
        <f t="shared" si="129"/>
        <v>123.20618626213351</v>
      </c>
      <c r="AC467" s="82"/>
      <c r="AD467" s="10"/>
      <c r="AE467"/>
      <c r="AF467"/>
      <c r="AK467" s="10"/>
      <c r="AM467"/>
      <c r="AR467" s="10"/>
      <c r="AT467"/>
    </row>
    <row r="468" spans="1:46" x14ac:dyDescent="0.25">
      <c r="A468" s="93">
        <v>428</v>
      </c>
      <c r="B468" s="93" t="s">
        <v>126</v>
      </c>
      <c r="C468" s="94" t="s">
        <v>114</v>
      </c>
      <c r="D468" s="121">
        <v>2014</v>
      </c>
      <c r="E468" s="93">
        <v>4</v>
      </c>
      <c r="F468" s="93">
        <f t="shared" si="127"/>
        <v>428</v>
      </c>
      <c r="H468" s="54">
        <v>4</v>
      </c>
      <c r="I468" s="118">
        <v>505</v>
      </c>
      <c r="J468" s="123"/>
      <c r="L468"/>
      <c r="M468" s="60">
        <f t="shared" si="120"/>
        <v>505</v>
      </c>
      <c r="N468" s="10"/>
      <c r="O468" s="79" t="str">
        <f t="shared" si="123"/>
        <v>NY Metro</v>
      </c>
      <c r="P468" s="94">
        <f t="shared" si="122"/>
        <v>428</v>
      </c>
      <c r="Q468" s="94" t="s">
        <v>114</v>
      </c>
      <c r="R468" s="193"/>
      <c r="S468" s="94">
        <v>1</v>
      </c>
      <c r="T468" s="58">
        <f t="shared" si="130"/>
        <v>4</v>
      </c>
      <c r="U468" s="81">
        <f t="shared" si="126"/>
        <v>494.36356986100952</v>
      </c>
      <c r="V468" s="61">
        <f t="shared" si="124"/>
        <v>482.18831490954358</v>
      </c>
      <c r="W468" s="61" t="s">
        <v>194</v>
      </c>
      <c r="X468" s="61">
        <f t="shared" si="125"/>
        <v>3.6349999999999998</v>
      </c>
      <c r="Y468" s="61">
        <f t="shared" si="121"/>
        <v>3.5454767129968299</v>
      </c>
      <c r="Z468" s="58">
        <v>3</v>
      </c>
      <c r="AA468" s="81">
        <f t="shared" si="128"/>
        <v>492.82474504853406</v>
      </c>
      <c r="AB468" s="212">
        <f t="shared" si="129"/>
        <v>123.20618626213351</v>
      </c>
      <c r="AC468" s="82"/>
      <c r="AD468" s="10"/>
      <c r="AE468"/>
      <c r="AF468"/>
      <c r="AK468" s="10"/>
      <c r="AM468"/>
      <c r="AR468" s="10"/>
      <c r="AT468"/>
    </row>
    <row r="469" spans="1:46" x14ac:dyDescent="0.25">
      <c r="A469" s="93">
        <v>429</v>
      </c>
      <c r="B469" s="93" t="s">
        <v>126</v>
      </c>
      <c r="C469" s="94" t="s">
        <v>114</v>
      </c>
      <c r="D469" s="121">
        <v>2014</v>
      </c>
      <c r="E469" s="93">
        <v>4</v>
      </c>
      <c r="F469" s="93">
        <f t="shared" si="127"/>
        <v>429</v>
      </c>
      <c r="H469" s="54">
        <v>4</v>
      </c>
      <c r="I469" s="118">
        <v>505</v>
      </c>
      <c r="J469" s="123"/>
      <c r="L469"/>
      <c r="M469" s="60">
        <f t="shared" ref="M469:M532" si="131">I469+(L469*K469)</f>
        <v>505</v>
      </c>
      <c r="N469" s="10"/>
      <c r="O469" s="79" t="str">
        <f t="shared" si="123"/>
        <v>NY Metro</v>
      </c>
      <c r="P469" s="94">
        <f t="shared" si="122"/>
        <v>429</v>
      </c>
      <c r="Q469" s="94" t="s">
        <v>114</v>
      </c>
      <c r="R469" s="193"/>
      <c r="S469" s="94">
        <v>1</v>
      </c>
      <c r="T469" s="58">
        <f t="shared" si="130"/>
        <v>4</v>
      </c>
      <c r="U469" s="81">
        <f t="shared" si="126"/>
        <v>494.36356986100952</v>
      </c>
      <c r="V469" s="61">
        <f t="shared" si="124"/>
        <v>482.18831490954358</v>
      </c>
      <c r="W469" s="61" t="s">
        <v>194</v>
      </c>
      <c r="X469" s="61">
        <f t="shared" si="125"/>
        <v>3.6349999999999998</v>
      </c>
      <c r="Y469" s="61">
        <f t="shared" si="121"/>
        <v>3.5454767129968299</v>
      </c>
      <c r="Z469" s="58">
        <v>3</v>
      </c>
      <c r="AA469" s="81">
        <f t="shared" si="128"/>
        <v>492.82474504853406</v>
      </c>
      <c r="AB469" s="212">
        <f t="shared" si="129"/>
        <v>123.20618626213351</v>
      </c>
      <c r="AC469" s="82"/>
      <c r="AD469" s="10"/>
      <c r="AE469"/>
      <c r="AF469"/>
      <c r="AK469" s="10"/>
      <c r="AM469"/>
      <c r="AR469" s="10"/>
      <c r="AT469"/>
    </row>
    <row r="470" spans="1:46" x14ac:dyDescent="0.25">
      <c r="A470" s="93">
        <v>430</v>
      </c>
      <c r="B470" s="93" t="s">
        <v>126</v>
      </c>
      <c r="C470" s="94" t="s">
        <v>114</v>
      </c>
      <c r="D470" s="121">
        <v>2014</v>
      </c>
      <c r="E470" s="93">
        <v>4</v>
      </c>
      <c r="F470" s="93">
        <f t="shared" si="127"/>
        <v>430</v>
      </c>
      <c r="H470" s="54">
        <v>4</v>
      </c>
      <c r="I470" s="118">
        <v>505</v>
      </c>
      <c r="J470" s="123"/>
      <c r="L470"/>
      <c r="M470" s="60">
        <f t="shared" si="131"/>
        <v>505</v>
      </c>
      <c r="N470" s="10"/>
      <c r="O470" s="79" t="str">
        <f t="shared" si="123"/>
        <v>NY Metro</v>
      </c>
      <c r="P470" s="94">
        <f t="shared" si="122"/>
        <v>430</v>
      </c>
      <c r="Q470" s="94" t="s">
        <v>114</v>
      </c>
      <c r="R470" s="193"/>
      <c r="S470" s="94">
        <v>1</v>
      </c>
      <c r="T470" s="58">
        <f t="shared" si="130"/>
        <v>4</v>
      </c>
      <c r="U470" s="81">
        <f t="shared" si="126"/>
        <v>494.36356986100952</v>
      </c>
      <c r="V470" s="61">
        <f t="shared" si="124"/>
        <v>482.18831490954358</v>
      </c>
      <c r="W470" s="61" t="s">
        <v>194</v>
      </c>
      <c r="X470" s="61">
        <f t="shared" si="125"/>
        <v>3.6349999999999998</v>
      </c>
      <c r="Y470" s="61">
        <f t="shared" si="121"/>
        <v>3.5454767129968299</v>
      </c>
      <c r="Z470" s="58">
        <v>3</v>
      </c>
      <c r="AA470" s="81">
        <f t="shared" si="128"/>
        <v>492.82474504853406</v>
      </c>
      <c r="AB470" s="212">
        <f t="shared" si="129"/>
        <v>123.20618626213351</v>
      </c>
      <c r="AC470" s="82"/>
      <c r="AD470" s="10"/>
      <c r="AE470"/>
      <c r="AF470"/>
      <c r="AK470" s="10"/>
      <c r="AM470"/>
      <c r="AR470" s="10"/>
      <c r="AT470"/>
    </row>
    <row r="471" spans="1:46" x14ac:dyDescent="0.25">
      <c r="A471" s="93">
        <v>431</v>
      </c>
      <c r="B471" s="93" t="s">
        <v>126</v>
      </c>
      <c r="C471" s="94" t="s">
        <v>114</v>
      </c>
      <c r="D471" s="121">
        <v>2014</v>
      </c>
      <c r="E471" s="93">
        <v>4</v>
      </c>
      <c r="F471" s="93">
        <f t="shared" si="127"/>
        <v>431</v>
      </c>
      <c r="H471" s="54">
        <v>4</v>
      </c>
      <c r="I471" s="118">
        <v>505</v>
      </c>
      <c r="J471" s="123"/>
      <c r="L471"/>
      <c r="M471" s="60">
        <f t="shared" si="131"/>
        <v>505</v>
      </c>
      <c r="N471" s="10"/>
      <c r="O471" s="79" t="str">
        <f t="shared" si="123"/>
        <v>NY Metro</v>
      </c>
      <c r="P471" s="94">
        <f t="shared" si="122"/>
        <v>431</v>
      </c>
      <c r="Q471" s="94" t="s">
        <v>114</v>
      </c>
      <c r="R471" s="193"/>
      <c r="S471" s="94">
        <v>1</v>
      </c>
      <c r="T471" s="58">
        <f t="shared" si="130"/>
        <v>4</v>
      </c>
      <c r="U471" s="81">
        <f t="shared" si="126"/>
        <v>494.36356986100952</v>
      </c>
      <c r="V471" s="61">
        <f t="shared" si="124"/>
        <v>482.18831490954358</v>
      </c>
      <c r="W471" s="61" t="s">
        <v>194</v>
      </c>
      <c r="X471" s="61">
        <f t="shared" si="125"/>
        <v>3.6349999999999998</v>
      </c>
      <c r="Y471" s="61">
        <f t="shared" si="121"/>
        <v>3.5454767129968299</v>
      </c>
      <c r="Z471" s="58">
        <v>3</v>
      </c>
      <c r="AA471" s="81">
        <f t="shared" si="128"/>
        <v>492.82474504853406</v>
      </c>
      <c r="AB471" s="212">
        <f t="shared" si="129"/>
        <v>123.20618626213351</v>
      </c>
      <c r="AC471" s="82"/>
      <c r="AD471" s="10"/>
      <c r="AE471"/>
      <c r="AF471"/>
      <c r="AK471" s="10"/>
      <c r="AM471"/>
      <c r="AR471" s="10"/>
      <c r="AT471"/>
    </row>
    <row r="472" spans="1:46" x14ac:dyDescent="0.25">
      <c r="A472" s="93">
        <v>432</v>
      </c>
      <c r="B472" s="93" t="s">
        <v>126</v>
      </c>
      <c r="C472" s="94" t="s">
        <v>114</v>
      </c>
      <c r="D472" s="121">
        <v>2014</v>
      </c>
      <c r="E472" s="93">
        <v>4</v>
      </c>
      <c r="F472" s="93">
        <f t="shared" si="127"/>
        <v>432</v>
      </c>
      <c r="H472" s="54">
        <v>4</v>
      </c>
      <c r="I472" s="118">
        <v>505</v>
      </c>
      <c r="J472" s="123"/>
      <c r="L472"/>
      <c r="M472" s="60">
        <f t="shared" si="131"/>
        <v>505</v>
      </c>
      <c r="N472" s="10"/>
      <c r="O472" s="79" t="str">
        <f t="shared" si="123"/>
        <v>NY Metro</v>
      </c>
      <c r="P472" s="94">
        <f t="shared" si="122"/>
        <v>432</v>
      </c>
      <c r="Q472" s="94" t="s">
        <v>114</v>
      </c>
      <c r="R472" s="193"/>
      <c r="S472" s="94">
        <v>1</v>
      </c>
      <c r="T472" s="58">
        <f t="shared" si="130"/>
        <v>4</v>
      </c>
      <c r="U472" s="81">
        <f t="shared" si="126"/>
        <v>494.36356986100952</v>
      </c>
      <c r="V472" s="61">
        <f t="shared" si="124"/>
        <v>482.18831490954358</v>
      </c>
      <c r="W472" s="61" t="s">
        <v>194</v>
      </c>
      <c r="X472" s="61">
        <f t="shared" si="125"/>
        <v>3.6349999999999998</v>
      </c>
      <c r="Y472" s="61">
        <f t="shared" ref="Y472:Y535" si="132">X472/$AO$52</f>
        <v>3.5454767129968299</v>
      </c>
      <c r="Z472" s="58">
        <v>3</v>
      </c>
      <c r="AA472" s="81">
        <f t="shared" si="128"/>
        <v>492.82474504853406</v>
      </c>
      <c r="AB472" s="212">
        <f t="shared" si="129"/>
        <v>123.20618626213351</v>
      </c>
      <c r="AC472" s="82"/>
      <c r="AD472" s="10"/>
      <c r="AE472"/>
      <c r="AF472"/>
      <c r="AK472" s="10"/>
      <c r="AM472"/>
      <c r="AR472" s="10"/>
      <c r="AT472"/>
    </row>
    <row r="473" spans="1:46" x14ac:dyDescent="0.25">
      <c r="A473" s="93">
        <v>433</v>
      </c>
      <c r="B473" s="93" t="s">
        <v>126</v>
      </c>
      <c r="C473" s="94" t="s">
        <v>114</v>
      </c>
      <c r="D473" s="121">
        <v>2014</v>
      </c>
      <c r="E473" s="93">
        <v>4</v>
      </c>
      <c r="F473" s="93">
        <f t="shared" si="127"/>
        <v>433</v>
      </c>
      <c r="H473" s="54">
        <v>4</v>
      </c>
      <c r="I473" s="118">
        <v>505</v>
      </c>
      <c r="J473" s="123"/>
      <c r="L473"/>
      <c r="M473" s="60">
        <f t="shared" si="131"/>
        <v>505</v>
      </c>
      <c r="N473" s="10"/>
      <c r="O473" s="79" t="str">
        <f t="shared" si="123"/>
        <v>NY Metro</v>
      </c>
      <c r="P473" s="94">
        <f t="shared" si="122"/>
        <v>433</v>
      </c>
      <c r="Q473" s="94" t="s">
        <v>114</v>
      </c>
      <c r="R473" s="193"/>
      <c r="S473" s="94">
        <v>1</v>
      </c>
      <c r="T473" s="58">
        <f t="shared" si="130"/>
        <v>4</v>
      </c>
      <c r="U473" s="81">
        <f t="shared" si="126"/>
        <v>494.36356986100952</v>
      </c>
      <c r="V473" s="61">
        <f t="shared" si="124"/>
        <v>482.18831490954358</v>
      </c>
      <c r="W473" s="61" t="s">
        <v>194</v>
      </c>
      <c r="X473" s="61">
        <f t="shared" si="125"/>
        <v>3.6349999999999998</v>
      </c>
      <c r="Y473" s="61">
        <f t="shared" si="132"/>
        <v>3.5454767129968299</v>
      </c>
      <c r="Z473" s="58">
        <v>3</v>
      </c>
      <c r="AA473" s="81">
        <f t="shared" si="128"/>
        <v>492.82474504853406</v>
      </c>
      <c r="AB473" s="212">
        <f t="shared" si="129"/>
        <v>123.20618626213351</v>
      </c>
      <c r="AC473" s="82"/>
      <c r="AD473" s="10"/>
      <c r="AE473"/>
      <c r="AF473"/>
      <c r="AK473" s="10"/>
      <c r="AM473"/>
      <c r="AR473" s="10"/>
      <c r="AT473"/>
    </row>
    <row r="474" spans="1:46" x14ac:dyDescent="0.25">
      <c r="A474" s="93">
        <v>434</v>
      </c>
      <c r="B474" s="93" t="s">
        <v>126</v>
      </c>
      <c r="C474" s="94" t="s">
        <v>114</v>
      </c>
      <c r="D474" s="121">
        <v>2014</v>
      </c>
      <c r="E474" s="93">
        <v>4</v>
      </c>
      <c r="F474" s="93">
        <f t="shared" si="127"/>
        <v>434</v>
      </c>
      <c r="H474" s="54">
        <v>4</v>
      </c>
      <c r="I474" s="118">
        <v>505</v>
      </c>
      <c r="J474" s="123"/>
      <c r="L474"/>
      <c r="M474" s="60">
        <f t="shared" si="131"/>
        <v>505</v>
      </c>
      <c r="N474" s="10"/>
      <c r="O474" s="79" t="str">
        <f t="shared" si="123"/>
        <v>NY Metro</v>
      </c>
      <c r="P474" s="94">
        <f t="shared" si="122"/>
        <v>434</v>
      </c>
      <c r="Q474" s="94" t="s">
        <v>114</v>
      </c>
      <c r="R474" s="193"/>
      <c r="S474" s="94">
        <v>1</v>
      </c>
      <c r="T474" s="58">
        <f t="shared" si="130"/>
        <v>4</v>
      </c>
      <c r="U474" s="81">
        <f t="shared" si="126"/>
        <v>494.36356986100952</v>
      </c>
      <c r="V474" s="61">
        <f t="shared" si="124"/>
        <v>482.18831490954358</v>
      </c>
      <c r="W474" s="61" t="s">
        <v>194</v>
      </c>
      <c r="X474" s="61">
        <f t="shared" si="125"/>
        <v>3.6349999999999998</v>
      </c>
      <c r="Y474" s="61">
        <f t="shared" si="132"/>
        <v>3.5454767129968299</v>
      </c>
      <c r="Z474" s="58">
        <v>3</v>
      </c>
      <c r="AA474" s="81">
        <f t="shared" si="128"/>
        <v>492.82474504853406</v>
      </c>
      <c r="AB474" s="212">
        <f t="shared" si="129"/>
        <v>123.20618626213351</v>
      </c>
      <c r="AC474" s="82"/>
      <c r="AD474" s="10"/>
      <c r="AE474"/>
      <c r="AF474"/>
      <c r="AK474" s="10"/>
      <c r="AM474"/>
      <c r="AR474" s="10"/>
      <c r="AT474"/>
    </row>
    <row r="475" spans="1:46" x14ac:dyDescent="0.25">
      <c r="A475" s="93">
        <v>435</v>
      </c>
      <c r="B475" s="93" t="s">
        <v>126</v>
      </c>
      <c r="C475" s="94" t="s">
        <v>114</v>
      </c>
      <c r="D475" s="121">
        <v>2014</v>
      </c>
      <c r="E475" s="93">
        <v>4</v>
      </c>
      <c r="F475" s="93">
        <f t="shared" si="127"/>
        <v>435</v>
      </c>
      <c r="H475" s="54">
        <v>4</v>
      </c>
      <c r="I475" s="118">
        <v>505</v>
      </c>
      <c r="J475" s="123"/>
      <c r="L475"/>
      <c r="M475" s="60">
        <f t="shared" si="131"/>
        <v>505</v>
      </c>
      <c r="N475" s="10"/>
      <c r="O475" s="79" t="str">
        <f t="shared" si="123"/>
        <v>NY Metro</v>
      </c>
      <c r="P475" s="94">
        <f t="shared" si="122"/>
        <v>435</v>
      </c>
      <c r="Q475" s="94" t="s">
        <v>114</v>
      </c>
      <c r="R475" s="193"/>
      <c r="S475" s="94">
        <v>1</v>
      </c>
      <c r="T475" s="58">
        <f t="shared" si="130"/>
        <v>4</v>
      </c>
      <c r="U475" s="81">
        <f t="shared" si="126"/>
        <v>494.36356986100952</v>
      </c>
      <c r="V475" s="61">
        <f t="shared" si="124"/>
        <v>482.18831490954358</v>
      </c>
      <c r="W475" s="61" t="s">
        <v>194</v>
      </c>
      <c r="X475" s="61">
        <f t="shared" si="125"/>
        <v>3.6349999999999998</v>
      </c>
      <c r="Y475" s="61">
        <f t="shared" si="132"/>
        <v>3.5454767129968299</v>
      </c>
      <c r="Z475" s="58">
        <v>3</v>
      </c>
      <c r="AA475" s="81">
        <f t="shared" si="128"/>
        <v>492.82474504853406</v>
      </c>
      <c r="AB475" s="212">
        <f t="shared" si="129"/>
        <v>123.20618626213351</v>
      </c>
      <c r="AC475" s="82"/>
      <c r="AD475" s="10"/>
      <c r="AE475"/>
      <c r="AF475"/>
      <c r="AK475" s="10"/>
      <c r="AM475"/>
      <c r="AR475" s="10"/>
      <c r="AT475"/>
    </row>
    <row r="476" spans="1:46" x14ac:dyDescent="0.25">
      <c r="A476" s="93">
        <v>436</v>
      </c>
      <c r="B476" s="93" t="s">
        <v>126</v>
      </c>
      <c r="C476" s="94" t="s">
        <v>114</v>
      </c>
      <c r="D476" s="121">
        <v>2014</v>
      </c>
      <c r="E476" s="93">
        <v>4</v>
      </c>
      <c r="F476" s="93">
        <f t="shared" si="127"/>
        <v>436</v>
      </c>
      <c r="H476" s="54">
        <v>4</v>
      </c>
      <c r="I476" s="118">
        <v>505</v>
      </c>
      <c r="J476" s="123"/>
      <c r="L476"/>
      <c r="M476" s="60">
        <f t="shared" si="131"/>
        <v>505</v>
      </c>
      <c r="N476" s="10"/>
      <c r="O476" s="79" t="str">
        <f t="shared" si="123"/>
        <v>NY Metro</v>
      </c>
      <c r="P476" s="94">
        <f t="shared" si="122"/>
        <v>436</v>
      </c>
      <c r="Q476" s="94" t="s">
        <v>114</v>
      </c>
      <c r="R476" s="193"/>
      <c r="S476" s="94">
        <v>1</v>
      </c>
      <c r="T476" s="58">
        <f t="shared" si="130"/>
        <v>4</v>
      </c>
      <c r="U476" s="81">
        <f t="shared" si="126"/>
        <v>494.36356986100952</v>
      </c>
      <c r="V476" s="61">
        <f t="shared" si="124"/>
        <v>482.18831490954358</v>
      </c>
      <c r="W476" s="61" t="s">
        <v>194</v>
      </c>
      <c r="X476" s="61">
        <f t="shared" si="125"/>
        <v>3.6349999999999998</v>
      </c>
      <c r="Y476" s="61">
        <f t="shared" si="132"/>
        <v>3.5454767129968299</v>
      </c>
      <c r="Z476" s="58">
        <v>3</v>
      </c>
      <c r="AA476" s="81">
        <f t="shared" si="128"/>
        <v>492.82474504853406</v>
      </c>
      <c r="AB476" s="212">
        <f t="shared" si="129"/>
        <v>123.20618626213351</v>
      </c>
      <c r="AC476" s="82"/>
      <c r="AD476" s="10"/>
      <c r="AE476"/>
      <c r="AF476"/>
      <c r="AK476" s="10"/>
      <c r="AM476"/>
      <c r="AR476" s="10"/>
      <c r="AT476"/>
    </row>
    <row r="477" spans="1:46" x14ac:dyDescent="0.25">
      <c r="A477" s="93">
        <v>437</v>
      </c>
      <c r="B477" s="93" t="s">
        <v>126</v>
      </c>
      <c r="C477" s="94" t="s">
        <v>114</v>
      </c>
      <c r="D477" s="121">
        <v>2014</v>
      </c>
      <c r="E477" s="93">
        <v>4</v>
      </c>
      <c r="F477" s="93">
        <f t="shared" si="127"/>
        <v>437</v>
      </c>
      <c r="H477" s="54">
        <v>4</v>
      </c>
      <c r="I477" s="118">
        <v>505</v>
      </c>
      <c r="J477" s="123"/>
      <c r="L477"/>
      <c r="M477" s="60">
        <f t="shared" si="131"/>
        <v>505</v>
      </c>
      <c r="N477" s="10"/>
      <c r="O477" s="79" t="str">
        <f t="shared" si="123"/>
        <v>NY Metro</v>
      </c>
      <c r="P477" s="94">
        <f t="shared" si="122"/>
        <v>437</v>
      </c>
      <c r="Q477" s="94" t="s">
        <v>114</v>
      </c>
      <c r="R477" s="193"/>
      <c r="S477" s="94">
        <v>1</v>
      </c>
      <c r="T477" s="58">
        <f t="shared" si="130"/>
        <v>4</v>
      </c>
      <c r="U477" s="81">
        <f t="shared" si="126"/>
        <v>494.36356986100952</v>
      </c>
      <c r="V477" s="61">
        <f t="shared" si="124"/>
        <v>482.18831490954358</v>
      </c>
      <c r="W477" s="61" t="s">
        <v>194</v>
      </c>
      <c r="X477" s="61">
        <f t="shared" si="125"/>
        <v>3.6349999999999998</v>
      </c>
      <c r="Y477" s="61">
        <f t="shared" si="132"/>
        <v>3.5454767129968299</v>
      </c>
      <c r="Z477" s="58">
        <v>3</v>
      </c>
      <c r="AA477" s="81">
        <f t="shared" si="128"/>
        <v>492.82474504853406</v>
      </c>
      <c r="AB477" s="212">
        <f t="shared" si="129"/>
        <v>123.20618626213351</v>
      </c>
      <c r="AC477" s="82"/>
      <c r="AD477" s="10"/>
      <c r="AE477"/>
      <c r="AF477"/>
      <c r="AK477" s="10"/>
      <c r="AM477"/>
      <c r="AR477" s="10"/>
      <c r="AT477"/>
    </row>
    <row r="478" spans="1:46" x14ac:dyDescent="0.25">
      <c r="A478" s="93">
        <v>438</v>
      </c>
      <c r="B478" s="93" t="s">
        <v>126</v>
      </c>
      <c r="C478" s="94" t="s">
        <v>114</v>
      </c>
      <c r="D478" s="121">
        <v>2014</v>
      </c>
      <c r="E478" s="93">
        <v>4</v>
      </c>
      <c r="F478" s="93">
        <f t="shared" si="127"/>
        <v>438</v>
      </c>
      <c r="H478" s="54">
        <v>4</v>
      </c>
      <c r="I478" s="118">
        <v>505</v>
      </c>
      <c r="J478" s="123"/>
      <c r="L478"/>
      <c r="M478" s="60">
        <f t="shared" si="131"/>
        <v>505</v>
      </c>
      <c r="N478" s="10"/>
      <c r="O478" s="79" t="str">
        <f t="shared" si="123"/>
        <v>NY Metro</v>
      </c>
      <c r="P478" s="94">
        <f t="shared" si="122"/>
        <v>438</v>
      </c>
      <c r="Q478" s="94" t="s">
        <v>114</v>
      </c>
      <c r="R478" s="193"/>
      <c r="S478" s="94">
        <v>1</v>
      </c>
      <c r="T478" s="58">
        <f t="shared" si="130"/>
        <v>4</v>
      </c>
      <c r="U478" s="81">
        <f t="shared" si="126"/>
        <v>494.36356986100952</v>
      </c>
      <c r="V478" s="61">
        <f t="shared" si="124"/>
        <v>482.18831490954358</v>
      </c>
      <c r="W478" s="61" t="s">
        <v>194</v>
      </c>
      <c r="X478" s="61">
        <f t="shared" si="125"/>
        <v>3.6349999999999998</v>
      </c>
      <c r="Y478" s="61">
        <f t="shared" si="132"/>
        <v>3.5454767129968299</v>
      </c>
      <c r="Z478" s="58">
        <v>3</v>
      </c>
      <c r="AA478" s="81">
        <f t="shared" si="128"/>
        <v>492.82474504853406</v>
      </c>
      <c r="AB478" s="212">
        <f t="shared" si="129"/>
        <v>123.20618626213351</v>
      </c>
      <c r="AC478" s="82"/>
      <c r="AD478" s="10"/>
      <c r="AE478"/>
      <c r="AF478"/>
      <c r="AK478" s="10"/>
      <c r="AM478"/>
      <c r="AR478" s="10"/>
      <c r="AT478"/>
    </row>
    <row r="479" spans="1:46" x14ac:dyDescent="0.25">
      <c r="A479" s="93">
        <v>439</v>
      </c>
      <c r="B479" s="93" t="s">
        <v>126</v>
      </c>
      <c r="C479" s="94" t="s">
        <v>114</v>
      </c>
      <c r="D479" s="121">
        <v>2014</v>
      </c>
      <c r="E479" s="93">
        <v>4</v>
      </c>
      <c r="F479" s="93">
        <f t="shared" si="127"/>
        <v>439</v>
      </c>
      <c r="H479" s="54">
        <v>4</v>
      </c>
      <c r="I479" s="118">
        <v>505</v>
      </c>
      <c r="J479" s="123"/>
      <c r="L479"/>
      <c r="M479" s="60">
        <f t="shared" si="131"/>
        <v>505</v>
      </c>
      <c r="N479" s="10"/>
      <c r="O479" s="79" t="str">
        <f t="shared" si="123"/>
        <v>NY Metro</v>
      </c>
      <c r="P479" s="94">
        <f t="shared" si="122"/>
        <v>439</v>
      </c>
      <c r="Q479" s="94" t="s">
        <v>114</v>
      </c>
      <c r="R479" s="193"/>
      <c r="S479" s="94">
        <v>1</v>
      </c>
      <c r="T479" s="58">
        <f t="shared" si="130"/>
        <v>4</v>
      </c>
      <c r="U479" s="81">
        <f t="shared" si="126"/>
        <v>494.36356986100952</v>
      </c>
      <c r="V479" s="61">
        <f t="shared" si="124"/>
        <v>482.18831490954358</v>
      </c>
      <c r="W479" s="61" t="s">
        <v>194</v>
      </c>
      <c r="X479" s="61">
        <f t="shared" si="125"/>
        <v>3.6349999999999998</v>
      </c>
      <c r="Y479" s="61">
        <f t="shared" si="132"/>
        <v>3.5454767129968299</v>
      </c>
      <c r="Z479" s="58">
        <v>3</v>
      </c>
      <c r="AA479" s="81">
        <f t="shared" si="128"/>
        <v>492.82474504853406</v>
      </c>
      <c r="AB479" s="212">
        <f t="shared" si="129"/>
        <v>123.20618626213351</v>
      </c>
      <c r="AC479" s="82"/>
      <c r="AD479" s="10"/>
      <c r="AE479"/>
      <c r="AF479"/>
      <c r="AK479" s="10"/>
      <c r="AM479"/>
      <c r="AR479" s="10"/>
      <c r="AT479"/>
    </row>
    <row r="480" spans="1:46" x14ac:dyDescent="0.25">
      <c r="A480" s="93">
        <v>440</v>
      </c>
      <c r="B480" s="93" t="s">
        <v>126</v>
      </c>
      <c r="C480" s="94" t="s">
        <v>114</v>
      </c>
      <c r="D480" s="121">
        <v>2014</v>
      </c>
      <c r="E480" s="93">
        <v>4</v>
      </c>
      <c r="F480" s="93">
        <f t="shared" si="127"/>
        <v>440</v>
      </c>
      <c r="H480" s="54">
        <v>4</v>
      </c>
      <c r="I480" s="118">
        <v>642</v>
      </c>
      <c r="J480" s="123"/>
      <c r="L480"/>
      <c r="M480" s="60">
        <f t="shared" si="131"/>
        <v>642</v>
      </c>
      <c r="N480" s="10"/>
      <c r="O480" s="79" t="str">
        <f t="shared" si="123"/>
        <v>NY Metro</v>
      </c>
      <c r="P480" s="94">
        <f t="shared" si="122"/>
        <v>440</v>
      </c>
      <c r="Q480" s="94" t="s">
        <v>114</v>
      </c>
      <c r="R480" s="193"/>
      <c r="S480" s="94">
        <v>1</v>
      </c>
      <c r="T480" s="58">
        <f t="shared" si="130"/>
        <v>4</v>
      </c>
      <c r="U480" s="81">
        <f t="shared" si="126"/>
        <v>631.36356986100952</v>
      </c>
      <c r="V480" s="61">
        <f t="shared" si="124"/>
        <v>615.81425980103347</v>
      </c>
      <c r="W480" s="61" t="s">
        <v>194</v>
      </c>
      <c r="X480" s="61">
        <f t="shared" si="125"/>
        <v>3.6349999999999998</v>
      </c>
      <c r="Y480" s="61">
        <f t="shared" si="132"/>
        <v>3.5454767129968299</v>
      </c>
      <c r="Z480" s="58">
        <v>3</v>
      </c>
      <c r="AA480" s="81">
        <f t="shared" si="128"/>
        <v>626.45068994002395</v>
      </c>
      <c r="AB480" s="212">
        <f t="shared" si="129"/>
        <v>156.61267248500599</v>
      </c>
      <c r="AC480" s="82"/>
      <c r="AD480" s="10"/>
      <c r="AE480"/>
      <c r="AF480"/>
      <c r="AK480" s="10"/>
      <c r="AM480"/>
      <c r="AR480" s="10"/>
      <c r="AT480"/>
    </row>
    <row r="481" spans="1:46" x14ac:dyDescent="0.25">
      <c r="A481" s="93">
        <v>441</v>
      </c>
      <c r="B481" s="93" t="s">
        <v>126</v>
      </c>
      <c r="C481" s="94" t="s">
        <v>114</v>
      </c>
      <c r="D481" s="121">
        <v>2014</v>
      </c>
      <c r="E481" s="93">
        <v>4</v>
      </c>
      <c r="F481" s="93">
        <f t="shared" si="127"/>
        <v>441</v>
      </c>
      <c r="H481" s="54">
        <v>4</v>
      </c>
      <c r="I481" s="118">
        <v>505</v>
      </c>
      <c r="J481" s="123"/>
      <c r="L481"/>
      <c r="M481" s="60">
        <f t="shared" si="131"/>
        <v>505</v>
      </c>
      <c r="N481" s="10"/>
      <c r="O481" s="79" t="str">
        <f t="shared" si="123"/>
        <v>NY Metro</v>
      </c>
      <c r="P481" s="94">
        <f t="shared" si="122"/>
        <v>441</v>
      </c>
      <c r="Q481" s="94" t="s">
        <v>114</v>
      </c>
      <c r="R481" s="193"/>
      <c r="S481" s="94">
        <v>1</v>
      </c>
      <c r="T481" s="58">
        <f t="shared" si="130"/>
        <v>4</v>
      </c>
      <c r="U481" s="81">
        <f t="shared" si="126"/>
        <v>494.36356986100952</v>
      </c>
      <c r="V481" s="61">
        <f t="shared" si="124"/>
        <v>482.18831490954358</v>
      </c>
      <c r="W481" s="61" t="s">
        <v>194</v>
      </c>
      <c r="X481" s="61">
        <f t="shared" si="125"/>
        <v>3.6349999999999998</v>
      </c>
      <c r="Y481" s="61">
        <f t="shared" si="132"/>
        <v>3.5454767129968299</v>
      </c>
      <c r="Z481" s="58">
        <v>3</v>
      </c>
      <c r="AA481" s="81">
        <f t="shared" si="128"/>
        <v>492.82474504853406</v>
      </c>
      <c r="AB481" s="212">
        <f t="shared" si="129"/>
        <v>123.20618626213351</v>
      </c>
      <c r="AC481" s="82"/>
      <c r="AD481" s="10"/>
      <c r="AE481"/>
      <c r="AF481"/>
      <c r="AK481" s="10"/>
      <c r="AM481"/>
      <c r="AR481" s="10"/>
      <c r="AT481"/>
    </row>
    <row r="482" spans="1:46" x14ac:dyDescent="0.25">
      <c r="A482" s="93">
        <v>442</v>
      </c>
      <c r="B482" s="93" t="s">
        <v>126</v>
      </c>
      <c r="C482" s="94" t="s">
        <v>114</v>
      </c>
      <c r="D482" s="121">
        <v>2014</v>
      </c>
      <c r="E482" s="93">
        <v>4</v>
      </c>
      <c r="F482" s="93">
        <f t="shared" si="127"/>
        <v>442</v>
      </c>
      <c r="H482" s="54">
        <v>4</v>
      </c>
      <c r="I482" s="118">
        <v>642</v>
      </c>
      <c r="J482" s="123"/>
      <c r="L482"/>
      <c r="M482" s="60">
        <f t="shared" si="131"/>
        <v>642</v>
      </c>
      <c r="N482" s="10"/>
      <c r="O482" s="79" t="str">
        <f t="shared" si="123"/>
        <v>NY Metro</v>
      </c>
      <c r="P482" s="94">
        <f t="shared" si="122"/>
        <v>442</v>
      </c>
      <c r="Q482" s="94" t="s">
        <v>114</v>
      </c>
      <c r="R482" s="193"/>
      <c r="S482" s="94">
        <v>1</v>
      </c>
      <c r="T482" s="58">
        <f t="shared" si="130"/>
        <v>4</v>
      </c>
      <c r="U482" s="81">
        <f t="shared" si="126"/>
        <v>631.36356986100952</v>
      </c>
      <c r="V482" s="61">
        <f t="shared" si="124"/>
        <v>615.81425980103347</v>
      </c>
      <c r="W482" s="61" t="s">
        <v>194</v>
      </c>
      <c r="X482" s="61">
        <f t="shared" si="125"/>
        <v>3.6349999999999998</v>
      </c>
      <c r="Y482" s="61">
        <f t="shared" si="132"/>
        <v>3.5454767129968299</v>
      </c>
      <c r="Z482" s="58">
        <v>3</v>
      </c>
      <c r="AA482" s="81">
        <f t="shared" si="128"/>
        <v>626.45068994002395</v>
      </c>
      <c r="AB482" s="212">
        <f t="shared" si="129"/>
        <v>156.61267248500599</v>
      </c>
      <c r="AC482" s="82"/>
      <c r="AD482" s="10"/>
      <c r="AE482"/>
      <c r="AF482"/>
      <c r="AK482" s="10"/>
      <c r="AM482"/>
      <c r="AR482" s="10"/>
      <c r="AT482"/>
    </row>
    <row r="483" spans="1:46" x14ac:dyDescent="0.25">
      <c r="A483" s="93">
        <v>443</v>
      </c>
      <c r="B483" s="93" t="s">
        <v>126</v>
      </c>
      <c r="C483" s="94" t="s">
        <v>114</v>
      </c>
      <c r="D483" s="121">
        <v>2014</v>
      </c>
      <c r="E483" s="93">
        <v>4</v>
      </c>
      <c r="F483" s="93">
        <f t="shared" si="127"/>
        <v>443</v>
      </c>
      <c r="H483" s="54">
        <v>4</v>
      </c>
      <c r="I483" s="118">
        <v>642</v>
      </c>
      <c r="J483" s="123"/>
      <c r="L483"/>
      <c r="M483" s="60">
        <f t="shared" si="131"/>
        <v>642</v>
      </c>
      <c r="N483" s="10"/>
      <c r="O483" s="79" t="str">
        <f t="shared" si="123"/>
        <v>NY Metro</v>
      </c>
      <c r="P483" s="94">
        <f t="shared" si="122"/>
        <v>443</v>
      </c>
      <c r="Q483" s="94" t="s">
        <v>114</v>
      </c>
      <c r="R483" s="193"/>
      <c r="S483" s="94">
        <v>1</v>
      </c>
      <c r="T483" s="58">
        <f t="shared" si="130"/>
        <v>4</v>
      </c>
      <c r="U483" s="81">
        <f t="shared" si="126"/>
        <v>631.36356986100952</v>
      </c>
      <c r="V483" s="61">
        <f t="shared" si="124"/>
        <v>615.81425980103347</v>
      </c>
      <c r="W483" s="61" t="s">
        <v>194</v>
      </c>
      <c r="X483" s="61">
        <f t="shared" si="125"/>
        <v>3.6349999999999998</v>
      </c>
      <c r="Y483" s="61">
        <f t="shared" si="132"/>
        <v>3.5454767129968299</v>
      </c>
      <c r="Z483" s="58">
        <v>3</v>
      </c>
      <c r="AA483" s="81">
        <f t="shared" si="128"/>
        <v>626.45068994002395</v>
      </c>
      <c r="AB483" s="212">
        <f t="shared" si="129"/>
        <v>156.61267248500599</v>
      </c>
      <c r="AC483" s="82"/>
      <c r="AD483" s="10"/>
      <c r="AE483"/>
      <c r="AF483"/>
      <c r="AK483" s="10"/>
      <c r="AM483"/>
      <c r="AR483" s="10"/>
      <c r="AT483"/>
    </row>
    <row r="484" spans="1:46" x14ac:dyDescent="0.25">
      <c r="A484" s="93">
        <v>444</v>
      </c>
      <c r="B484" s="93" t="s">
        <v>126</v>
      </c>
      <c r="C484" s="94" t="s">
        <v>114</v>
      </c>
      <c r="D484" s="121">
        <v>2014</v>
      </c>
      <c r="E484" s="93">
        <v>4</v>
      </c>
      <c r="F484" s="93">
        <f t="shared" si="127"/>
        <v>444</v>
      </c>
      <c r="H484" s="54">
        <v>4</v>
      </c>
      <c r="I484" s="118">
        <v>505</v>
      </c>
      <c r="J484" s="123"/>
      <c r="L484"/>
      <c r="M484" s="60">
        <f t="shared" si="131"/>
        <v>505</v>
      </c>
      <c r="N484" s="10"/>
      <c r="O484" s="79" t="str">
        <f t="shared" si="123"/>
        <v>NY Metro</v>
      </c>
      <c r="P484" s="94">
        <f t="shared" si="122"/>
        <v>444</v>
      </c>
      <c r="Q484" s="94" t="s">
        <v>114</v>
      </c>
      <c r="R484" s="193"/>
      <c r="S484" s="94">
        <v>1</v>
      </c>
      <c r="T484" s="58">
        <f t="shared" si="130"/>
        <v>4</v>
      </c>
      <c r="U484" s="81">
        <f t="shared" si="126"/>
        <v>494.36356986100952</v>
      </c>
      <c r="V484" s="61">
        <f t="shared" si="124"/>
        <v>482.18831490954358</v>
      </c>
      <c r="W484" s="61" t="s">
        <v>194</v>
      </c>
      <c r="X484" s="61">
        <f t="shared" si="125"/>
        <v>3.6349999999999998</v>
      </c>
      <c r="Y484" s="61">
        <f t="shared" si="132"/>
        <v>3.5454767129968299</v>
      </c>
      <c r="Z484" s="58">
        <v>3</v>
      </c>
      <c r="AA484" s="81">
        <f t="shared" si="128"/>
        <v>492.82474504853406</v>
      </c>
      <c r="AB484" s="212">
        <f t="shared" si="129"/>
        <v>123.20618626213351</v>
      </c>
      <c r="AC484" s="82"/>
      <c r="AD484" s="10"/>
      <c r="AE484"/>
      <c r="AF484"/>
      <c r="AK484" s="10"/>
      <c r="AM484"/>
      <c r="AR484" s="10"/>
      <c r="AT484"/>
    </row>
    <row r="485" spans="1:46" x14ac:dyDescent="0.25">
      <c r="A485" s="93">
        <v>445</v>
      </c>
      <c r="B485" s="93" t="s">
        <v>126</v>
      </c>
      <c r="C485" s="94" t="s">
        <v>114</v>
      </c>
      <c r="D485" s="121">
        <v>2014</v>
      </c>
      <c r="E485" s="93">
        <v>4</v>
      </c>
      <c r="F485" s="93">
        <f t="shared" si="127"/>
        <v>445</v>
      </c>
      <c r="H485" s="54">
        <v>4</v>
      </c>
      <c r="I485" s="118">
        <v>642</v>
      </c>
      <c r="J485" s="123"/>
      <c r="L485"/>
      <c r="M485" s="60">
        <f t="shared" si="131"/>
        <v>642</v>
      </c>
      <c r="N485" s="10"/>
      <c r="O485" s="79" t="str">
        <f t="shared" si="123"/>
        <v>NY Metro</v>
      </c>
      <c r="P485" s="94">
        <f t="shared" si="122"/>
        <v>445</v>
      </c>
      <c r="Q485" s="94" t="s">
        <v>114</v>
      </c>
      <c r="R485" s="193"/>
      <c r="S485" s="94">
        <v>1</v>
      </c>
      <c r="T485" s="58">
        <f t="shared" si="130"/>
        <v>4</v>
      </c>
      <c r="U485" s="81">
        <f t="shared" si="126"/>
        <v>631.36356986100952</v>
      </c>
      <c r="V485" s="61">
        <f t="shared" si="124"/>
        <v>615.81425980103347</v>
      </c>
      <c r="W485" s="61" t="s">
        <v>194</v>
      </c>
      <c r="X485" s="61">
        <f t="shared" si="125"/>
        <v>3.6349999999999998</v>
      </c>
      <c r="Y485" s="61">
        <f t="shared" si="132"/>
        <v>3.5454767129968299</v>
      </c>
      <c r="Z485" s="58">
        <v>3</v>
      </c>
      <c r="AA485" s="81">
        <f t="shared" si="128"/>
        <v>626.45068994002395</v>
      </c>
      <c r="AB485" s="212">
        <f t="shared" si="129"/>
        <v>156.61267248500599</v>
      </c>
      <c r="AC485" s="82"/>
      <c r="AD485" s="10"/>
      <c r="AE485"/>
      <c r="AF485"/>
      <c r="AK485" s="10"/>
      <c r="AM485"/>
      <c r="AR485" s="10"/>
      <c r="AT485"/>
    </row>
    <row r="486" spans="1:46" x14ac:dyDescent="0.25">
      <c r="A486" s="93">
        <v>446</v>
      </c>
      <c r="B486" s="93" t="s">
        <v>126</v>
      </c>
      <c r="C486" s="94" t="s">
        <v>114</v>
      </c>
      <c r="D486" s="121">
        <v>2014</v>
      </c>
      <c r="E486" s="93">
        <v>4</v>
      </c>
      <c r="F486" s="93">
        <f t="shared" si="127"/>
        <v>446</v>
      </c>
      <c r="H486" s="54">
        <v>4</v>
      </c>
      <c r="I486" s="118">
        <v>642</v>
      </c>
      <c r="J486" s="123"/>
      <c r="L486"/>
      <c r="M486" s="60">
        <f t="shared" si="131"/>
        <v>642</v>
      </c>
      <c r="N486" s="10"/>
      <c r="O486" s="79" t="str">
        <f t="shared" si="123"/>
        <v>NY Metro</v>
      </c>
      <c r="P486" s="94">
        <f t="shared" si="122"/>
        <v>446</v>
      </c>
      <c r="Q486" s="94" t="s">
        <v>114</v>
      </c>
      <c r="R486" s="193"/>
      <c r="S486" s="94">
        <v>1</v>
      </c>
      <c r="T486" s="58">
        <f t="shared" si="130"/>
        <v>4</v>
      </c>
      <c r="U486" s="81">
        <f t="shared" si="126"/>
        <v>631.36356986100952</v>
      </c>
      <c r="V486" s="61">
        <f t="shared" si="124"/>
        <v>615.81425980103347</v>
      </c>
      <c r="W486" s="61" t="s">
        <v>194</v>
      </c>
      <c r="X486" s="61">
        <f t="shared" si="125"/>
        <v>3.6349999999999998</v>
      </c>
      <c r="Y486" s="61">
        <f t="shared" si="132"/>
        <v>3.5454767129968299</v>
      </c>
      <c r="Z486" s="58">
        <v>3</v>
      </c>
      <c r="AA486" s="81">
        <f t="shared" si="128"/>
        <v>626.45068994002395</v>
      </c>
      <c r="AB486" s="212">
        <f t="shared" si="129"/>
        <v>156.61267248500599</v>
      </c>
      <c r="AC486" s="82"/>
      <c r="AD486" s="10"/>
      <c r="AE486"/>
      <c r="AF486"/>
      <c r="AK486" s="10"/>
      <c r="AM486"/>
      <c r="AR486" s="10"/>
      <c r="AT486"/>
    </row>
    <row r="487" spans="1:46" x14ac:dyDescent="0.25">
      <c r="A487" s="93">
        <v>447</v>
      </c>
      <c r="B487" s="93" t="s">
        <v>126</v>
      </c>
      <c r="C487" s="94" t="s">
        <v>114</v>
      </c>
      <c r="D487" s="121">
        <v>2014</v>
      </c>
      <c r="E487" s="93">
        <v>4</v>
      </c>
      <c r="F487" s="93">
        <f t="shared" si="127"/>
        <v>447</v>
      </c>
      <c r="H487" s="54">
        <v>4</v>
      </c>
      <c r="I487" s="118">
        <v>642</v>
      </c>
      <c r="J487" s="123"/>
      <c r="L487"/>
      <c r="M487" s="60">
        <f t="shared" si="131"/>
        <v>642</v>
      </c>
      <c r="N487" s="10"/>
      <c r="O487" s="79" t="str">
        <f t="shared" si="123"/>
        <v>NY Metro</v>
      </c>
      <c r="P487" s="94">
        <f t="shared" si="122"/>
        <v>447</v>
      </c>
      <c r="Q487" s="94" t="s">
        <v>114</v>
      </c>
      <c r="R487" s="193"/>
      <c r="S487" s="94">
        <v>1</v>
      </c>
      <c r="T487" s="58">
        <f t="shared" si="130"/>
        <v>4</v>
      </c>
      <c r="U487" s="81">
        <f t="shared" si="126"/>
        <v>631.36356986100952</v>
      </c>
      <c r="V487" s="61">
        <f t="shared" si="124"/>
        <v>615.81425980103347</v>
      </c>
      <c r="W487" s="61" t="s">
        <v>194</v>
      </c>
      <c r="X487" s="61">
        <f t="shared" si="125"/>
        <v>3.6349999999999998</v>
      </c>
      <c r="Y487" s="61">
        <f t="shared" si="132"/>
        <v>3.5454767129968299</v>
      </c>
      <c r="Z487" s="58">
        <v>3</v>
      </c>
      <c r="AA487" s="81">
        <f t="shared" si="128"/>
        <v>626.45068994002395</v>
      </c>
      <c r="AB487" s="212">
        <f t="shared" si="129"/>
        <v>156.61267248500599</v>
      </c>
      <c r="AC487" s="82"/>
      <c r="AD487" s="10"/>
      <c r="AE487"/>
      <c r="AF487"/>
      <c r="AK487" s="10"/>
      <c r="AM487"/>
      <c r="AR487" s="10"/>
      <c r="AT487"/>
    </row>
    <row r="488" spans="1:46" x14ac:dyDescent="0.25">
      <c r="A488" s="93">
        <v>448</v>
      </c>
      <c r="B488" s="93" t="s">
        <v>126</v>
      </c>
      <c r="C488" s="94" t="s">
        <v>114</v>
      </c>
      <c r="D488" s="121">
        <v>2014</v>
      </c>
      <c r="E488" s="93">
        <v>4</v>
      </c>
      <c r="F488" s="93">
        <f t="shared" si="127"/>
        <v>448</v>
      </c>
      <c r="H488" s="54">
        <v>4</v>
      </c>
      <c r="I488" s="118">
        <v>642</v>
      </c>
      <c r="J488" s="123"/>
      <c r="L488"/>
      <c r="M488" s="60">
        <f t="shared" si="131"/>
        <v>642</v>
      </c>
      <c r="N488" s="10"/>
      <c r="O488" s="79" t="str">
        <f t="shared" si="123"/>
        <v>NY Metro</v>
      </c>
      <c r="P488" s="94">
        <f t="shared" si="122"/>
        <v>448</v>
      </c>
      <c r="Q488" s="94" t="s">
        <v>114</v>
      </c>
      <c r="R488" s="193"/>
      <c r="S488" s="94">
        <v>1</v>
      </c>
      <c r="T488" s="58">
        <f t="shared" si="130"/>
        <v>4</v>
      </c>
      <c r="U488" s="81">
        <f t="shared" si="126"/>
        <v>631.36356986100952</v>
      </c>
      <c r="V488" s="61">
        <f t="shared" si="124"/>
        <v>615.81425980103347</v>
      </c>
      <c r="W488" s="61" t="s">
        <v>194</v>
      </c>
      <c r="X488" s="61">
        <f t="shared" si="125"/>
        <v>3.6349999999999998</v>
      </c>
      <c r="Y488" s="61">
        <f t="shared" si="132"/>
        <v>3.5454767129968299</v>
      </c>
      <c r="Z488" s="58">
        <v>3</v>
      </c>
      <c r="AA488" s="81">
        <f t="shared" si="128"/>
        <v>626.45068994002395</v>
      </c>
      <c r="AB488" s="212">
        <f t="shared" si="129"/>
        <v>156.61267248500599</v>
      </c>
      <c r="AC488" s="82"/>
      <c r="AD488" s="10"/>
      <c r="AE488"/>
      <c r="AF488"/>
      <c r="AK488" s="10"/>
      <c r="AM488"/>
      <c r="AR488" s="10"/>
      <c r="AT488"/>
    </row>
    <row r="489" spans="1:46" x14ac:dyDescent="0.25">
      <c r="A489" s="93">
        <v>449</v>
      </c>
      <c r="B489" s="93" t="s">
        <v>126</v>
      </c>
      <c r="C489" s="94" t="s">
        <v>114</v>
      </c>
      <c r="D489" s="121">
        <v>2014</v>
      </c>
      <c r="E489" s="93">
        <v>4</v>
      </c>
      <c r="F489" s="93">
        <f t="shared" si="127"/>
        <v>449</v>
      </c>
      <c r="H489" s="54">
        <v>4</v>
      </c>
      <c r="I489" s="118">
        <v>505</v>
      </c>
      <c r="J489" s="123"/>
      <c r="L489"/>
      <c r="M489" s="60">
        <f t="shared" si="131"/>
        <v>505</v>
      </c>
      <c r="N489" s="10"/>
      <c r="O489" s="79" t="str">
        <f t="shared" si="123"/>
        <v>NY Metro</v>
      </c>
      <c r="P489" s="94">
        <f t="shared" si="122"/>
        <v>449</v>
      </c>
      <c r="Q489" s="94" t="s">
        <v>114</v>
      </c>
      <c r="R489" s="193"/>
      <c r="S489" s="94">
        <v>1</v>
      </c>
      <c r="T489" s="58">
        <f t="shared" si="130"/>
        <v>4</v>
      </c>
      <c r="U489" s="81">
        <f t="shared" si="126"/>
        <v>494.36356986100952</v>
      </c>
      <c r="V489" s="61">
        <f t="shared" si="124"/>
        <v>482.18831490954358</v>
      </c>
      <c r="W489" s="61" t="s">
        <v>194</v>
      </c>
      <c r="X489" s="61">
        <f t="shared" si="125"/>
        <v>3.6349999999999998</v>
      </c>
      <c r="Y489" s="61">
        <f t="shared" si="132"/>
        <v>3.5454767129968299</v>
      </c>
      <c r="Z489" s="58">
        <v>3</v>
      </c>
      <c r="AA489" s="81">
        <f t="shared" si="128"/>
        <v>492.82474504853406</v>
      </c>
      <c r="AB489" s="212">
        <f t="shared" si="129"/>
        <v>123.20618626213351</v>
      </c>
      <c r="AC489" s="82"/>
      <c r="AD489" s="10"/>
      <c r="AE489"/>
      <c r="AF489"/>
      <c r="AK489" s="10"/>
      <c r="AM489"/>
      <c r="AR489" s="10"/>
      <c r="AT489"/>
    </row>
    <row r="490" spans="1:46" x14ac:dyDescent="0.25">
      <c r="A490" s="93">
        <v>450</v>
      </c>
      <c r="B490" s="93" t="s">
        <v>126</v>
      </c>
      <c r="C490" s="94" t="s">
        <v>114</v>
      </c>
      <c r="D490" s="121">
        <v>2014</v>
      </c>
      <c r="E490" s="93">
        <v>4</v>
      </c>
      <c r="F490" s="93">
        <f t="shared" si="127"/>
        <v>450</v>
      </c>
      <c r="H490" s="54">
        <v>4</v>
      </c>
      <c r="I490" s="118">
        <v>642</v>
      </c>
      <c r="J490" s="123"/>
      <c r="L490"/>
      <c r="M490" s="60">
        <f t="shared" si="131"/>
        <v>642</v>
      </c>
      <c r="N490" s="10"/>
      <c r="O490" s="79" t="str">
        <f t="shared" si="123"/>
        <v>NY Metro</v>
      </c>
      <c r="P490" s="94">
        <f t="shared" si="122"/>
        <v>450</v>
      </c>
      <c r="Q490" s="94" t="s">
        <v>114</v>
      </c>
      <c r="R490" s="193"/>
      <c r="S490" s="94">
        <v>1</v>
      </c>
      <c r="T490" s="58">
        <f t="shared" si="130"/>
        <v>4</v>
      </c>
      <c r="U490" s="81">
        <f t="shared" si="126"/>
        <v>631.36356986100952</v>
      </c>
      <c r="V490" s="61">
        <f t="shared" si="124"/>
        <v>615.81425980103347</v>
      </c>
      <c r="W490" s="61" t="s">
        <v>194</v>
      </c>
      <c r="X490" s="61">
        <f t="shared" si="125"/>
        <v>3.6349999999999998</v>
      </c>
      <c r="Y490" s="61">
        <f t="shared" si="132"/>
        <v>3.5454767129968299</v>
      </c>
      <c r="Z490" s="58">
        <v>3</v>
      </c>
      <c r="AA490" s="81">
        <f t="shared" si="128"/>
        <v>626.45068994002395</v>
      </c>
      <c r="AB490" s="212">
        <f t="shared" si="129"/>
        <v>156.61267248500599</v>
      </c>
      <c r="AC490" s="82"/>
      <c r="AD490" s="10"/>
      <c r="AE490"/>
      <c r="AF490"/>
      <c r="AK490" s="10"/>
      <c r="AM490"/>
      <c r="AR490" s="10"/>
      <c r="AT490"/>
    </row>
    <row r="491" spans="1:46" x14ac:dyDescent="0.25">
      <c r="A491" s="93">
        <v>451</v>
      </c>
      <c r="B491" s="93" t="s">
        <v>126</v>
      </c>
      <c r="C491" s="94" t="s">
        <v>114</v>
      </c>
      <c r="D491" s="121">
        <v>2014</v>
      </c>
      <c r="E491" s="93">
        <v>4</v>
      </c>
      <c r="F491" s="93">
        <f t="shared" si="127"/>
        <v>451</v>
      </c>
      <c r="H491" s="54">
        <v>4</v>
      </c>
      <c r="I491" s="118">
        <v>642</v>
      </c>
      <c r="J491" s="123"/>
      <c r="L491"/>
      <c r="M491" s="60">
        <f t="shared" si="131"/>
        <v>642</v>
      </c>
      <c r="N491" s="10"/>
      <c r="O491" s="79" t="str">
        <f t="shared" si="123"/>
        <v>NY Metro</v>
      </c>
      <c r="P491" s="94">
        <f t="shared" si="122"/>
        <v>451</v>
      </c>
      <c r="Q491" s="94" t="s">
        <v>114</v>
      </c>
      <c r="R491" s="193"/>
      <c r="S491" s="94">
        <v>1</v>
      </c>
      <c r="T491" s="58">
        <f t="shared" si="130"/>
        <v>4</v>
      </c>
      <c r="U491" s="81">
        <f t="shared" si="126"/>
        <v>631.36356986100952</v>
      </c>
      <c r="V491" s="61">
        <f t="shared" si="124"/>
        <v>615.81425980103347</v>
      </c>
      <c r="W491" s="61" t="s">
        <v>194</v>
      </c>
      <c r="X491" s="61">
        <f t="shared" si="125"/>
        <v>3.6349999999999998</v>
      </c>
      <c r="Y491" s="61">
        <f t="shared" si="132"/>
        <v>3.5454767129968299</v>
      </c>
      <c r="Z491" s="58">
        <v>3</v>
      </c>
      <c r="AA491" s="81">
        <f t="shared" si="128"/>
        <v>626.45068994002395</v>
      </c>
      <c r="AB491" s="212">
        <f t="shared" si="129"/>
        <v>156.61267248500599</v>
      </c>
      <c r="AC491" s="82"/>
      <c r="AD491" s="10"/>
      <c r="AE491"/>
      <c r="AF491"/>
      <c r="AK491" s="10"/>
      <c r="AM491"/>
      <c r="AR491" s="10"/>
      <c r="AT491"/>
    </row>
    <row r="492" spans="1:46" x14ac:dyDescent="0.25">
      <c r="A492" s="93">
        <v>452</v>
      </c>
      <c r="B492" s="93" t="s">
        <v>126</v>
      </c>
      <c r="C492" s="94" t="s">
        <v>114</v>
      </c>
      <c r="D492" s="121">
        <v>2014</v>
      </c>
      <c r="E492" s="93">
        <v>4</v>
      </c>
      <c r="F492" s="93">
        <f t="shared" si="127"/>
        <v>452</v>
      </c>
      <c r="H492" s="54">
        <v>4</v>
      </c>
      <c r="I492" s="118">
        <v>505</v>
      </c>
      <c r="J492" s="123"/>
      <c r="L492"/>
      <c r="M492" s="60">
        <f t="shared" si="131"/>
        <v>505</v>
      </c>
      <c r="N492" s="10"/>
      <c r="O492" s="79" t="str">
        <f t="shared" si="123"/>
        <v>NY Metro</v>
      </c>
      <c r="P492" s="94">
        <f t="shared" si="122"/>
        <v>452</v>
      </c>
      <c r="Q492" s="94" t="s">
        <v>114</v>
      </c>
      <c r="R492" s="193"/>
      <c r="S492" s="94">
        <v>1</v>
      </c>
      <c r="T492" s="58">
        <f t="shared" si="130"/>
        <v>4</v>
      </c>
      <c r="U492" s="81">
        <f t="shared" si="126"/>
        <v>494.36356986100952</v>
      </c>
      <c r="V492" s="61">
        <f t="shared" si="124"/>
        <v>482.18831490954358</v>
      </c>
      <c r="W492" s="61" t="s">
        <v>194</v>
      </c>
      <c r="X492" s="61">
        <f t="shared" si="125"/>
        <v>3.6349999999999998</v>
      </c>
      <c r="Y492" s="61">
        <f t="shared" si="132"/>
        <v>3.5454767129968299</v>
      </c>
      <c r="Z492" s="58">
        <v>3</v>
      </c>
      <c r="AA492" s="81">
        <f t="shared" si="128"/>
        <v>492.82474504853406</v>
      </c>
      <c r="AB492" s="212">
        <f t="shared" si="129"/>
        <v>123.20618626213351</v>
      </c>
      <c r="AC492" s="82"/>
      <c r="AD492" s="10"/>
      <c r="AE492"/>
      <c r="AF492"/>
      <c r="AK492" s="10"/>
      <c r="AM492"/>
      <c r="AR492" s="10"/>
      <c r="AT492"/>
    </row>
    <row r="493" spans="1:46" x14ac:dyDescent="0.25">
      <c r="A493" s="93">
        <v>453</v>
      </c>
      <c r="B493" s="93" t="s">
        <v>126</v>
      </c>
      <c r="C493" s="94" t="s">
        <v>114</v>
      </c>
      <c r="D493" s="121">
        <v>2014</v>
      </c>
      <c r="E493" s="93">
        <v>4</v>
      </c>
      <c r="F493" s="93">
        <f t="shared" si="127"/>
        <v>453</v>
      </c>
      <c r="H493" s="54">
        <v>4</v>
      </c>
      <c r="I493" s="118">
        <v>642</v>
      </c>
      <c r="J493" s="123"/>
      <c r="L493"/>
      <c r="M493" s="60">
        <f t="shared" si="131"/>
        <v>642</v>
      </c>
      <c r="N493" s="10"/>
      <c r="O493" s="79" t="str">
        <f t="shared" si="123"/>
        <v>NY Metro</v>
      </c>
      <c r="P493" s="94">
        <f t="shared" si="122"/>
        <v>453</v>
      </c>
      <c r="Q493" s="94" t="s">
        <v>114</v>
      </c>
      <c r="R493" s="193"/>
      <c r="S493" s="94">
        <v>1</v>
      </c>
      <c r="T493" s="58">
        <f t="shared" si="130"/>
        <v>4</v>
      </c>
      <c r="U493" s="81">
        <f t="shared" si="126"/>
        <v>631.36356986100952</v>
      </c>
      <c r="V493" s="61">
        <f t="shared" si="124"/>
        <v>615.81425980103347</v>
      </c>
      <c r="W493" s="61" t="s">
        <v>194</v>
      </c>
      <c r="X493" s="61">
        <f t="shared" si="125"/>
        <v>3.6349999999999998</v>
      </c>
      <c r="Y493" s="61">
        <f t="shared" si="132"/>
        <v>3.5454767129968299</v>
      </c>
      <c r="Z493" s="58">
        <v>3</v>
      </c>
      <c r="AA493" s="81">
        <f t="shared" si="128"/>
        <v>626.45068994002395</v>
      </c>
      <c r="AB493" s="212">
        <f t="shared" si="129"/>
        <v>156.61267248500599</v>
      </c>
      <c r="AC493" s="82"/>
      <c r="AD493" s="10"/>
      <c r="AE493"/>
      <c r="AF493"/>
      <c r="AK493" s="10"/>
      <c r="AM493"/>
      <c r="AR493" s="10"/>
      <c r="AT493"/>
    </row>
    <row r="494" spans="1:46" x14ac:dyDescent="0.25">
      <c r="A494" s="93">
        <v>454</v>
      </c>
      <c r="B494" s="93" t="s">
        <v>126</v>
      </c>
      <c r="C494" s="94" t="s">
        <v>114</v>
      </c>
      <c r="D494" s="121">
        <v>2014</v>
      </c>
      <c r="E494" s="93">
        <v>4</v>
      </c>
      <c r="F494" s="93">
        <f t="shared" si="127"/>
        <v>454</v>
      </c>
      <c r="H494" s="54">
        <v>4</v>
      </c>
      <c r="I494" s="118">
        <v>505</v>
      </c>
      <c r="J494" s="123"/>
      <c r="L494"/>
      <c r="M494" s="60">
        <f t="shared" si="131"/>
        <v>505</v>
      </c>
      <c r="N494" s="10"/>
      <c r="O494" s="79" t="str">
        <f t="shared" si="123"/>
        <v>NY Metro</v>
      </c>
      <c r="P494" s="94">
        <f t="shared" si="122"/>
        <v>454</v>
      </c>
      <c r="Q494" s="94" t="s">
        <v>114</v>
      </c>
      <c r="R494" s="193"/>
      <c r="S494" s="94">
        <v>1</v>
      </c>
      <c r="T494" s="58">
        <f t="shared" si="130"/>
        <v>4</v>
      </c>
      <c r="U494" s="81">
        <f t="shared" si="126"/>
        <v>494.36356986100952</v>
      </c>
      <c r="V494" s="61">
        <f t="shared" si="124"/>
        <v>482.18831490954358</v>
      </c>
      <c r="W494" s="61" t="s">
        <v>194</v>
      </c>
      <c r="X494" s="61">
        <f t="shared" si="125"/>
        <v>3.6349999999999998</v>
      </c>
      <c r="Y494" s="61">
        <f t="shared" si="132"/>
        <v>3.5454767129968299</v>
      </c>
      <c r="Z494" s="58">
        <v>3</v>
      </c>
      <c r="AA494" s="81">
        <f t="shared" si="128"/>
        <v>492.82474504853406</v>
      </c>
      <c r="AB494" s="212">
        <f t="shared" si="129"/>
        <v>123.20618626213351</v>
      </c>
      <c r="AC494" s="82"/>
      <c r="AD494" s="10"/>
      <c r="AE494"/>
      <c r="AF494"/>
      <c r="AK494" s="10"/>
      <c r="AM494"/>
      <c r="AR494" s="10"/>
      <c r="AT494"/>
    </row>
    <row r="495" spans="1:46" x14ac:dyDescent="0.25">
      <c r="A495" s="93">
        <v>455</v>
      </c>
      <c r="B495" s="93" t="s">
        <v>126</v>
      </c>
      <c r="C495" s="94" t="s">
        <v>114</v>
      </c>
      <c r="D495" s="121">
        <v>2014</v>
      </c>
      <c r="E495" s="93">
        <v>4</v>
      </c>
      <c r="F495" s="93">
        <f t="shared" si="127"/>
        <v>455</v>
      </c>
      <c r="H495" s="54">
        <v>4</v>
      </c>
      <c r="I495" s="118">
        <v>642</v>
      </c>
      <c r="J495" s="123"/>
      <c r="L495"/>
      <c r="M495" s="60">
        <f t="shared" si="131"/>
        <v>642</v>
      </c>
      <c r="N495" s="10"/>
      <c r="O495" s="79" t="str">
        <f t="shared" si="123"/>
        <v>NY Metro</v>
      </c>
      <c r="P495" s="94">
        <f t="shared" si="122"/>
        <v>455</v>
      </c>
      <c r="Q495" s="94" t="s">
        <v>114</v>
      </c>
      <c r="R495" s="193"/>
      <c r="S495" s="94">
        <v>1</v>
      </c>
      <c r="T495" s="58">
        <f t="shared" si="130"/>
        <v>4</v>
      </c>
      <c r="U495" s="81">
        <f t="shared" si="126"/>
        <v>631.36356986100952</v>
      </c>
      <c r="V495" s="61">
        <f t="shared" si="124"/>
        <v>615.81425980103347</v>
      </c>
      <c r="W495" s="61" t="s">
        <v>194</v>
      </c>
      <c r="X495" s="61">
        <f t="shared" si="125"/>
        <v>3.6349999999999998</v>
      </c>
      <c r="Y495" s="61">
        <f t="shared" si="132"/>
        <v>3.5454767129968299</v>
      </c>
      <c r="Z495" s="58">
        <v>3</v>
      </c>
      <c r="AA495" s="81">
        <f t="shared" si="128"/>
        <v>626.45068994002395</v>
      </c>
      <c r="AB495" s="212">
        <f t="shared" si="129"/>
        <v>156.61267248500599</v>
      </c>
      <c r="AC495" s="82"/>
      <c r="AD495" s="10"/>
      <c r="AE495"/>
      <c r="AF495"/>
      <c r="AK495" s="10"/>
      <c r="AM495"/>
      <c r="AR495" s="10"/>
      <c r="AT495"/>
    </row>
    <row r="496" spans="1:46" x14ac:dyDescent="0.25">
      <c r="A496" s="93">
        <v>456</v>
      </c>
      <c r="B496" s="93" t="s">
        <v>126</v>
      </c>
      <c r="C496" s="94" t="s">
        <v>114</v>
      </c>
      <c r="D496" s="121">
        <v>2014</v>
      </c>
      <c r="E496" s="93">
        <v>4</v>
      </c>
      <c r="F496" s="93">
        <f t="shared" si="127"/>
        <v>456</v>
      </c>
      <c r="H496" s="54">
        <v>4</v>
      </c>
      <c r="I496" s="118">
        <v>642</v>
      </c>
      <c r="J496" s="123"/>
      <c r="L496"/>
      <c r="M496" s="60">
        <f t="shared" si="131"/>
        <v>642</v>
      </c>
      <c r="N496" s="10"/>
      <c r="O496" s="79" t="str">
        <f t="shared" si="123"/>
        <v>NY Metro</v>
      </c>
      <c r="P496" s="94">
        <f t="shared" si="122"/>
        <v>456</v>
      </c>
      <c r="Q496" s="94" t="s">
        <v>114</v>
      </c>
      <c r="R496" s="193"/>
      <c r="S496" s="94">
        <v>1</v>
      </c>
      <c r="T496" s="58">
        <f t="shared" si="130"/>
        <v>4</v>
      </c>
      <c r="U496" s="81">
        <f t="shared" si="126"/>
        <v>631.36356986100952</v>
      </c>
      <c r="V496" s="61">
        <f t="shared" si="124"/>
        <v>615.81425980103347</v>
      </c>
      <c r="W496" s="61" t="s">
        <v>194</v>
      </c>
      <c r="X496" s="61">
        <f t="shared" si="125"/>
        <v>3.6349999999999998</v>
      </c>
      <c r="Y496" s="61">
        <f t="shared" si="132"/>
        <v>3.5454767129968299</v>
      </c>
      <c r="Z496" s="58">
        <v>3</v>
      </c>
      <c r="AA496" s="81">
        <f t="shared" si="128"/>
        <v>626.45068994002395</v>
      </c>
      <c r="AB496" s="212">
        <f t="shared" si="129"/>
        <v>156.61267248500599</v>
      </c>
      <c r="AC496" s="82"/>
      <c r="AD496" s="10"/>
      <c r="AE496"/>
      <c r="AF496"/>
      <c r="AK496" s="10"/>
      <c r="AM496"/>
      <c r="AR496" s="10"/>
      <c r="AT496"/>
    </row>
    <row r="497" spans="1:46" x14ac:dyDescent="0.25">
      <c r="A497" s="93">
        <v>457</v>
      </c>
      <c r="B497" s="93" t="s">
        <v>126</v>
      </c>
      <c r="C497" s="94" t="s">
        <v>114</v>
      </c>
      <c r="D497" s="121">
        <v>2014</v>
      </c>
      <c r="E497" s="93">
        <v>4</v>
      </c>
      <c r="F497" s="93">
        <f t="shared" si="127"/>
        <v>457</v>
      </c>
      <c r="H497" s="54">
        <v>4</v>
      </c>
      <c r="I497" s="118">
        <v>642</v>
      </c>
      <c r="J497" s="123"/>
      <c r="L497"/>
      <c r="M497" s="60">
        <f t="shared" si="131"/>
        <v>642</v>
      </c>
      <c r="N497" s="10"/>
      <c r="O497" s="79" t="str">
        <f t="shared" si="123"/>
        <v>NY Metro</v>
      </c>
      <c r="P497" s="94">
        <f t="shared" si="122"/>
        <v>457</v>
      </c>
      <c r="Q497" s="94" t="s">
        <v>114</v>
      </c>
      <c r="R497" s="193"/>
      <c r="S497" s="94">
        <v>1</v>
      </c>
      <c r="T497" s="58">
        <f t="shared" si="130"/>
        <v>4</v>
      </c>
      <c r="U497" s="81">
        <f t="shared" si="126"/>
        <v>631.36356986100952</v>
      </c>
      <c r="V497" s="61">
        <f t="shared" si="124"/>
        <v>615.81425980103347</v>
      </c>
      <c r="W497" s="61" t="s">
        <v>194</v>
      </c>
      <c r="X497" s="61">
        <f t="shared" si="125"/>
        <v>3.6349999999999998</v>
      </c>
      <c r="Y497" s="61">
        <f t="shared" si="132"/>
        <v>3.5454767129968299</v>
      </c>
      <c r="Z497" s="58">
        <v>3</v>
      </c>
      <c r="AA497" s="81">
        <f t="shared" si="128"/>
        <v>626.45068994002395</v>
      </c>
      <c r="AB497" s="212">
        <f t="shared" si="129"/>
        <v>156.61267248500599</v>
      </c>
      <c r="AC497" s="82"/>
      <c r="AD497" s="10"/>
      <c r="AE497"/>
      <c r="AF497"/>
      <c r="AK497" s="10"/>
      <c r="AM497"/>
      <c r="AR497" s="10"/>
      <c r="AT497"/>
    </row>
    <row r="498" spans="1:46" x14ac:dyDescent="0.25">
      <c r="A498" s="93">
        <v>458</v>
      </c>
      <c r="B498" s="93" t="s">
        <v>126</v>
      </c>
      <c r="C498" s="94" t="s">
        <v>114</v>
      </c>
      <c r="D498" s="121">
        <v>2014</v>
      </c>
      <c r="E498" s="93">
        <v>4</v>
      </c>
      <c r="F498" s="93">
        <f t="shared" si="127"/>
        <v>458</v>
      </c>
      <c r="H498" s="54">
        <v>4</v>
      </c>
      <c r="I498" s="118">
        <v>642</v>
      </c>
      <c r="J498" s="123"/>
      <c r="L498"/>
      <c r="M498" s="60">
        <f t="shared" si="131"/>
        <v>642</v>
      </c>
      <c r="N498" s="10"/>
      <c r="O498" s="79" t="str">
        <f t="shared" si="123"/>
        <v>NY Metro</v>
      </c>
      <c r="P498" s="94">
        <f t="shared" si="122"/>
        <v>458</v>
      </c>
      <c r="Q498" s="94" t="s">
        <v>114</v>
      </c>
      <c r="R498" s="193"/>
      <c r="S498" s="94">
        <v>1</v>
      </c>
      <c r="T498" s="58">
        <f t="shared" si="130"/>
        <v>4</v>
      </c>
      <c r="U498" s="81">
        <f t="shared" si="126"/>
        <v>631.36356986100952</v>
      </c>
      <c r="V498" s="61">
        <f t="shared" si="124"/>
        <v>615.81425980103347</v>
      </c>
      <c r="W498" s="61" t="s">
        <v>194</v>
      </c>
      <c r="X498" s="61">
        <f t="shared" si="125"/>
        <v>3.6349999999999998</v>
      </c>
      <c r="Y498" s="61">
        <f t="shared" si="132"/>
        <v>3.5454767129968299</v>
      </c>
      <c r="Z498" s="58">
        <v>3</v>
      </c>
      <c r="AA498" s="81">
        <f t="shared" si="128"/>
        <v>626.45068994002395</v>
      </c>
      <c r="AB498" s="212">
        <f t="shared" si="129"/>
        <v>156.61267248500599</v>
      </c>
      <c r="AC498" s="82"/>
      <c r="AD498" s="10"/>
      <c r="AE498"/>
      <c r="AF498"/>
      <c r="AK498" s="10"/>
      <c r="AM498"/>
      <c r="AR498" s="10"/>
      <c r="AT498"/>
    </row>
    <row r="499" spans="1:46" x14ac:dyDescent="0.25">
      <c r="A499" s="93">
        <v>459</v>
      </c>
      <c r="B499" s="93" t="s">
        <v>126</v>
      </c>
      <c r="C499" s="94" t="s">
        <v>114</v>
      </c>
      <c r="D499" s="121">
        <v>2014</v>
      </c>
      <c r="E499" s="93">
        <v>4</v>
      </c>
      <c r="F499" s="93">
        <f t="shared" si="127"/>
        <v>459</v>
      </c>
      <c r="H499" s="54">
        <v>4</v>
      </c>
      <c r="I499" s="118">
        <v>642</v>
      </c>
      <c r="J499" s="123"/>
      <c r="L499"/>
      <c r="M499" s="60">
        <f t="shared" si="131"/>
        <v>642</v>
      </c>
      <c r="N499" s="10"/>
      <c r="O499" s="79" t="str">
        <f t="shared" si="123"/>
        <v>NY Metro</v>
      </c>
      <c r="P499" s="94">
        <f t="shared" si="122"/>
        <v>459</v>
      </c>
      <c r="Q499" s="94" t="s">
        <v>114</v>
      </c>
      <c r="R499" s="193"/>
      <c r="S499" s="94">
        <v>1</v>
      </c>
      <c r="T499" s="58">
        <f t="shared" si="130"/>
        <v>4</v>
      </c>
      <c r="U499" s="81">
        <f t="shared" si="126"/>
        <v>631.36356986100952</v>
      </c>
      <c r="V499" s="61">
        <f t="shared" si="124"/>
        <v>615.81425980103347</v>
      </c>
      <c r="W499" s="61" t="s">
        <v>194</v>
      </c>
      <c r="X499" s="61">
        <f t="shared" si="125"/>
        <v>3.6349999999999998</v>
      </c>
      <c r="Y499" s="61">
        <f t="shared" si="132"/>
        <v>3.5454767129968299</v>
      </c>
      <c r="Z499" s="58">
        <v>3</v>
      </c>
      <c r="AA499" s="81">
        <f t="shared" si="128"/>
        <v>626.45068994002395</v>
      </c>
      <c r="AB499" s="212">
        <f t="shared" si="129"/>
        <v>156.61267248500599</v>
      </c>
      <c r="AC499" s="82"/>
      <c r="AD499" s="10"/>
      <c r="AE499"/>
      <c r="AF499"/>
      <c r="AK499" s="10"/>
      <c r="AM499"/>
      <c r="AR499" s="10"/>
      <c r="AT499"/>
    </row>
    <row r="500" spans="1:46" x14ac:dyDescent="0.25">
      <c r="A500" s="93">
        <v>460</v>
      </c>
      <c r="B500" s="93" t="s">
        <v>126</v>
      </c>
      <c r="C500" s="94" t="s">
        <v>114</v>
      </c>
      <c r="D500" s="121">
        <v>2014</v>
      </c>
      <c r="E500" s="93">
        <v>4</v>
      </c>
      <c r="F500" s="93">
        <f t="shared" si="127"/>
        <v>460</v>
      </c>
      <c r="H500" s="54">
        <v>4</v>
      </c>
      <c r="I500" s="118">
        <v>642</v>
      </c>
      <c r="J500" s="123"/>
      <c r="L500"/>
      <c r="M500" s="60">
        <f t="shared" si="131"/>
        <v>642</v>
      </c>
      <c r="N500" s="10"/>
      <c r="O500" s="79" t="str">
        <f t="shared" si="123"/>
        <v>NY Metro</v>
      </c>
      <c r="P500" s="94">
        <f t="shared" si="122"/>
        <v>460</v>
      </c>
      <c r="Q500" s="94" t="s">
        <v>114</v>
      </c>
      <c r="R500" s="193"/>
      <c r="S500" s="94">
        <v>1</v>
      </c>
      <c r="T500" s="58">
        <f t="shared" si="130"/>
        <v>4</v>
      </c>
      <c r="U500" s="81">
        <f t="shared" si="126"/>
        <v>631.36356986100952</v>
      </c>
      <c r="V500" s="61">
        <f t="shared" si="124"/>
        <v>615.81425980103347</v>
      </c>
      <c r="W500" s="61" t="s">
        <v>194</v>
      </c>
      <c r="X500" s="61">
        <f t="shared" si="125"/>
        <v>3.6349999999999998</v>
      </c>
      <c r="Y500" s="61">
        <f t="shared" si="132"/>
        <v>3.5454767129968299</v>
      </c>
      <c r="Z500" s="58">
        <v>3</v>
      </c>
      <c r="AA500" s="81">
        <f t="shared" si="128"/>
        <v>626.45068994002395</v>
      </c>
      <c r="AB500" s="212">
        <f t="shared" si="129"/>
        <v>156.61267248500599</v>
      </c>
      <c r="AC500" s="82"/>
      <c r="AD500" s="10"/>
      <c r="AE500"/>
      <c r="AF500"/>
      <c r="AK500" s="10"/>
      <c r="AM500"/>
      <c r="AR500" s="10"/>
      <c r="AT500"/>
    </row>
    <row r="501" spans="1:46" x14ac:dyDescent="0.25">
      <c r="A501" s="93">
        <v>461</v>
      </c>
      <c r="B501" s="93" t="s">
        <v>126</v>
      </c>
      <c r="C501" s="94" t="s">
        <v>114</v>
      </c>
      <c r="D501" s="121">
        <v>2014</v>
      </c>
      <c r="E501" s="93">
        <v>4</v>
      </c>
      <c r="F501" s="93">
        <f t="shared" si="127"/>
        <v>461</v>
      </c>
      <c r="H501" s="54">
        <v>4</v>
      </c>
      <c r="I501" s="118">
        <v>642</v>
      </c>
      <c r="J501" s="123"/>
      <c r="L501"/>
      <c r="M501" s="60">
        <f t="shared" si="131"/>
        <v>642</v>
      </c>
      <c r="N501" s="10"/>
      <c r="O501" s="79" t="str">
        <f t="shared" si="123"/>
        <v>NY Metro</v>
      </c>
      <c r="P501" s="94">
        <f t="shared" si="122"/>
        <v>461</v>
      </c>
      <c r="Q501" s="94" t="s">
        <v>114</v>
      </c>
      <c r="R501" s="193"/>
      <c r="S501" s="94">
        <v>1</v>
      </c>
      <c r="T501" s="58">
        <f t="shared" si="130"/>
        <v>4</v>
      </c>
      <c r="U501" s="81">
        <f t="shared" si="126"/>
        <v>631.36356986100952</v>
      </c>
      <c r="V501" s="61">
        <f t="shared" si="124"/>
        <v>615.81425980103347</v>
      </c>
      <c r="W501" s="61" t="s">
        <v>194</v>
      </c>
      <c r="X501" s="61">
        <f t="shared" si="125"/>
        <v>3.6349999999999998</v>
      </c>
      <c r="Y501" s="61">
        <f t="shared" si="132"/>
        <v>3.5454767129968299</v>
      </c>
      <c r="Z501" s="58">
        <v>3</v>
      </c>
      <c r="AA501" s="81">
        <f t="shared" si="128"/>
        <v>626.45068994002395</v>
      </c>
      <c r="AB501" s="212">
        <f t="shared" si="129"/>
        <v>156.61267248500599</v>
      </c>
      <c r="AC501" s="82"/>
      <c r="AD501" s="10"/>
      <c r="AE501"/>
      <c r="AF501"/>
      <c r="AK501" s="10"/>
      <c r="AM501"/>
      <c r="AR501" s="10"/>
      <c r="AT501"/>
    </row>
    <row r="502" spans="1:46" x14ac:dyDescent="0.25">
      <c r="A502" s="93">
        <v>462</v>
      </c>
      <c r="B502" s="93" t="s">
        <v>126</v>
      </c>
      <c r="C502" s="94" t="s">
        <v>114</v>
      </c>
      <c r="D502" s="121">
        <v>2014</v>
      </c>
      <c r="E502" s="93">
        <v>4</v>
      </c>
      <c r="F502" s="93">
        <f t="shared" si="127"/>
        <v>462</v>
      </c>
      <c r="H502" s="54">
        <v>4</v>
      </c>
      <c r="I502" s="118">
        <v>642</v>
      </c>
      <c r="J502" s="123"/>
      <c r="L502"/>
      <c r="M502" s="60">
        <f t="shared" si="131"/>
        <v>642</v>
      </c>
      <c r="N502" s="10"/>
      <c r="O502" s="79" t="str">
        <f t="shared" si="123"/>
        <v>NY Metro</v>
      </c>
      <c r="P502" s="94">
        <f t="shared" si="122"/>
        <v>462</v>
      </c>
      <c r="Q502" s="94" t="s">
        <v>114</v>
      </c>
      <c r="R502" s="193"/>
      <c r="S502" s="94">
        <v>1</v>
      </c>
      <c r="T502" s="58">
        <f t="shared" si="130"/>
        <v>4</v>
      </c>
      <c r="U502" s="81">
        <f t="shared" si="126"/>
        <v>631.36356986100952</v>
      </c>
      <c r="V502" s="61">
        <f t="shared" si="124"/>
        <v>615.81425980103347</v>
      </c>
      <c r="W502" s="61" t="s">
        <v>194</v>
      </c>
      <c r="X502" s="61">
        <f t="shared" si="125"/>
        <v>3.6349999999999998</v>
      </c>
      <c r="Y502" s="61">
        <f t="shared" si="132"/>
        <v>3.5454767129968299</v>
      </c>
      <c r="Z502" s="58">
        <v>3</v>
      </c>
      <c r="AA502" s="81">
        <f t="shared" si="128"/>
        <v>626.45068994002395</v>
      </c>
      <c r="AB502" s="212">
        <f t="shared" si="129"/>
        <v>156.61267248500599</v>
      </c>
      <c r="AC502" s="82"/>
      <c r="AD502" s="10"/>
      <c r="AE502"/>
      <c r="AF502"/>
      <c r="AK502" s="10"/>
      <c r="AM502"/>
      <c r="AR502" s="10"/>
      <c r="AT502"/>
    </row>
    <row r="503" spans="1:46" x14ac:dyDescent="0.25">
      <c r="A503" s="93">
        <v>463</v>
      </c>
      <c r="B503" s="93" t="s">
        <v>126</v>
      </c>
      <c r="C503" s="94" t="s">
        <v>114</v>
      </c>
      <c r="D503" s="121">
        <v>2014</v>
      </c>
      <c r="E503" s="93">
        <v>4</v>
      </c>
      <c r="F503" s="93">
        <f t="shared" si="127"/>
        <v>463</v>
      </c>
      <c r="H503" s="54">
        <v>4</v>
      </c>
      <c r="I503" s="118">
        <v>642</v>
      </c>
      <c r="J503" s="123"/>
      <c r="L503"/>
      <c r="M503" s="60">
        <f t="shared" si="131"/>
        <v>642</v>
      </c>
      <c r="N503" s="10"/>
      <c r="O503" s="79" t="str">
        <f t="shared" si="123"/>
        <v>NY Metro</v>
      </c>
      <c r="P503" s="94">
        <f t="shared" si="122"/>
        <v>463</v>
      </c>
      <c r="Q503" s="94" t="s">
        <v>114</v>
      </c>
      <c r="R503" s="193"/>
      <c r="S503" s="94">
        <v>1</v>
      </c>
      <c r="T503" s="58">
        <f t="shared" si="130"/>
        <v>4</v>
      </c>
      <c r="U503" s="81">
        <f t="shared" si="126"/>
        <v>631.36356986100952</v>
      </c>
      <c r="V503" s="61">
        <f t="shared" si="124"/>
        <v>615.81425980103347</v>
      </c>
      <c r="W503" s="61" t="s">
        <v>194</v>
      </c>
      <c r="X503" s="61">
        <f t="shared" si="125"/>
        <v>3.6349999999999998</v>
      </c>
      <c r="Y503" s="61">
        <f t="shared" si="132"/>
        <v>3.5454767129968299</v>
      </c>
      <c r="Z503" s="58">
        <v>3</v>
      </c>
      <c r="AA503" s="81">
        <f t="shared" si="128"/>
        <v>626.45068994002395</v>
      </c>
      <c r="AB503" s="212">
        <f t="shared" si="129"/>
        <v>156.61267248500599</v>
      </c>
      <c r="AC503" s="82"/>
      <c r="AD503" s="10"/>
      <c r="AE503"/>
      <c r="AF503"/>
      <c r="AK503" s="10"/>
      <c r="AM503"/>
      <c r="AR503" s="10"/>
      <c r="AT503"/>
    </row>
    <row r="504" spans="1:46" x14ac:dyDescent="0.25">
      <c r="A504" s="93">
        <v>464</v>
      </c>
      <c r="B504" s="93" t="s">
        <v>126</v>
      </c>
      <c r="C504" s="94" t="s">
        <v>114</v>
      </c>
      <c r="D504" s="121">
        <v>2014</v>
      </c>
      <c r="E504" s="93">
        <v>4</v>
      </c>
      <c r="F504" s="93">
        <f t="shared" si="127"/>
        <v>464</v>
      </c>
      <c r="H504" s="54">
        <v>4</v>
      </c>
      <c r="I504" s="118">
        <v>642</v>
      </c>
      <c r="J504" s="123"/>
      <c r="L504"/>
      <c r="M504" s="60">
        <f t="shared" si="131"/>
        <v>642</v>
      </c>
      <c r="N504" s="10"/>
      <c r="O504" s="79" t="str">
        <f t="shared" si="123"/>
        <v>NY Metro</v>
      </c>
      <c r="P504" s="94">
        <f t="shared" ref="P504:P567" si="133">A504</f>
        <v>464</v>
      </c>
      <c r="Q504" s="94" t="s">
        <v>114</v>
      </c>
      <c r="R504" s="193"/>
      <c r="S504" s="94">
        <v>1</v>
      </c>
      <c r="T504" s="58">
        <f t="shared" si="130"/>
        <v>4</v>
      </c>
      <c r="U504" s="81">
        <f t="shared" si="126"/>
        <v>631.36356986100952</v>
      </c>
      <c r="V504" s="61">
        <f t="shared" si="124"/>
        <v>615.81425980103347</v>
      </c>
      <c r="W504" s="61" t="s">
        <v>194</v>
      </c>
      <c r="X504" s="61">
        <f t="shared" si="125"/>
        <v>3.6349999999999998</v>
      </c>
      <c r="Y504" s="61">
        <f t="shared" si="132"/>
        <v>3.5454767129968299</v>
      </c>
      <c r="Z504" s="58">
        <v>3</v>
      </c>
      <c r="AA504" s="81">
        <f t="shared" si="128"/>
        <v>626.45068994002395</v>
      </c>
      <c r="AB504" s="212">
        <f t="shared" si="129"/>
        <v>156.61267248500599</v>
      </c>
      <c r="AC504" s="82"/>
      <c r="AD504" s="10"/>
      <c r="AE504"/>
      <c r="AF504"/>
      <c r="AK504" s="10"/>
      <c r="AM504"/>
      <c r="AR504" s="10"/>
      <c r="AT504"/>
    </row>
    <row r="505" spans="1:46" x14ac:dyDescent="0.25">
      <c r="A505" s="93">
        <v>465</v>
      </c>
      <c r="B505" s="93" t="s">
        <v>126</v>
      </c>
      <c r="C505" s="94" t="s">
        <v>114</v>
      </c>
      <c r="D505" s="121">
        <v>2014</v>
      </c>
      <c r="E505" s="93">
        <v>4</v>
      </c>
      <c r="F505" s="93">
        <f t="shared" si="127"/>
        <v>465</v>
      </c>
      <c r="H505" s="54">
        <v>4</v>
      </c>
      <c r="I505" s="118">
        <v>642</v>
      </c>
      <c r="J505" s="123"/>
      <c r="L505"/>
      <c r="M505" s="60">
        <f t="shared" si="131"/>
        <v>642</v>
      </c>
      <c r="N505" s="10"/>
      <c r="O505" s="79" t="str">
        <f t="shared" ref="O505:O568" si="134">IF(E505=1,$E$3,IF(E505=2,$E$4,IF(E505=3,$E$5,IF(E505=4,$E$6,IF(E505=5,$E$7,IF(E505=6,$E$8,"other"))))))</f>
        <v>NY Metro</v>
      </c>
      <c r="P505" s="94">
        <f t="shared" si="133"/>
        <v>465</v>
      </c>
      <c r="Q505" s="94" t="s">
        <v>114</v>
      </c>
      <c r="R505" s="193"/>
      <c r="S505" s="94">
        <v>1</v>
      </c>
      <c r="T505" s="58">
        <f t="shared" si="130"/>
        <v>4</v>
      </c>
      <c r="U505" s="81">
        <f t="shared" si="126"/>
        <v>631.36356986100952</v>
      </c>
      <c r="V505" s="61">
        <f t="shared" ref="V505:V568" si="135">U505/INDEX($AO$49:$AO$56,MATCH($O505,$AL$49:$AL$56,0))</f>
        <v>615.81425980103347</v>
      </c>
      <c r="W505" s="61" t="s">
        <v>194</v>
      </c>
      <c r="X505" s="61">
        <f t="shared" ref="X505:X568" si="136">IF(K505,K505,AVERAGE($L$11:$L$1104))</f>
        <v>3.6349999999999998</v>
      </c>
      <c r="Y505" s="61">
        <f t="shared" si="132"/>
        <v>3.5454767129968299</v>
      </c>
      <c r="Z505" s="58">
        <v>3</v>
      </c>
      <c r="AA505" s="81">
        <f t="shared" si="128"/>
        <v>626.45068994002395</v>
      </c>
      <c r="AB505" s="212">
        <f t="shared" si="129"/>
        <v>156.61267248500599</v>
      </c>
      <c r="AC505" s="82"/>
      <c r="AD505" s="10"/>
      <c r="AE505"/>
      <c r="AF505"/>
      <c r="AK505" s="10"/>
      <c r="AM505"/>
      <c r="AR505" s="10"/>
      <c r="AT505"/>
    </row>
    <row r="506" spans="1:46" x14ac:dyDescent="0.25">
      <c r="A506" s="93">
        <v>466</v>
      </c>
      <c r="B506" s="93" t="s">
        <v>126</v>
      </c>
      <c r="C506" s="94" t="s">
        <v>114</v>
      </c>
      <c r="D506" s="121">
        <v>2014</v>
      </c>
      <c r="E506" s="93">
        <v>4</v>
      </c>
      <c r="F506" s="93">
        <f t="shared" si="127"/>
        <v>466</v>
      </c>
      <c r="H506" s="54">
        <v>4</v>
      </c>
      <c r="I506" s="118">
        <v>642</v>
      </c>
      <c r="J506" s="123"/>
      <c r="L506"/>
      <c r="M506" s="60">
        <f t="shared" si="131"/>
        <v>642</v>
      </c>
      <c r="N506" s="10"/>
      <c r="O506" s="79" t="str">
        <f t="shared" si="134"/>
        <v>NY Metro</v>
      </c>
      <c r="P506" s="94">
        <f t="shared" si="133"/>
        <v>466</v>
      </c>
      <c r="Q506" s="94" t="s">
        <v>114</v>
      </c>
      <c r="R506" s="193"/>
      <c r="S506" s="94">
        <v>1</v>
      </c>
      <c r="T506" s="58">
        <f t="shared" si="130"/>
        <v>4</v>
      </c>
      <c r="U506" s="81">
        <f t="shared" si="126"/>
        <v>631.36356986100952</v>
      </c>
      <c r="V506" s="61">
        <f t="shared" si="135"/>
        <v>615.81425980103347</v>
      </c>
      <c r="W506" s="61" t="s">
        <v>194</v>
      </c>
      <c r="X506" s="61">
        <f t="shared" si="136"/>
        <v>3.6349999999999998</v>
      </c>
      <c r="Y506" s="61">
        <f t="shared" si="132"/>
        <v>3.5454767129968299</v>
      </c>
      <c r="Z506" s="58">
        <v>3</v>
      </c>
      <c r="AA506" s="81">
        <f t="shared" si="128"/>
        <v>626.45068994002395</v>
      </c>
      <c r="AB506" s="212">
        <f t="shared" si="129"/>
        <v>156.61267248500599</v>
      </c>
      <c r="AC506" s="82"/>
      <c r="AD506" s="10"/>
      <c r="AE506"/>
      <c r="AF506"/>
      <c r="AK506" s="10"/>
      <c r="AM506"/>
      <c r="AR506" s="10"/>
      <c r="AT506"/>
    </row>
    <row r="507" spans="1:46" x14ac:dyDescent="0.25">
      <c r="A507" s="93">
        <v>467</v>
      </c>
      <c r="B507" s="93" t="s">
        <v>126</v>
      </c>
      <c r="C507" s="94" t="s">
        <v>114</v>
      </c>
      <c r="D507" s="121">
        <v>2014</v>
      </c>
      <c r="E507" s="93">
        <v>4</v>
      </c>
      <c r="F507" s="93">
        <f t="shared" si="127"/>
        <v>467</v>
      </c>
      <c r="H507" s="54">
        <v>4</v>
      </c>
      <c r="I507" s="118">
        <v>505</v>
      </c>
      <c r="J507" s="123"/>
      <c r="L507"/>
      <c r="M507" s="60">
        <f t="shared" si="131"/>
        <v>505</v>
      </c>
      <c r="N507" s="10"/>
      <c r="O507" s="79" t="str">
        <f t="shared" si="134"/>
        <v>NY Metro</v>
      </c>
      <c r="P507" s="94">
        <f t="shared" si="133"/>
        <v>467</v>
      </c>
      <c r="Q507" s="94" t="s">
        <v>114</v>
      </c>
      <c r="R507" s="193"/>
      <c r="S507" s="94">
        <v>1</v>
      </c>
      <c r="T507" s="58">
        <f t="shared" si="130"/>
        <v>4</v>
      </c>
      <c r="U507" s="81">
        <f t="shared" si="126"/>
        <v>494.36356986100952</v>
      </c>
      <c r="V507" s="61">
        <f t="shared" si="135"/>
        <v>482.18831490954358</v>
      </c>
      <c r="W507" s="61" t="s">
        <v>194</v>
      </c>
      <c r="X507" s="61">
        <f t="shared" si="136"/>
        <v>3.6349999999999998</v>
      </c>
      <c r="Y507" s="61">
        <f t="shared" si="132"/>
        <v>3.5454767129968299</v>
      </c>
      <c r="Z507" s="58">
        <v>3</v>
      </c>
      <c r="AA507" s="81">
        <f t="shared" si="128"/>
        <v>492.82474504853406</v>
      </c>
      <c r="AB507" s="212">
        <f t="shared" si="129"/>
        <v>123.20618626213351</v>
      </c>
      <c r="AC507" s="82"/>
      <c r="AD507" s="10"/>
      <c r="AE507"/>
      <c r="AF507"/>
      <c r="AK507" s="10"/>
      <c r="AM507"/>
      <c r="AR507" s="10"/>
      <c r="AT507"/>
    </row>
    <row r="508" spans="1:46" x14ac:dyDescent="0.25">
      <c r="A508" s="93">
        <v>468</v>
      </c>
      <c r="B508" s="93" t="s">
        <v>126</v>
      </c>
      <c r="C508" s="94" t="s">
        <v>114</v>
      </c>
      <c r="D508" s="121">
        <v>2014</v>
      </c>
      <c r="E508" s="93">
        <v>4</v>
      </c>
      <c r="F508" s="93">
        <f t="shared" si="127"/>
        <v>468</v>
      </c>
      <c r="H508" s="54">
        <v>4</v>
      </c>
      <c r="I508" s="118">
        <v>505</v>
      </c>
      <c r="J508" s="123"/>
      <c r="L508"/>
      <c r="M508" s="60">
        <f t="shared" si="131"/>
        <v>505</v>
      </c>
      <c r="N508" s="10"/>
      <c r="O508" s="79" t="str">
        <f t="shared" si="134"/>
        <v>NY Metro</v>
      </c>
      <c r="P508" s="94">
        <f t="shared" si="133"/>
        <v>468</v>
      </c>
      <c r="Q508" s="94" t="s">
        <v>114</v>
      </c>
      <c r="R508" s="193"/>
      <c r="S508" s="94">
        <v>1</v>
      </c>
      <c r="T508" s="58">
        <f t="shared" si="130"/>
        <v>4</v>
      </c>
      <c r="U508" s="81">
        <f t="shared" ref="U508:U571" si="137">I508-(Z508*Y508)</f>
        <v>494.36356986100952</v>
      </c>
      <c r="V508" s="61">
        <f t="shared" si="135"/>
        <v>482.18831490954358</v>
      </c>
      <c r="W508" s="61" t="s">
        <v>194</v>
      </c>
      <c r="X508" s="61">
        <f t="shared" si="136"/>
        <v>3.6349999999999998</v>
      </c>
      <c r="Y508" s="61">
        <f t="shared" si="132"/>
        <v>3.5454767129968299</v>
      </c>
      <c r="Z508" s="58">
        <v>3</v>
      </c>
      <c r="AA508" s="81">
        <f t="shared" si="128"/>
        <v>492.82474504853406</v>
      </c>
      <c r="AB508" s="212">
        <f t="shared" si="129"/>
        <v>123.20618626213351</v>
      </c>
      <c r="AC508" s="82"/>
      <c r="AD508" s="10"/>
      <c r="AE508"/>
      <c r="AF508"/>
      <c r="AK508" s="10"/>
      <c r="AM508"/>
      <c r="AR508" s="10"/>
      <c r="AT508"/>
    </row>
    <row r="509" spans="1:46" x14ac:dyDescent="0.25">
      <c r="A509" s="93">
        <v>469</v>
      </c>
      <c r="B509" s="93" t="s">
        <v>126</v>
      </c>
      <c r="C509" s="94" t="s">
        <v>114</v>
      </c>
      <c r="D509" s="121">
        <v>2014</v>
      </c>
      <c r="E509" s="93">
        <v>4</v>
      </c>
      <c r="F509" s="93">
        <f t="shared" si="127"/>
        <v>469</v>
      </c>
      <c r="H509" s="54">
        <v>4</v>
      </c>
      <c r="I509" s="118">
        <v>505</v>
      </c>
      <c r="J509" s="123"/>
      <c r="L509"/>
      <c r="M509" s="60">
        <f t="shared" si="131"/>
        <v>505</v>
      </c>
      <c r="N509" s="10"/>
      <c r="O509" s="79" t="str">
        <f t="shared" si="134"/>
        <v>NY Metro</v>
      </c>
      <c r="P509" s="94">
        <f t="shared" si="133"/>
        <v>469</v>
      </c>
      <c r="Q509" s="94" t="s">
        <v>114</v>
      </c>
      <c r="R509" s="193"/>
      <c r="S509" s="94">
        <v>1</v>
      </c>
      <c r="T509" s="58">
        <f t="shared" si="130"/>
        <v>4</v>
      </c>
      <c r="U509" s="81">
        <f t="shared" si="137"/>
        <v>494.36356986100952</v>
      </c>
      <c r="V509" s="61">
        <f t="shared" si="135"/>
        <v>482.18831490954358</v>
      </c>
      <c r="W509" s="61" t="s">
        <v>194</v>
      </c>
      <c r="X509" s="61">
        <f t="shared" si="136"/>
        <v>3.6349999999999998</v>
      </c>
      <c r="Y509" s="61">
        <f t="shared" si="132"/>
        <v>3.5454767129968299</v>
      </c>
      <c r="Z509" s="58">
        <v>3</v>
      </c>
      <c r="AA509" s="81">
        <f t="shared" si="128"/>
        <v>492.82474504853406</v>
      </c>
      <c r="AB509" s="212">
        <f t="shared" si="129"/>
        <v>123.20618626213351</v>
      </c>
      <c r="AC509" s="82"/>
      <c r="AD509" s="10"/>
      <c r="AE509"/>
      <c r="AF509"/>
      <c r="AK509" s="10"/>
      <c r="AM509"/>
      <c r="AR509" s="10"/>
      <c r="AT509"/>
    </row>
    <row r="510" spans="1:46" x14ac:dyDescent="0.25">
      <c r="A510" s="93">
        <v>470</v>
      </c>
      <c r="B510" s="93" t="s">
        <v>126</v>
      </c>
      <c r="C510" s="94" t="s">
        <v>114</v>
      </c>
      <c r="D510" s="121">
        <v>2014</v>
      </c>
      <c r="E510" s="93">
        <v>4</v>
      </c>
      <c r="F510" s="93">
        <f t="shared" si="127"/>
        <v>470</v>
      </c>
      <c r="H510" s="54">
        <v>4</v>
      </c>
      <c r="I510" s="118">
        <v>505</v>
      </c>
      <c r="J510" s="123"/>
      <c r="L510"/>
      <c r="M510" s="60">
        <f t="shared" si="131"/>
        <v>505</v>
      </c>
      <c r="N510" s="10"/>
      <c r="O510" s="79" t="str">
        <f t="shared" si="134"/>
        <v>NY Metro</v>
      </c>
      <c r="P510" s="94">
        <f t="shared" si="133"/>
        <v>470</v>
      </c>
      <c r="Q510" s="94" t="s">
        <v>114</v>
      </c>
      <c r="R510" s="193"/>
      <c r="S510" s="94">
        <v>1</v>
      </c>
      <c r="T510" s="58">
        <f t="shared" si="130"/>
        <v>4</v>
      </c>
      <c r="U510" s="81">
        <f t="shared" si="137"/>
        <v>494.36356986100952</v>
      </c>
      <c r="V510" s="61">
        <f t="shared" si="135"/>
        <v>482.18831490954358</v>
      </c>
      <c r="W510" s="61" t="s">
        <v>194</v>
      </c>
      <c r="X510" s="61">
        <f t="shared" si="136"/>
        <v>3.6349999999999998</v>
      </c>
      <c r="Y510" s="61">
        <f t="shared" si="132"/>
        <v>3.5454767129968299</v>
      </c>
      <c r="Z510" s="58">
        <v>3</v>
      </c>
      <c r="AA510" s="81">
        <f t="shared" si="128"/>
        <v>492.82474504853406</v>
      </c>
      <c r="AB510" s="212">
        <f t="shared" si="129"/>
        <v>123.20618626213351</v>
      </c>
      <c r="AC510" s="82"/>
      <c r="AD510" s="10"/>
      <c r="AE510"/>
      <c r="AF510"/>
      <c r="AK510" s="10"/>
      <c r="AM510"/>
      <c r="AR510" s="10"/>
      <c r="AT510"/>
    </row>
    <row r="511" spans="1:46" x14ac:dyDescent="0.25">
      <c r="A511" s="93">
        <v>471</v>
      </c>
      <c r="B511" s="93" t="s">
        <v>126</v>
      </c>
      <c r="C511" s="94" t="s">
        <v>114</v>
      </c>
      <c r="D511" s="121">
        <v>2014</v>
      </c>
      <c r="E511" s="93">
        <v>4</v>
      </c>
      <c r="F511" s="93">
        <f t="shared" ref="F511:F574" si="138">A511</f>
        <v>471</v>
      </c>
      <c r="H511" s="54">
        <v>4</v>
      </c>
      <c r="I511" s="118">
        <v>642</v>
      </c>
      <c r="J511" s="123"/>
      <c r="L511"/>
      <c r="M511" s="60">
        <f t="shared" si="131"/>
        <v>642</v>
      </c>
      <c r="N511" s="10"/>
      <c r="O511" s="79" t="str">
        <f t="shared" si="134"/>
        <v>NY Metro</v>
      </c>
      <c r="P511" s="94">
        <f t="shared" si="133"/>
        <v>471</v>
      </c>
      <c r="Q511" s="94" t="s">
        <v>114</v>
      </c>
      <c r="R511" s="193"/>
      <c r="S511" s="94">
        <v>1</v>
      </c>
      <c r="T511" s="58">
        <f t="shared" si="130"/>
        <v>4</v>
      </c>
      <c r="U511" s="81">
        <f t="shared" si="137"/>
        <v>631.36356986100952</v>
      </c>
      <c r="V511" s="61">
        <f t="shared" si="135"/>
        <v>615.81425980103347</v>
      </c>
      <c r="W511" s="61" t="s">
        <v>194</v>
      </c>
      <c r="X511" s="61">
        <f t="shared" si="136"/>
        <v>3.6349999999999998</v>
      </c>
      <c r="Y511" s="61">
        <f t="shared" si="132"/>
        <v>3.5454767129968299</v>
      </c>
      <c r="Z511" s="58">
        <v>3</v>
      </c>
      <c r="AA511" s="81">
        <f t="shared" si="128"/>
        <v>626.45068994002395</v>
      </c>
      <c r="AB511" s="212">
        <f t="shared" si="129"/>
        <v>156.61267248500599</v>
      </c>
      <c r="AC511" s="82"/>
      <c r="AD511" s="10"/>
      <c r="AE511"/>
      <c r="AF511"/>
      <c r="AK511" s="10"/>
      <c r="AM511"/>
      <c r="AR511" s="10"/>
      <c r="AT511"/>
    </row>
    <row r="512" spans="1:46" x14ac:dyDescent="0.25">
      <c r="A512" s="93">
        <v>472</v>
      </c>
      <c r="B512" s="93" t="s">
        <v>126</v>
      </c>
      <c r="C512" s="94" t="s">
        <v>114</v>
      </c>
      <c r="D512" s="121">
        <v>2014</v>
      </c>
      <c r="E512" s="93">
        <v>4</v>
      </c>
      <c r="F512" s="93">
        <f t="shared" si="138"/>
        <v>472</v>
      </c>
      <c r="H512" s="54">
        <v>4</v>
      </c>
      <c r="I512" s="118">
        <v>642</v>
      </c>
      <c r="J512" s="123"/>
      <c r="L512"/>
      <c r="M512" s="60">
        <f t="shared" si="131"/>
        <v>642</v>
      </c>
      <c r="N512" s="10"/>
      <c r="O512" s="79" t="str">
        <f t="shared" si="134"/>
        <v>NY Metro</v>
      </c>
      <c r="P512" s="94">
        <f t="shared" si="133"/>
        <v>472</v>
      </c>
      <c r="Q512" s="94" t="s">
        <v>114</v>
      </c>
      <c r="R512" s="193"/>
      <c r="S512" s="94">
        <v>1</v>
      </c>
      <c r="T512" s="58">
        <f t="shared" si="130"/>
        <v>4</v>
      </c>
      <c r="U512" s="81">
        <f t="shared" si="137"/>
        <v>631.36356986100952</v>
      </c>
      <c r="V512" s="61">
        <f t="shared" si="135"/>
        <v>615.81425980103347</v>
      </c>
      <c r="W512" s="61" t="s">
        <v>194</v>
      </c>
      <c r="X512" s="61">
        <f t="shared" si="136"/>
        <v>3.6349999999999998</v>
      </c>
      <c r="Y512" s="61">
        <f t="shared" si="132"/>
        <v>3.5454767129968299</v>
      </c>
      <c r="Z512" s="58">
        <v>3</v>
      </c>
      <c r="AA512" s="81">
        <f t="shared" si="128"/>
        <v>626.45068994002395</v>
      </c>
      <c r="AB512" s="212">
        <f t="shared" si="129"/>
        <v>156.61267248500599</v>
      </c>
      <c r="AC512" s="82"/>
      <c r="AD512" s="10"/>
      <c r="AE512"/>
      <c r="AF512"/>
      <c r="AK512" s="10"/>
      <c r="AM512"/>
      <c r="AR512" s="10"/>
      <c r="AT512"/>
    </row>
    <row r="513" spans="1:46" x14ac:dyDescent="0.25">
      <c r="A513" s="93">
        <v>473</v>
      </c>
      <c r="B513" s="93" t="s">
        <v>126</v>
      </c>
      <c r="C513" s="94" t="s">
        <v>114</v>
      </c>
      <c r="D513" s="121">
        <v>2014</v>
      </c>
      <c r="E513" s="93">
        <v>4</v>
      </c>
      <c r="F513" s="93">
        <f t="shared" si="138"/>
        <v>473</v>
      </c>
      <c r="H513" s="54">
        <v>4</v>
      </c>
      <c r="I513" s="118">
        <v>506.63</v>
      </c>
      <c r="J513" s="123"/>
      <c r="L513"/>
      <c r="M513" s="60">
        <f t="shared" si="131"/>
        <v>506.63</v>
      </c>
      <c r="N513" s="10"/>
      <c r="O513" s="79" t="str">
        <f t="shared" si="134"/>
        <v>NY Metro</v>
      </c>
      <c r="P513" s="94">
        <f t="shared" si="133"/>
        <v>473</v>
      </c>
      <c r="Q513" s="94" t="s">
        <v>114</v>
      </c>
      <c r="R513" s="193"/>
      <c r="S513" s="94">
        <v>1</v>
      </c>
      <c r="T513" s="58">
        <f t="shared" si="130"/>
        <v>4</v>
      </c>
      <c r="U513" s="81">
        <f t="shared" si="137"/>
        <v>495.99356986100952</v>
      </c>
      <c r="V513" s="61">
        <f t="shared" si="135"/>
        <v>483.77817104219412</v>
      </c>
      <c r="W513" s="61" t="s">
        <v>194</v>
      </c>
      <c r="X513" s="61">
        <f t="shared" si="136"/>
        <v>3.6349999999999998</v>
      </c>
      <c r="Y513" s="61">
        <f t="shared" si="132"/>
        <v>3.5454767129968299</v>
      </c>
      <c r="Z513" s="58">
        <v>3</v>
      </c>
      <c r="AA513" s="81">
        <f t="shared" si="128"/>
        <v>494.41460118118459</v>
      </c>
      <c r="AB513" s="212">
        <f t="shared" si="129"/>
        <v>123.60365029529615</v>
      </c>
      <c r="AC513" s="82"/>
      <c r="AD513" s="10"/>
      <c r="AE513"/>
      <c r="AF513"/>
      <c r="AK513" s="10"/>
      <c r="AM513"/>
      <c r="AR513" s="10"/>
      <c r="AT513"/>
    </row>
    <row r="514" spans="1:46" x14ac:dyDescent="0.25">
      <c r="A514" s="93">
        <v>474</v>
      </c>
      <c r="B514" s="93" t="s">
        <v>126</v>
      </c>
      <c r="C514" s="94" t="s">
        <v>114</v>
      </c>
      <c r="D514" s="121">
        <v>2014</v>
      </c>
      <c r="E514" s="93">
        <v>4</v>
      </c>
      <c r="F514" s="93">
        <f t="shared" si="138"/>
        <v>474</v>
      </c>
      <c r="H514" s="54">
        <v>4</v>
      </c>
      <c r="I514" s="118">
        <v>506.64</v>
      </c>
      <c r="J514" s="123"/>
      <c r="L514"/>
      <c r="M514" s="60">
        <f t="shared" si="131"/>
        <v>506.64</v>
      </c>
      <c r="N514" s="10"/>
      <c r="O514" s="79" t="str">
        <f t="shared" si="134"/>
        <v>NY Metro</v>
      </c>
      <c r="P514" s="94">
        <f t="shared" si="133"/>
        <v>474</v>
      </c>
      <c r="Q514" s="94" t="s">
        <v>114</v>
      </c>
      <c r="R514" s="193"/>
      <c r="S514" s="94">
        <v>1</v>
      </c>
      <c r="T514" s="58">
        <f t="shared" si="130"/>
        <v>4</v>
      </c>
      <c r="U514" s="81">
        <f t="shared" si="137"/>
        <v>496.00356986100951</v>
      </c>
      <c r="V514" s="61">
        <f t="shared" si="135"/>
        <v>483.78792476079934</v>
      </c>
      <c r="W514" s="61" t="s">
        <v>194</v>
      </c>
      <c r="X514" s="61">
        <f t="shared" si="136"/>
        <v>3.6349999999999998</v>
      </c>
      <c r="Y514" s="61">
        <f t="shared" si="132"/>
        <v>3.5454767129968299</v>
      </c>
      <c r="Z514" s="58">
        <v>3</v>
      </c>
      <c r="AA514" s="81">
        <f t="shared" si="128"/>
        <v>494.42435489978982</v>
      </c>
      <c r="AB514" s="212">
        <f t="shared" si="129"/>
        <v>123.60608872494745</v>
      </c>
      <c r="AC514" s="82"/>
      <c r="AD514" s="10"/>
      <c r="AE514"/>
      <c r="AF514"/>
      <c r="AK514" s="10"/>
      <c r="AM514"/>
      <c r="AR514" s="10"/>
      <c r="AT514"/>
    </row>
    <row r="515" spans="1:46" x14ac:dyDescent="0.25">
      <c r="A515" s="93">
        <v>475</v>
      </c>
      <c r="B515" s="93" t="s">
        <v>126</v>
      </c>
      <c r="C515" s="94" t="s">
        <v>114</v>
      </c>
      <c r="D515" s="121">
        <v>2014</v>
      </c>
      <c r="E515" s="93">
        <v>4</v>
      </c>
      <c r="F515" s="93">
        <f t="shared" si="138"/>
        <v>475</v>
      </c>
      <c r="H515" s="54">
        <v>4</v>
      </c>
      <c r="I515" s="118">
        <v>506.64</v>
      </c>
      <c r="J515" s="123"/>
      <c r="L515"/>
      <c r="M515" s="60">
        <f t="shared" si="131"/>
        <v>506.64</v>
      </c>
      <c r="N515" s="10"/>
      <c r="O515" s="79" t="str">
        <f t="shared" si="134"/>
        <v>NY Metro</v>
      </c>
      <c r="P515" s="94">
        <f t="shared" si="133"/>
        <v>475</v>
      </c>
      <c r="Q515" s="94" t="s">
        <v>114</v>
      </c>
      <c r="R515" s="193"/>
      <c r="S515" s="94">
        <v>1</v>
      </c>
      <c r="T515" s="58">
        <f t="shared" si="130"/>
        <v>4</v>
      </c>
      <c r="U515" s="81">
        <f t="shared" si="137"/>
        <v>496.00356986100951</v>
      </c>
      <c r="V515" s="61">
        <f t="shared" si="135"/>
        <v>483.78792476079934</v>
      </c>
      <c r="W515" s="61" t="s">
        <v>194</v>
      </c>
      <c r="X515" s="61">
        <f t="shared" si="136"/>
        <v>3.6349999999999998</v>
      </c>
      <c r="Y515" s="61">
        <f t="shared" si="132"/>
        <v>3.5454767129968299</v>
      </c>
      <c r="Z515" s="58">
        <v>3</v>
      </c>
      <c r="AA515" s="81">
        <f t="shared" si="128"/>
        <v>494.42435489978982</v>
      </c>
      <c r="AB515" s="212">
        <f t="shared" si="129"/>
        <v>123.60608872494745</v>
      </c>
      <c r="AC515" s="82"/>
      <c r="AD515" s="10"/>
      <c r="AE515"/>
      <c r="AF515"/>
      <c r="AK515" s="10"/>
      <c r="AM515"/>
      <c r="AR515" s="10"/>
      <c r="AT515"/>
    </row>
    <row r="516" spans="1:46" x14ac:dyDescent="0.25">
      <c r="A516" s="93">
        <v>476</v>
      </c>
      <c r="B516" s="93" t="s">
        <v>126</v>
      </c>
      <c r="C516" s="94" t="s">
        <v>114</v>
      </c>
      <c r="D516" s="121">
        <v>2014</v>
      </c>
      <c r="E516" s="93">
        <v>4</v>
      </c>
      <c r="F516" s="93">
        <f t="shared" si="138"/>
        <v>476</v>
      </c>
      <c r="H516" s="54">
        <v>4</v>
      </c>
      <c r="I516" s="118">
        <v>506.63</v>
      </c>
      <c r="J516" s="123"/>
      <c r="L516"/>
      <c r="M516" s="60">
        <f t="shared" si="131"/>
        <v>506.63</v>
      </c>
      <c r="N516" s="10"/>
      <c r="O516" s="79" t="str">
        <f t="shared" si="134"/>
        <v>NY Metro</v>
      </c>
      <c r="P516" s="94">
        <f t="shared" si="133"/>
        <v>476</v>
      </c>
      <c r="Q516" s="94" t="s">
        <v>114</v>
      </c>
      <c r="R516" s="193"/>
      <c r="S516" s="94">
        <v>1</v>
      </c>
      <c r="T516" s="58">
        <f t="shared" si="130"/>
        <v>4</v>
      </c>
      <c r="U516" s="81">
        <f t="shared" si="137"/>
        <v>495.99356986100952</v>
      </c>
      <c r="V516" s="61">
        <f t="shared" si="135"/>
        <v>483.77817104219412</v>
      </c>
      <c r="W516" s="61" t="s">
        <v>194</v>
      </c>
      <c r="X516" s="61">
        <f t="shared" si="136"/>
        <v>3.6349999999999998</v>
      </c>
      <c r="Y516" s="61">
        <f t="shared" si="132"/>
        <v>3.5454767129968299</v>
      </c>
      <c r="Z516" s="58">
        <v>3</v>
      </c>
      <c r="AA516" s="81">
        <f t="shared" si="128"/>
        <v>494.41460118118459</v>
      </c>
      <c r="AB516" s="212">
        <f t="shared" si="129"/>
        <v>123.60365029529615</v>
      </c>
      <c r="AC516" s="82"/>
      <c r="AD516" s="10"/>
      <c r="AE516"/>
      <c r="AF516"/>
      <c r="AK516" s="10"/>
      <c r="AM516"/>
      <c r="AR516" s="10"/>
      <c r="AT516"/>
    </row>
    <row r="517" spans="1:46" x14ac:dyDescent="0.25">
      <c r="A517" s="93">
        <v>477</v>
      </c>
      <c r="B517" s="93" t="s">
        <v>126</v>
      </c>
      <c r="C517" s="94" t="s">
        <v>114</v>
      </c>
      <c r="D517" s="121">
        <v>2014</v>
      </c>
      <c r="E517" s="93">
        <v>4</v>
      </c>
      <c r="F517" s="93">
        <f t="shared" si="138"/>
        <v>477</v>
      </c>
      <c r="H517" s="54">
        <v>4</v>
      </c>
      <c r="I517" s="118">
        <v>506.63</v>
      </c>
      <c r="J517" s="123"/>
      <c r="L517"/>
      <c r="M517" s="60">
        <f t="shared" si="131"/>
        <v>506.63</v>
      </c>
      <c r="N517" s="10"/>
      <c r="O517" s="79" t="str">
        <f t="shared" si="134"/>
        <v>NY Metro</v>
      </c>
      <c r="P517" s="94">
        <f t="shared" si="133"/>
        <v>477</v>
      </c>
      <c r="Q517" s="94" t="s">
        <v>114</v>
      </c>
      <c r="R517" s="193"/>
      <c r="S517" s="94">
        <v>1</v>
      </c>
      <c r="T517" s="58">
        <f t="shared" si="130"/>
        <v>4</v>
      </c>
      <c r="U517" s="81">
        <f t="shared" si="137"/>
        <v>495.99356986100952</v>
      </c>
      <c r="V517" s="61">
        <f t="shared" si="135"/>
        <v>483.77817104219412</v>
      </c>
      <c r="W517" s="61" t="s">
        <v>194</v>
      </c>
      <c r="X517" s="61">
        <f t="shared" si="136"/>
        <v>3.6349999999999998</v>
      </c>
      <c r="Y517" s="61">
        <f t="shared" si="132"/>
        <v>3.5454767129968299</v>
      </c>
      <c r="Z517" s="58">
        <v>3</v>
      </c>
      <c r="AA517" s="81">
        <f t="shared" si="128"/>
        <v>494.41460118118459</v>
      </c>
      <c r="AB517" s="212">
        <f t="shared" si="129"/>
        <v>123.60365029529615</v>
      </c>
      <c r="AC517" s="82"/>
      <c r="AD517" s="10"/>
      <c r="AE517"/>
      <c r="AF517"/>
      <c r="AK517" s="10"/>
      <c r="AM517"/>
      <c r="AR517" s="10"/>
      <c r="AT517"/>
    </row>
    <row r="518" spans="1:46" x14ac:dyDescent="0.25">
      <c r="A518" s="93">
        <v>478</v>
      </c>
      <c r="B518" s="93" t="s">
        <v>126</v>
      </c>
      <c r="C518" s="94" t="s">
        <v>114</v>
      </c>
      <c r="D518" s="121">
        <v>2014</v>
      </c>
      <c r="E518" s="93">
        <v>4</v>
      </c>
      <c r="F518" s="93">
        <f t="shared" si="138"/>
        <v>478</v>
      </c>
      <c r="H518" s="54">
        <v>4</v>
      </c>
      <c r="I518" s="118">
        <v>506.63</v>
      </c>
      <c r="J518" s="123"/>
      <c r="L518"/>
      <c r="M518" s="60">
        <f t="shared" si="131"/>
        <v>506.63</v>
      </c>
      <c r="N518" s="10"/>
      <c r="O518" s="79" t="str">
        <f t="shared" si="134"/>
        <v>NY Metro</v>
      </c>
      <c r="P518" s="94">
        <f t="shared" si="133"/>
        <v>478</v>
      </c>
      <c r="Q518" s="94" t="s">
        <v>114</v>
      </c>
      <c r="R518" s="193"/>
      <c r="S518" s="94">
        <v>1</v>
      </c>
      <c r="T518" s="58">
        <f t="shared" si="130"/>
        <v>4</v>
      </c>
      <c r="U518" s="81">
        <f t="shared" si="137"/>
        <v>495.99356986100952</v>
      </c>
      <c r="V518" s="61">
        <f t="shared" si="135"/>
        <v>483.77817104219412</v>
      </c>
      <c r="W518" s="61" t="s">
        <v>194</v>
      </c>
      <c r="X518" s="61">
        <f t="shared" si="136"/>
        <v>3.6349999999999998</v>
      </c>
      <c r="Y518" s="61">
        <f t="shared" si="132"/>
        <v>3.5454767129968299</v>
      </c>
      <c r="Z518" s="58">
        <v>3</v>
      </c>
      <c r="AA518" s="81">
        <f t="shared" ref="AA518:AA581" si="139">((Z518*Y518)+V518)/S518</f>
        <v>494.41460118118459</v>
      </c>
      <c r="AB518" s="212">
        <f t="shared" ref="AB518:AB581" si="140">IF(T518,AA518/T518,"-")</f>
        <v>123.60365029529615</v>
      </c>
      <c r="AC518" s="82"/>
      <c r="AD518" s="10"/>
      <c r="AE518"/>
      <c r="AF518"/>
      <c r="AK518" s="10"/>
      <c r="AM518"/>
      <c r="AR518" s="10"/>
      <c r="AT518"/>
    </row>
    <row r="519" spans="1:46" x14ac:dyDescent="0.25">
      <c r="A519" s="93">
        <v>479</v>
      </c>
      <c r="B519" s="93" t="s">
        <v>126</v>
      </c>
      <c r="C519" s="94" t="s">
        <v>114</v>
      </c>
      <c r="D519" s="121">
        <v>2014</v>
      </c>
      <c r="E519" s="93">
        <v>4</v>
      </c>
      <c r="F519" s="93">
        <f t="shared" si="138"/>
        <v>479</v>
      </c>
      <c r="H519" s="54">
        <v>4</v>
      </c>
      <c r="I519" s="118">
        <v>506.63</v>
      </c>
      <c r="J519" s="123"/>
      <c r="L519"/>
      <c r="M519" s="60">
        <f t="shared" si="131"/>
        <v>506.63</v>
      </c>
      <c r="N519" s="10"/>
      <c r="O519" s="79" t="str">
        <f t="shared" si="134"/>
        <v>NY Metro</v>
      </c>
      <c r="P519" s="94">
        <f t="shared" si="133"/>
        <v>479</v>
      </c>
      <c r="Q519" s="94" t="s">
        <v>114</v>
      </c>
      <c r="R519" s="193"/>
      <c r="S519" s="94">
        <v>1</v>
      </c>
      <c r="T519" s="58">
        <f t="shared" si="130"/>
        <v>4</v>
      </c>
      <c r="U519" s="81">
        <f t="shared" si="137"/>
        <v>495.99356986100952</v>
      </c>
      <c r="V519" s="61">
        <f t="shared" si="135"/>
        <v>483.77817104219412</v>
      </c>
      <c r="W519" s="61" t="s">
        <v>194</v>
      </c>
      <c r="X519" s="61">
        <f t="shared" si="136"/>
        <v>3.6349999999999998</v>
      </c>
      <c r="Y519" s="61">
        <f t="shared" si="132"/>
        <v>3.5454767129968299</v>
      </c>
      <c r="Z519" s="58">
        <v>3</v>
      </c>
      <c r="AA519" s="81">
        <f t="shared" si="139"/>
        <v>494.41460118118459</v>
      </c>
      <c r="AB519" s="212">
        <f t="shared" si="140"/>
        <v>123.60365029529615</v>
      </c>
      <c r="AC519" s="82"/>
      <c r="AD519" s="10"/>
      <c r="AE519"/>
      <c r="AF519"/>
      <c r="AK519" s="10"/>
      <c r="AM519"/>
      <c r="AR519" s="10"/>
      <c r="AT519"/>
    </row>
    <row r="520" spans="1:46" x14ac:dyDescent="0.25">
      <c r="A520" s="93">
        <v>480</v>
      </c>
      <c r="B520" s="93" t="s">
        <v>126</v>
      </c>
      <c r="C520" s="94" t="s">
        <v>114</v>
      </c>
      <c r="D520" s="121">
        <v>2014</v>
      </c>
      <c r="E520" s="93">
        <v>4</v>
      </c>
      <c r="F520" s="93">
        <f t="shared" si="138"/>
        <v>480</v>
      </c>
      <c r="H520" s="54">
        <v>4</v>
      </c>
      <c r="I520" s="118">
        <v>506.63</v>
      </c>
      <c r="J520" s="123"/>
      <c r="L520"/>
      <c r="M520" s="60">
        <f t="shared" si="131"/>
        <v>506.63</v>
      </c>
      <c r="N520" s="10"/>
      <c r="O520" s="79" t="str">
        <f t="shared" si="134"/>
        <v>NY Metro</v>
      </c>
      <c r="P520" s="94">
        <f t="shared" si="133"/>
        <v>480</v>
      </c>
      <c r="Q520" s="94" t="s">
        <v>114</v>
      </c>
      <c r="R520" s="193"/>
      <c r="S520" s="94">
        <v>1</v>
      </c>
      <c r="T520" s="58">
        <f t="shared" si="130"/>
        <v>4</v>
      </c>
      <c r="U520" s="81">
        <f t="shared" si="137"/>
        <v>495.99356986100952</v>
      </c>
      <c r="V520" s="61">
        <f t="shared" si="135"/>
        <v>483.77817104219412</v>
      </c>
      <c r="W520" s="61" t="s">
        <v>194</v>
      </c>
      <c r="X520" s="61">
        <f t="shared" si="136"/>
        <v>3.6349999999999998</v>
      </c>
      <c r="Y520" s="61">
        <f t="shared" si="132"/>
        <v>3.5454767129968299</v>
      </c>
      <c r="Z520" s="58">
        <v>3</v>
      </c>
      <c r="AA520" s="81">
        <f t="shared" si="139"/>
        <v>494.41460118118459</v>
      </c>
      <c r="AB520" s="212">
        <f t="shared" si="140"/>
        <v>123.60365029529615</v>
      </c>
      <c r="AC520" s="82"/>
      <c r="AD520" s="10"/>
      <c r="AE520"/>
      <c r="AF520"/>
      <c r="AK520" s="10"/>
      <c r="AM520"/>
      <c r="AR520" s="10"/>
      <c r="AT520"/>
    </row>
    <row r="521" spans="1:46" x14ac:dyDescent="0.25">
      <c r="A521" s="93">
        <v>481</v>
      </c>
      <c r="B521" s="93" t="s">
        <v>126</v>
      </c>
      <c r="C521" s="94" t="s">
        <v>114</v>
      </c>
      <c r="D521" s="121">
        <v>2014</v>
      </c>
      <c r="E521" s="93">
        <v>4</v>
      </c>
      <c r="F521" s="93">
        <f t="shared" si="138"/>
        <v>481</v>
      </c>
      <c r="H521" s="54">
        <v>4</v>
      </c>
      <c r="I521" s="118">
        <v>506.63</v>
      </c>
      <c r="J521" s="123"/>
      <c r="L521"/>
      <c r="M521" s="60">
        <f t="shared" si="131"/>
        <v>506.63</v>
      </c>
      <c r="N521" s="10"/>
      <c r="O521" s="79" t="str">
        <f t="shared" si="134"/>
        <v>NY Metro</v>
      </c>
      <c r="P521" s="94">
        <f t="shared" si="133"/>
        <v>481</v>
      </c>
      <c r="Q521" s="94" t="s">
        <v>114</v>
      </c>
      <c r="R521" s="193"/>
      <c r="S521" s="94">
        <v>1</v>
      </c>
      <c r="T521" s="58">
        <f t="shared" si="130"/>
        <v>4</v>
      </c>
      <c r="U521" s="81">
        <f t="shared" si="137"/>
        <v>495.99356986100952</v>
      </c>
      <c r="V521" s="61">
        <f t="shared" si="135"/>
        <v>483.77817104219412</v>
      </c>
      <c r="W521" s="61" t="s">
        <v>194</v>
      </c>
      <c r="X521" s="61">
        <f t="shared" si="136"/>
        <v>3.6349999999999998</v>
      </c>
      <c r="Y521" s="61">
        <f t="shared" si="132"/>
        <v>3.5454767129968299</v>
      </c>
      <c r="Z521" s="58">
        <v>3</v>
      </c>
      <c r="AA521" s="81">
        <f t="shared" si="139"/>
        <v>494.41460118118459</v>
      </c>
      <c r="AB521" s="212">
        <f t="shared" si="140"/>
        <v>123.60365029529615</v>
      </c>
      <c r="AC521" s="82"/>
      <c r="AD521" s="10"/>
      <c r="AE521"/>
      <c r="AF521"/>
      <c r="AK521" s="10"/>
      <c r="AM521"/>
      <c r="AR521" s="10"/>
      <c r="AT521"/>
    </row>
    <row r="522" spans="1:46" x14ac:dyDescent="0.25">
      <c r="A522" s="93">
        <v>482</v>
      </c>
      <c r="B522" s="93" t="s">
        <v>126</v>
      </c>
      <c r="C522" s="94" t="s">
        <v>114</v>
      </c>
      <c r="D522" s="121">
        <v>2014</v>
      </c>
      <c r="E522" s="93">
        <v>4</v>
      </c>
      <c r="F522" s="93">
        <f t="shared" si="138"/>
        <v>482</v>
      </c>
      <c r="H522" s="54">
        <v>4</v>
      </c>
      <c r="I522" s="118">
        <v>506.63</v>
      </c>
      <c r="J522" s="123"/>
      <c r="L522"/>
      <c r="M522" s="60">
        <f t="shared" si="131"/>
        <v>506.63</v>
      </c>
      <c r="N522" s="10"/>
      <c r="O522" s="79" t="str">
        <f t="shared" si="134"/>
        <v>NY Metro</v>
      </c>
      <c r="P522" s="94">
        <f t="shared" si="133"/>
        <v>482</v>
      </c>
      <c r="Q522" s="94" t="s">
        <v>114</v>
      </c>
      <c r="R522" s="193"/>
      <c r="S522" s="94">
        <v>1</v>
      </c>
      <c r="T522" s="58">
        <f t="shared" si="130"/>
        <v>4</v>
      </c>
      <c r="U522" s="81">
        <f t="shared" si="137"/>
        <v>495.99356986100952</v>
      </c>
      <c r="V522" s="61">
        <f t="shared" si="135"/>
        <v>483.77817104219412</v>
      </c>
      <c r="W522" s="61" t="s">
        <v>194</v>
      </c>
      <c r="X522" s="61">
        <f t="shared" si="136"/>
        <v>3.6349999999999998</v>
      </c>
      <c r="Y522" s="61">
        <f t="shared" si="132"/>
        <v>3.5454767129968299</v>
      </c>
      <c r="Z522" s="58">
        <v>3</v>
      </c>
      <c r="AA522" s="81">
        <f t="shared" si="139"/>
        <v>494.41460118118459</v>
      </c>
      <c r="AB522" s="212">
        <f t="shared" si="140"/>
        <v>123.60365029529615</v>
      </c>
      <c r="AC522" s="82"/>
      <c r="AD522" s="10"/>
      <c r="AE522"/>
      <c r="AF522"/>
      <c r="AK522" s="10"/>
      <c r="AM522"/>
      <c r="AR522" s="10"/>
      <c r="AT522"/>
    </row>
    <row r="523" spans="1:46" x14ac:dyDescent="0.25">
      <c r="A523" s="93">
        <v>483</v>
      </c>
      <c r="B523" s="93" t="s">
        <v>126</v>
      </c>
      <c r="C523" s="94" t="s">
        <v>114</v>
      </c>
      <c r="D523" s="121">
        <v>2014</v>
      </c>
      <c r="E523" s="93">
        <v>4</v>
      </c>
      <c r="F523" s="93">
        <f t="shared" si="138"/>
        <v>483</v>
      </c>
      <c r="H523" s="54">
        <v>4</v>
      </c>
      <c r="I523" s="118">
        <v>506.63</v>
      </c>
      <c r="J523" s="123"/>
      <c r="L523"/>
      <c r="M523" s="60">
        <f t="shared" si="131"/>
        <v>506.63</v>
      </c>
      <c r="N523" s="10"/>
      <c r="O523" s="79" t="str">
        <f t="shared" si="134"/>
        <v>NY Metro</v>
      </c>
      <c r="P523" s="94">
        <f t="shared" si="133"/>
        <v>483</v>
      </c>
      <c r="Q523" s="94" t="s">
        <v>114</v>
      </c>
      <c r="R523" s="193"/>
      <c r="S523" s="94">
        <v>1</v>
      </c>
      <c r="T523" s="58">
        <f t="shared" si="130"/>
        <v>4</v>
      </c>
      <c r="U523" s="81">
        <f t="shared" si="137"/>
        <v>495.99356986100952</v>
      </c>
      <c r="V523" s="61">
        <f t="shared" si="135"/>
        <v>483.77817104219412</v>
      </c>
      <c r="W523" s="61" t="s">
        <v>194</v>
      </c>
      <c r="X523" s="61">
        <f t="shared" si="136"/>
        <v>3.6349999999999998</v>
      </c>
      <c r="Y523" s="61">
        <f t="shared" si="132"/>
        <v>3.5454767129968299</v>
      </c>
      <c r="Z523" s="58">
        <v>3</v>
      </c>
      <c r="AA523" s="81">
        <f t="shared" si="139"/>
        <v>494.41460118118459</v>
      </c>
      <c r="AB523" s="212">
        <f t="shared" si="140"/>
        <v>123.60365029529615</v>
      </c>
      <c r="AC523" s="82"/>
      <c r="AD523" s="10"/>
      <c r="AE523"/>
      <c r="AF523"/>
      <c r="AK523" s="10"/>
      <c r="AM523"/>
      <c r="AR523" s="10"/>
      <c r="AT523"/>
    </row>
    <row r="524" spans="1:46" x14ac:dyDescent="0.25">
      <c r="A524" s="93">
        <v>484</v>
      </c>
      <c r="B524" s="93" t="s">
        <v>126</v>
      </c>
      <c r="C524" s="94" t="s">
        <v>114</v>
      </c>
      <c r="D524" s="121">
        <v>2014</v>
      </c>
      <c r="E524" s="93">
        <v>4</v>
      </c>
      <c r="F524" s="93">
        <f t="shared" si="138"/>
        <v>484</v>
      </c>
      <c r="H524" s="54">
        <v>4</v>
      </c>
      <c r="I524" s="118">
        <v>506.63</v>
      </c>
      <c r="J524" s="123"/>
      <c r="L524"/>
      <c r="M524" s="60">
        <f t="shared" si="131"/>
        <v>506.63</v>
      </c>
      <c r="N524" s="10"/>
      <c r="O524" s="79" t="str">
        <f t="shared" si="134"/>
        <v>NY Metro</v>
      </c>
      <c r="P524" s="94">
        <f t="shared" si="133"/>
        <v>484</v>
      </c>
      <c r="Q524" s="94" t="s">
        <v>114</v>
      </c>
      <c r="R524" s="193"/>
      <c r="S524" s="94">
        <v>1</v>
      </c>
      <c r="T524" s="58">
        <f t="shared" si="130"/>
        <v>4</v>
      </c>
      <c r="U524" s="81">
        <f t="shared" si="137"/>
        <v>495.99356986100952</v>
      </c>
      <c r="V524" s="61">
        <f t="shared" si="135"/>
        <v>483.77817104219412</v>
      </c>
      <c r="W524" s="61" t="s">
        <v>194</v>
      </c>
      <c r="X524" s="61">
        <f t="shared" si="136"/>
        <v>3.6349999999999998</v>
      </c>
      <c r="Y524" s="61">
        <f t="shared" si="132"/>
        <v>3.5454767129968299</v>
      </c>
      <c r="Z524" s="58">
        <v>3</v>
      </c>
      <c r="AA524" s="81">
        <f t="shared" si="139"/>
        <v>494.41460118118459</v>
      </c>
      <c r="AB524" s="212">
        <f t="shared" si="140"/>
        <v>123.60365029529615</v>
      </c>
      <c r="AC524" s="82"/>
      <c r="AD524" s="10"/>
      <c r="AE524"/>
      <c r="AF524"/>
      <c r="AK524" s="10"/>
      <c r="AM524"/>
      <c r="AR524" s="10"/>
      <c r="AT524"/>
    </row>
    <row r="525" spans="1:46" x14ac:dyDescent="0.25">
      <c r="A525" s="93">
        <v>485</v>
      </c>
      <c r="B525" s="93" t="s">
        <v>126</v>
      </c>
      <c r="C525" s="94" t="s">
        <v>114</v>
      </c>
      <c r="D525" s="121">
        <v>2014</v>
      </c>
      <c r="E525" s="93">
        <v>4</v>
      </c>
      <c r="F525" s="93">
        <f t="shared" si="138"/>
        <v>485</v>
      </c>
      <c r="H525" s="54">
        <v>4</v>
      </c>
      <c r="I525" s="118">
        <v>506.63</v>
      </c>
      <c r="J525" s="123"/>
      <c r="L525"/>
      <c r="M525" s="60">
        <f t="shared" si="131"/>
        <v>506.63</v>
      </c>
      <c r="N525" s="10"/>
      <c r="O525" s="79" t="str">
        <f t="shared" si="134"/>
        <v>NY Metro</v>
      </c>
      <c r="P525" s="94">
        <f t="shared" si="133"/>
        <v>485</v>
      </c>
      <c r="Q525" s="94" t="s">
        <v>114</v>
      </c>
      <c r="R525" s="193"/>
      <c r="S525" s="94">
        <v>1</v>
      </c>
      <c r="T525" s="58">
        <f t="shared" ref="T525:T588" si="141">H525</f>
        <v>4</v>
      </c>
      <c r="U525" s="81">
        <f t="shared" si="137"/>
        <v>495.99356986100952</v>
      </c>
      <c r="V525" s="61">
        <f t="shared" si="135"/>
        <v>483.77817104219412</v>
      </c>
      <c r="W525" s="61" t="s">
        <v>194</v>
      </c>
      <c r="X525" s="61">
        <f t="shared" si="136"/>
        <v>3.6349999999999998</v>
      </c>
      <c r="Y525" s="61">
        <f t="shared" si="132"/>
        <v>3.5454767129968299</v>
      </c>
      <c r="Z525" s="58">
        <v>3</v>
      </c>
      <c r="AA525" s="81">
        <f t="shared" si="139"/>
        <v>494.41460118118459</v>
      </c>
      <c r="AB525" s="212">
        <f t="shared" si="140"/>
        <v>123.60365029529615</v>
      </c>
      <c r="AC525" s="82"/>
      <c r="AD525" s="10"/>
      <c r="AE525"/>
      <c r="AF525"/>
      <c r="AK525" s="10"/>
      <c r="AM525"/>
      <c r="AR525" s="10"/>
      <c r="AT525"/>
    </row>
    <row r="526" spans="1:46" x14ac:dyDescent="0.25">
      <c r="A526" s="93">
        <v>486</v>
      </c>
      <c r="B526" s="93" t="s">
        <v>126</v>
      </c>
      <c r="C526" s="94" t="s">
        <v>114</v>
      </c>
      <c r="D526" s="121">
        <v>2014</v>
      </c>
      <c r="E526" s="93">
        <v>4</v>
      </c>
      <c r="F526" s="93">
        <f t="shared" si="138"/>
        <v>486</v>
      </c>
      <c r="H526" s="54">
        <v>4</v>
      </c>
      <c r="I526" s="118">
        <v>506.63</v>
      </c>
      <c r="J526" s="123"/>
      <c r="L526"/>
      <c r="M526" s="60">
        <f t="shared" si="131"/>
        <v>506.63</v>
      </c>
      <c r="N526" s="10"/>
      <c r="O526" s="79" t="str">
        <f t="shared" si="134"/>
        <v>NY Metro</v>
      </c>
      <c r="P526" s="94">
        <f t="shared" si="133"/>
        <v>486</v>
      </c>
      <c r="Q526" s="94" t="s">
        <v>114</v>
      </c>
      <c r="R526" s="193"/>
      <c r="S526" s="94">
        <v>1</v>
      </c>
      <c r="T526" s="58">
        <f t="shared" si="141"/>
        <v>4</v>
      </c>
      <c r="U526" s="81">
        <f t="shared" si="137"/>
        <v>495.99356986100952</v>
      </c>
      <c r="V526" s="61">
        <f t="shared" si="135"/>
        <v>483.77817104219412</v>
      </c>
      <c r="W526" s="61" t="s">
        <v>194</v>
      </c>
      <c r="X526" s="61">
        <f t="shared" si="136"/>
        <v>3.6349999999999998</v>
      </c>
      <c r="Y526" s="61">
        <f t="shared" si="132"/>
        <v>3.5454767129968299</v>
      </c>
      <c r="Z526" s="58">
        <v>3</v>
      </c>
      <c r="AA526" s="81">
        <f t="shared" si="139"/>
        <v>494.41460118118459</v>
      </c>
      <c r="AB526" s="212">
        <f t="shared" si="140"/>
        <v>123.60365029529615</v>
      </c>
      <c r="AC526" s="82"/>
      <c r="AD526" s="10"/>
      <c r="AE526"/>
      <c r="AF526"/>
      <c r="AK526" s="10"/>
      <c r="AM526"/>
      <c r="AR526" s="10"/>
      <c r="AT526"/>
    </row>
    <row r="527" spans="1:46" x14ac:dyDescent="0.25">
      <c r="A527" s="93">
        <v>487</v>
      </c>
      <c r="B527" s="93" t="s">
        <v>126</v>
      </c>
      <c r="C527" s="94" t="s">
        <v>114</v>
      </c>
      <c r="D527" s="121">
        <v>2014</v>
      </c>
      <c r="E527" s="93">
        <v>4</v>
      </c>
      <c r="F527" s="93">
        <f t="shared" si="138"/>
        <v>487</v>
      </c>
      <c r="H527" s="54">
        <v>4</v>
      </c>
      <c r="I527" s="118">
        <v>506.63</v>
      </c>
      <c r="J527" s="123"/>
      <c r="L527"/>
      <c r="M527" s="60">
        <f t="shared" si="131"/>
        <v>506.63</v>
      </c>
      <c r="N527" s="10"/>
      <c r="O527" s="79" t="str">
        <f t="shared" si="134"/>
        <v>NY Metro</v>
      </c>
      <c r="P527" s="94">
        <f t="shared" si="133"/>
        <v>487</v>
      </c>
      <c r="Q527" s="94" t="s">
        <v>114</v>
      </c>
      <c r="R527" s="193"/>
      <c r="S527" s="94">
        <v>1</v>
      </c>
      <c r="T527" s="58">
        <f t="shared" si="141"/>
        <v>4</v>
      </c>
      <c r="U527" s="81">
        <f t="shared" si="137"/>
        <v>495.99356986100952</v>
      </c>
      <c r="V527" s="61">
        <f t="shared" si="135"/>
        <v>483.77817104219412</v>
      </c>
      <c r="W527" s="61" t="s">
        <v>194</v>
      </c>
      <c r="X527" s="61">
        <f t="shared" si="136"/>
        <v>3.6349999999999998</v>
      </c>
      <c r="Y527" s="61">
        <f t="shared" si="132"/>
        <v>3.5454767129968299</v>
      </c>
      <c r="Z527" s="58">
        <v>3</v>
      </c>
      <c r="AA527" s="81">
        <f t="shared" si="139"/>
        <v>494.41460118118459</v>
      </c>
      <c r="AB527" s="212">
        <f t="shared" si="140"/>
        <v>123.60365029529615</v>
      </c>
      <c r="AC527" s="82"/>
      <c r="AD527" s="10"/>
      <c r="AE527"/>
      <c r="AF527"/>
      <c r="AK527" s="10"/>
      <c r="AM527"/>
      <c r="AR527" s="10"/>
      <c r="AT527"/>
    </row>
    <row r="528" spans="1:46" x14ac:dyDescent="0.25">
      <c r="A528" s="93">
        <v>488</v>
      </c>
      <c r="B528" s="93" t="s">
        <v>126</v>
      </c>
      <c r="C528" s="94" t="s">
        <v>114</v>
      </c>
      <c r="D528" s="121">
        <v>2014</v>
      </c>
      <c r="E528" s="93">
        <v>4</v>
      </c>
      <c r="F528" s="93">
        <f t="shared" si="138"/>
        <v>488</v>
      </c>
      <c r="H528" s="54">
        <v>4</v>
      </c>
      <c r="I528" s="118">
        <v>506.63</v>
      </c>
      <c r="J528" s="123"/>
      <c r="L528"/>
      <c r="M528" s="60">
        <f t="shared" si="131"/>
        <v>506.63</v>
      </c>
      <c r="N528" s="10"/>
      <c r="O528" s="79" t="str">
        <f t="shared" si="134"/>
        <v>NY Metro</v>
      </c>
      <c r="P528" s="94">
        <f t="shared" si="133"/>
        <v>488</v>
      </c>
      <c r="Q528" s="94" t="s">
        <v>114</v>
      </c>
      <c r="R528" s="193"/>
      <c r="S528" s="94">
        <v>1</v>
      </c>
      <c r="T528" s="58">
        <f t="shared" si="141"/>
        <v>4</v>
      </c>
      <c r="U528" s="81">
        <f t="shared" si="137"/>
        <v>495.99356986100952</v>
      </c>
      <c r="V528" s="61">
        <f t="shared" si="135"/>
        <v>483.77817104219412</v>
      </c>
      <c r="W528" s="61" t="s">
        <v>194</v>
      </c>
      <c r="X528" s="61">
        <f t="shared" si="136"/>
        <v>3.6349999999999998</v>
      </c>
      <c r="Y528" s="61">
        <f t="shared" si="132"/>
        <v>3.5454767129968299</v>
      </c>
      <c r="Z528" s="58">
        <v>3</v>
      </c>
      <c r="AA528" s="81">
        <f t="shared" si="139"/>
        <v>494.41460118118459</v>
      </c>
      <c r="AB528" s="212">
        <f t="shared" si="140"/>
        <v>123.60365029529615</v>
      </c>
      <c r="AC528" s="82"/>
      <c r="AD528" s="10"/>
      <c r="AE528"/>
      <c r="AF528"/>
      <c r="AK528" s="10"/>
      <c r="AM528"/>
      <c r="AR528" s="10"/>
      <c r="AT528"/>
    </row>
    <row r="529" spans="1:46" x14ac:dyDescent="0.25">
      <c r="A529" s="93">
        <v>489</v>
      </c>
      <c r="B529" s="93" t="s">
        <v>126</v>
      </c>
      <c r="C529" s="94" t="s">
        <v>114</v>
      </c>
      <c r="D529" s="121">
        <v>2014</v>
      </c>
      <c r="E529" s="93">
        <v>4</v>
      </c>
      <c r="F529" s="93">
        <f t="shared" si="138"/>
        <v>489</v>
      </c>
      <c r="H529" s="54">
        <v>4</v>
      </c>
      <c r="I529" s="118">
        <v>506.63</v>
      </c>
      <c r="J529" s="123"/>
      <c r="L529"/>
      <c r="M529" s="60">
        <f t="shared" si="131"/>
        <v>506.63</v>
      </c>
      <c r="N529" s="10"/>
      <c r="O529" s="79" t="str">
        <f t="shared" si="134"/>
        <v>NY Metro</v>
      </c>
      <c r="P529" s="94">
        <f t="shared" si="133"/>
        <v>489</v>
      </c>
      <c r="Q529" s="94" t="s">
        <v>114</v>
      </c>
      <c r="R529" s="193"/>
      <c r="S529" s="94">
        <v>1</v>
      </c>
      <c r="T529" s="58">
        <f t="shared" si="141"/>
        <v>4</v>
      </c>
      <c r="U529" s="81">
        <f t="shared" si="137"/>
        <v>495.99356986100952</v>
      </c>
      <c r="V529" s="61">
        <f t="shared" si="135"/>
        <v>483.77817104219412</v>
      </c>
      <c r="W529" s="61" t="s">
        <v>194</v>
      </c>
      <c r="X529" s="61">
        <f t="shared" si="136"/>
        <v>3.6349999999999998</v>
      </c>
      <c r="Y529" s="61">
        <f t="shared" si="132"/>
        <v>3.5454767129968299</v>
      </c>
      <c r="Z529" s="58">
        <v>3</v>
      </c>
      <c r="AA529" s="81">
        <f t="shared" si="139"/>
        <v>494.41460118118459</v>
      </c>
      <c r="AB529" s="212">
        <f t="shared" si="140"/>
        <v>123.60365029529615</v>
      </c>
      <c r="AC529" s="82"/>
      <c r="AD529" s="10"/>
      <c r="AE529"/>
      <c r="AF529"/>
      <c r="AK529" s="10"/>
      <c r="AM529"/>
      <c r="AR529" s="10"/>
      <c r="AT529"/>
    </row>
    <row r="530" spans="1:46" x14ac:dyDescent="0.25">
      <c r="A530" s="93">
        <v>490</v>
      </c>
      <c r="B530" s="93" t="s">
        <v>126</v>
      </c>
      <c r="C530" s="94" t="s">
        <v>114</v>
      </c>
      <c r="D530" s="121">
        <v>2014</v>
      </c>
      <c r="E530" s="93">
        <v>4</v>
      </c>
      <c r="F530" s="93">
        <f t="shared" si="138"/>
        <v>490</v>
      </c>
      <c r="H530" s="54">
        <v>4</v>
      </c>
      <c r="I530" s="118">
        <v>506.63</v>
      </c>
      <c r="J530" s="123"/>
      <c r="L530"/>
      <c r="M530" s="60">
        <f t="shared" si="131"/>
        <v>506.63</v>
      </c>
      <c r="N530" s="10"/>
      <c r="O530" s="79" t="str">
        <f t="shared" si="134"/>
        <v>NY Metro</v>
      </c>
      <c r="P530" s="94">
        <f t="shared" si="133"/>
        <v>490</v>
      </c>
      <c r="Q530" s="94" t="s">
        <v>114</v>
      </c>
      <c r="R530" s="193"/>
      <c r="S530" s="94">
        <v>1</v>
      </c>
      <c r="T530" s="58">
        <f t="shared" si="141"/>
        <v>4</v>
      </c>
      <c r="U530" s="81">
        <f t="shared" si="137"/>
        <v>495.99356986100952</v>
      </c>
      <c r="V530" s="61">
        <f t="shared" si="135"/>
        <v>483.77817104219412</v>
      </c>
      <c r="W530" s="61" t="s">
        <v>194</v>
      </c>
      <c r="X530" s="61">
        <f t="shared" si="136"/>
        <v>3.6349999999999998</v>
      </c>
      <c r="Y530" s="61">
        <f t="shared" si="132"/>
        <v>3.5454767129968299</v>
      </c>
      <c r="Z530" s="58">
        <v>3</v>
      </c>
      <c r="AA530" s="81">
        <f t="shared" si="139"/>
        <v>494.41460118118459</v>
      </c>
      <c r="AB530" s="212">
        <f t="shared" si="140"/>
        <v>123.60365029529615</v>
      </c>
      <c r="AC530" s="82"/>
      <c r="AD530" s="10"/>
      <c r="AE530"/>
      <c r="AF530"/>
      <c r="AK530" s="10"/>
      <c r="AM530"/>
      <c r="AR530" s="10"/>
      <c r="AT530"/>
    </row>
    <row r="531" spans="1:46" x14ac:dyDescent="0.25">
      <c r="A531" s="93">
        <v>491</v>
      </c>
      <c r="B531" s="93" t="s">
        <v>126</v>
      </c>
      <c r="C531" s="94" t="s">
        <v>114</v>
      </c>
      <c r="D531" s="121">
        <v>2014</v>
      </c>
      <c r="E531" s="93">
        <v>4</v>
      </c>
      <c r="F531" s="93">
        <f t="shared" si="138"/>
        <v>491</v>
      </c>
      <c r="H531" s="54">
        <v>4</v>
      </c>
      <c r="I531" s="118">
        <v>506.63</v>
      </c>
      <c r="J531" s="123"/>
      <c r="L531"/>
      <c r="M531" s="60">
        <f t="shared" si="131"/>
        <v>506.63</v>
      </c>
      <c r="N531" s="10"/>
      <c r="O531" s="79" t="str">
        <f t="shared" si="134"/>
        <v>NY Metro</v>
      </c>
      <c r="P531" s="94">
        <f t="shared" si="133"/>
        <v>491</v>
      </c>
      <c r="Q531" s="94" t="s">
        <v>114</v>
      </c>
      <c r="R531" s="193"/>
      <c r="S531" s="94">
        <v>1</v>
      </c>
      <c r="T531" s="58">
        <f t="shared" si="141"/>
        <v>4</v>
      </c>
      <c r="U531" s="81">
        <f t="shared" si="137"/>
        <v>495.99356986100952</v>
      </c>
      <c r="V531" s="61">
        <f t="shared" si="135"/>
        <v>483.77817104219412</v>
      </c>
      <c r="W531" s="61" t="s">
        <v>194</v>
      </c>
      <c r="X531" s="61">
        <f t="shared" si="136"/>
        <v>3.6349999999999998</v>
      </c>
      <c r="Y531" s="61">
        <f t="shared" si="132"/>
        <v>3.5454767129968299</v>
      </c>
      <c r="Z531" s="58">
        <v>3</v>
      </c>
      <c r="AA531" s="81">
        <f t="shared" si="139"/>
        <v>494.41460118118459</v>
      </c>
      <c r="AB531" s="212">
        <f t="shared" si="140"/>
        <v>123.60365029529615</v>
      </c>
      <c r="AC531" s="82"/>
      <c r="AD531" s="10"/>
      <c r="AE531"/>
      <c r="AF531"/>
      <c r="AK531" s="10"/>
      <c r="AM531"/>
      <c r="AR531" s="10"/>
      <c r="AT531"/>
    </row>
    <row r="532" spans="1:46" x14ac:dyDescent="0.25">
      <c r="A532" s="93">
        <v>492</v>
      </c>
      <c r="B532" s="93" t="s">
        <v>126</v>
      </c>
      <c r="C532" s="94" t="s">
        <v>114</v>
      </c>
      <c r="D532" s="121">
        <v>2014</v>
      </c>
      <c r="E532" s="93">
        <v>4</v>
      </c>
      <c r="F532" s="93">
        <f t="shared" si="138"/>
        <v>492</v>
      </c>
      <c r="H532" s="54">
        <v>4</v>
      </c>
      <c r="I532" s="118">
        <v>506.63</v>
      </c>
      <c r="J532" s="123"/>
      <c r="L532"/>
      <c r="M532" s="60">
        <f t="shared" si="131"/>
        <v>506.63</v>
      </c>
      <c r="N532" s="10"/>
      <c r="O532" s="79" t="str">
        <f t="shared" si="134"/>
        <v>NY Metro</v>
      </c>
      <c r="P532" s="94">
        <f t="shared" si="133"/>
        <v>492</v>
      </c>
      <c r="Q532" s="94" t="s">
        <v>114</v>
      </c>
      <c r="R532" s="193"/>
      <c r="S532" s="94">
        <v>1</v>
      </c>
      <c r="T532" s="58">
        <f t="shared" si="141"/>
        <v>4</v>
      </c>
      <c r="U532" s="81">
        <f t="shared" si="137"/>
        <v>495.99356986100952</v>
      </c>
      <c r="V532" s="61">
        <f t="shared" si="135"/>
        <v>483.77817104219412</v>
      </c>
      <c r="W532" s="61" t="s">
        <v>194</v>
      </c>
      <c r="X532" s="61">
        <f t="shared" si="136"/>
        <v>3.6349999999999998</v>
      </c>
      <c r="Y532" s="61">
        <f t="shared" si="132"/>
        <v>3.5454767129968299</v>
      </c>
      <c r="Z532" s="58">
        <v>3</v>
      </c>
      <c r="AA532" s="81">
        <f t="shared" si="139"/>
        <v>494.41460118118459</v>
      </c>
      <c r="AB532" s="212">
        <f t="shared" si="140"/>
        <v>123.60365029529615</v>
      </c>
      <c r="AC532" s="82"/>
      <c r="AD532" s="10"/>
      <c r="AE532"/>
      <c r="AF532"/>
      <c r="AK532" s="10"/>
      <c r="AM532"/>
      <c r="AR532" s="10"/>
      <c r="AT532"/>
    </row>
    <row r="533" spans="1:46" x14ac:dyDescent="0.25">
      <c r="A533" s="93">
        <v>493</v>
      </c>
      <c r="B533" s="93" t="s">
        <v>126</v>
      </c>
      <c r="C533" s="94" t="s">
        <v>114</v>
      </c>
      <c r="D533" s="121">
        <v>2014</v>
      </c>
      <c r="E533" s="93">
        <v>4</v>
      </c>
      <c r="F533" s="93">
        <f t="shared" si="138"/>
        <v>493</v>
      </c>
      <c r="H533" s="54">
        <v>4</v>
      </c>
      <c r="I533" s="118">
        <v>506.63</v>
      </c>
      <c r="J533" s="123"/>
      <c r="L533"/>
      <c r="M533" s="60">
        <f t="shared" ref="M533:M552" si="142">I533+(L533*K533)</f>
        <v>506.63</v>
      </c>
      <c r="N533" s="10"/>
      <c r="O533" s="79" t="str">
        <f t="shared" si="134"/>
        <v>NY Metro</v>
      </c>
      <c r="P533" s="94">
        <f t="shared" si="133"/>
        <v>493</v>
      </c>
      <c r="Q533" s="94" t="s">
        <v>114</v>
      </c>
      <c r="R533" s="193"/>
      <c r="S533" s="94">
        <v>1</v>
      </c>
      <c r="T533" s="58">
        <f t="shared" si="141"/>
        <v>4</v>
      </c>
      <c r="U533" s="81">
        <f t="shared" si="137"/>
        <v>495.99356986100952</v>
      </c>
      <c r="V533" s="61">
        <f t="shared" si="135"/>
        <v>483.77817104219412</v>
      </c>
      <c r="W533" s="61" t="s">
        <v>194</v>
      </c>
      <c r="X533" s="61">
        <f t="shared" si="136"/>
        <v>3.6349999999999998</v>
      </c>
      <c r="Y533" s="61">
        <f t="shared" si="132"/>
        <v>3.5454767129968299</v>
      </c>
      <c r="Z533" s="58">
        <v>3</v>
      </c>
      <c r="AA533" s="81">
        <f t="shared" si="139"/>
        <v>494.41460118118459</v>
      </c>
      <c r="AB533" s="212">
        <f t="shared" si="140"/>
        <v>123.60365029529615</v>
      </c>
      <c r="AC533" s="82"/>
      <c r="AD533" s="10"/>
      <c r="AE533"/>
      <c r="AF533"/>
      <c r="AK533" s="10"/>
      <c r="AM533"/>
      <c r="AR533" s="10"/>
      <c r="AT533"/>
    </row>
    <row r="534" spans="1:46" x14ac:dyDescent="0.25">
      <c r="A534" s="93">
        <v>494</v>
      </c>
      <c r="B534" s="93" t="s">
        <v>126</v>
      </c>
      <c r="C534" s="94" t="s">
        <v>114</v>
      </c>
      <c r="D534" s="121">
        <v>2014</v>
      </c>
      <c r="E534" s="93">
        <v>4</v>
      </c>
      <c r="F534" s="93">
        <f t="shared" si="138"/>
        <v>494</v>
      </c>
      <c r="H534" s="54">
        <v>4</v>
      </c>
      <c r="I534" s="118">
        <v>506.64</v>
      </c>
      <c r="J534" s="123"/>
      <c r="L534"/>
      <c r="M534" s="60">
        <f t="shared" si="142"/>
        <v>506.64</v>
      </c>
      <c r="N534" s="10"/>
      <c r="O534" s="79" t="str">
        <f t="shared" si="134"/>
        <v>NY Metro</v>
      </c>
      <c r="P534" s="94">
        <f t="shared" si="133"/>
        <v>494</v>
      </c>
      <c r="Q534" s="94" t="s">
        <v>114</v>
      </c>
      <c r="R534" s="193"/>
      <c r="S534" s="94">
        <v>1</v>
      </c>
      <c r="T534" s="58">
        <f t="shared" si="141"/>
        <v>4</v>
      </c>
      <c r="U534" s="81">
        <f t="shared" si="137"/>
        <v>496.00356986100951</v>
      </c>
      <c r="V534" s="61">
        <f t="shared" si="135"/>
        <v>483.78792476079934</v>
      </c>
      <c r="W534" s="61" t="s">
        <v>194</v>
      </c>
      <c r="X534" s="61">
        <f t="shared" si="136"/>
        <v>3.6349999999999998</v>
      </c>
      <c r="Y534" s="61">
        <f t="shared" si="132"/>
        <v>3.5454767129968299</v>
      </c>
      <c r="Z534" s="58">
        <v>3</v>
      </c>
      <c r="AA534" s="81">
        <f t="shared" si="139"/>
        <v>494.42435489978982</v>
      </c>
      <c r="AB534" s="212">
        <f t="shared" si="140"/>
        <v>123.60608872494745</v>
      </c>
      <c r="AC534" s="82"/>
      <c r="AD534" s="10"/>
      <c r="AE534"/>
      <c r="AF534"/>
      <c r="AK534" s="10"/>
      <c r="AM534"/>
      <c r="AR534" s="10"/>
      <c r="AT534"/>
    </row>
    <row r="535" spans="1:46" x14ac:dyDescent="0.25">
      <c r="A535" s="93">
        <v>495</v>
      </c>
      <c r="B535" s="93" t="s">
        <v>126</v>
      </c>
      <c r="C535" s="94" t="s">
        <v>114</v>
      </c>
      <c r="D535" s="121">
        <v>2014</v>
      </c>
      <c r="E535" s="93">
        <v>4</v>
      </c>
      <c r="F535" s="93">
        <f t="shared" si="138"/>
        <v>495</v>
      </c>
      <c r="H535" s="54">
        <v>4</v>
      </c>
      <c r="I535" s="118">
        <v>506.64</v>
      </c>
      <c r="J535" s="123"/>
      <c r="L535"/>
      <c r="M535" s="60">
        <f t="shared" si="142"/>
        <v>506.64</v>
      </c>
      <c r="N535" s="10"/>
      <c r="O535" s="79" t="str">
        <f t="shared" si="134"/>
        <v>NY Metro</v>
      </c>
      <c r="P535" s="94">
        <f t="shared" si="133"/>
        <v>495</v>
      </c>
      <c r="Q535" s="94" t="s">
        <v>114</v>
      </c>
      <c r="R535" s="193"/>
      <c r="S535" s="94">
        <v>1</v>
      </c>
      <c r="T535" s="58">
        <f t="shared" si="141"/>
        <v>4</v>
      </c>
      <c r="U535" s="81">
        <f t="shared" si="137"/>
        <v>496.00356986100951</v>
      </c>
      <c r="V535" s="61">
        <f t="shared" si="135"/>
        <v>483.78792476079934</v>
      </c>
      <c r="W535" s="61" t="s">
        <v>194</v>
      </c>
      <c r="X535" s="61">
        <f t="shared" si="136"/>
        <v>3.6349999999999998</v>
      </c>
      <c r="Y535" s="61">
        <f t="shared" si="132"/>
        <v>3.5454767129968299</v>
      </c>
      <c r="Z535" s="58">
        <v>3</v>
      </c>
      <c r="AA535" s="81">
        <f t="shared" si="139"/>
        <v>494.42435489978982</v>
      </c>
      <c r="AB535" s="212">
        <f t="shared" si="140"/>
        <v>123.60608872494745</v>
      </c>
      <c r="AC535" s="82"/>
      <c r="AD535" s="10"/>
      <c r="AE535"/>
      <c r="AF535"/>
      <c r="AK535" s="10"/>
      <c r="AM535"/>
      <c r="AR535" s="10"/>
      <c r="AT535"/>
    </row>
    <row r="536" spans="1:46" x14ac:dyDescent="0.25">
      <c r="A536" s="93">
        <v>496</v>
      </c>
      <c r="B536" s="93" t="s">
        <v>126</v>
      </c>
      <c r="C536" s="94" t="s">
        <v>114</v>
      </c>
      <c r="D536" s="121">
        <v>2014</v>
      </c>
      <c r="E536" s="93">
        <v>4</v>
      </c>
      <c r="F536" s="93">
        <f t="shared" si="138"/>
        <v>496</v>
      </c>
      <c r="H536" s="54">
        <v>4</v>
      </c>
      <c r="I536" s="118">
        <v>506.64</v>
      </c>
      <c r="J536" s="123"/>
      <c r="L536"/>
      <c r="M536" s="60">
        <f t="shared" si="142"/>
        <v>506.64</v>
      </c>
      <c r="N536" s="10"/>
      <c r="O536" s="79" t="str">
        <f t="shared" si="134"/>
        <v>NY Metro</v>
      </c>
      <c r="P536" s="94">
        <f t="shared" si="133"/>
        <v>496</v>
      </c>
      <c r="Q536" s="94" t="s">
        <v>114</v>
      </c>
      <c r="R536" s="193"/>
      <c r="S536" s="94">
        <v>1</v>
      </c>
      <c r="T536" s="58">
        <f t="shared" si="141"/>
        <v>4</v>
      </c>
      <c r="U536" s="81">
        <f t="shared" si="137"/>
        <v>496.00356986100951</v>
      </c>
      <c r="V536" s="61">
        <f t="shared" si="135"/>
        <v>483.78792476079934</v>
      </c>
      <c r="W536" s="61" t="s">
        <v>194</v>
      </c>
      <c r="X536" s="61">
        <f t="shared" si="136"/>
        <v>3.6349999999999998</v>
      </c>
      <c r="Y536" s="61">
        <f t="shared" ref="Y536:Y552" si="143">X536/$AO$52</f>
        <v>3.5454767129968299</v>
      </c>
      <c r="Z536" s="58">
        <v>3</v>
      </c>
      <c r="AA536" s="81">
        <f t="shared" si="139"/>
        <v>494.42435489978982</v>
      </c>
      <c r="AB536" s="212">
        <f t="shared" si="140"/>
        <v>123.60608872494745</v>
      </c>
      <c r="AC536" s="82"/>
      <c r="AD536" s="10"/>
      <c r="AE536"/>
      <c r="AF536"/>
      <c r="AK536" s="10"/>
      <c r="AM536"/>
      <c r="AR536" s="10"/>
      <c r="AT536"/>
    </row>
    <row r="537" spans="1:46" x14ac:dyDescent="0.25">
      <c r="A537" s="93">
        <v>497</v>
      </c>
      <c r="B537" s="93" t="s">
        <v>126</v>
      </c>
      <c r="C537" s="94" t="s">
        <v>114</v>
      </c>
      <c r="D537" s="121">
        <v>2014</v>
      </c>
      <c r="E537" s="93">
        <v>4</v>
      </c>
      <c r="F537" s="93">
        <f t="shared" si="138"/>
        <v>497</v>
      </c>
      <c r="H537" s="54">
        <v>4</v>
      </c>
      <c r="I537" s="118">
        <v>506.64</v>
      </c>
      <c r="J537" s="123"/>
      <c r="L537"/>
      <c r="M537" s="60">
        <f t="shared" si="142"/>
        <v>506.64</v>
      </c>
      <c r="N537" s="10"/>
      <c r="O537" s="79" t="str">
        <f t="shared" si="134"/>
        <v>NY Metro</v>
      </c>
      <c r="P537" s="94">
        <f t="shared" si="133"/>
        <v>497</v>
      </c>
      <c r="Q537" s="94" t="s">
        <v>114</v>
      </c>
      <c r="R537" s="193"/>
      <c r="S537" s="94">
        <v>1</v>
      </c>
      <c r="T537" s="58">
        <f t="shared" si="141"/>
        <v>4</v>
      </c>
      <c r="U537" s="81">
        <f t="shared" si="137"/>
        <v>496.00356986100951</v>
      </c>
      <c r="V537" s="61">
        <f t="shared" si="135"/>
        <v>483.78792476079934</v>
      </c>
      <c r="W537" s="61" t="s">
        <v>194</v>
      </c>
      <c r="X537" s="61">
        <f t="shared" si="136"/>
        <v>3.6349999999999998</v>
      </c>
      <c r="Y537" s="61">
        <f t="shared" si="143"/>
        <v>3.5454767129968299</v>
      </c>
      <c r="Z537" s="58">
        <v>3</v>
      </c>
      <c r="AA537" s="81">
        <f t="shared" si="139"/>
        <v>494.42435489978982</v>
      </c>
      <c r="AB537" s="212">
        <f t="shared" si="140"/>
        <v>123.60608872494745</v>
      </c>
      <c r="AC537" s="82"/>
      <c r="AD537" s="10"/>
      <c r="AE537"/>
      <c r="AF537"/>
      <c r="AK537" s="10"/>
      <c r="AM537"/>
      <c r="AR537" s="10"/>
      <c r="AT537"/>
    </row>
    <row r="538" spans="1:46" x14ac:dyDescent="0.25">
      <c r="A538" s="93">
        <v>498</v>
      </c>
      <c r="B538" s="93" t="s">
        <v>126</v>
      </c>
      <c r="C538" s="94" t="s">
        <v>114</v>
      </c>
      <c r="D538" s="121">
        <v>2014</v>
      </c>
      <c r="E538" s="93">
        <v>4</v>
      </c>
      <c r="F538" s="93">
        <f t="shared" si="138"/>
        <v>498</v>
      </c>
      <c r="H538" s="54">
        <v>4</v>
      </c>
      <c r="I538" s="118">
        <v>506.63</v>
      </c>
      <c r="J538" s="123"/>
      <c r="L538"/>
      <c r="M538" s="60">
        <f t="shared" si="142"/>
        <v>506.63</v>
      </c>
      <c r="N538" s="10"/>
      <c r="O538" s="79" t="str">
        <f t="shared" si="134"/>
        <v>NY Metro</v>
      </c>
      <c r="P538" s="94">
        <f t="shared" si="133"/>
        <v>498</v>
      </c>
      <c r="Q538" s="94" t="s">
        <v>114</v>
      </c>
      <c r="R538" s="193"/>
      <c r="S538" s="94">
        <v>1</v>
      </c>
      <c r="T538" s="58">
        <f t="shared" si="141"/>
        <v>4</v>
      </c>
      <c r="U538" s="81">
        <f t="shared" si="137"/>
        <v>495.99356986100952</v>
      </c>
      <c r="V538" s="61">
        <f t="shared" si="135"/>
        <v>483.77817104219412</v>
      </c>
      <c r="W538" s="61" t="s">
        <v>194</v>
      </c>
      <c r="X538" s="61">
        <f t="shared" si="136"/>
        <v>3.6349999999999998</v>
      </c>
      <c r="Y538" s="61">
        <f t="shared" si="143"/>
        <v>3.5454767129968299</v>
      </c>
      <c r="Z538" s="58">
        <v>3</v>
      </c>
      <c r="AA538" s="81">
        <f t="shared" si="139"/>
        <v>494.41460118118459</v>
      </c>
      <c r="AB538" s="212">
        <f t="shared" si="140"/>
        <v>123.60365029529615</v>
      </c>
      <c r="AC538" s="82"/>
      <c r="AD538" s="10"/>
      <c r="AE538"/>
      <c r="AF538"/>
      <c r="AK538" s="10"/>
      <c r="AM538"/>
      <c r="AR538" s="10"/>
      <c r="AT538"/>
    </row>
    <row r="539" spans="1:46" x14ac:dyDescent="0.25">
      <c r="A539" s="93">
        <v>499</v>
      </c>
      <c r="B539" s="93" t="s">
        <v>126</v>
      </c>
      <c r="C539" s="94" t="s">
        <v>114</v>
      </c>
      <c r="D539" s="121">
        <v>2014</v>
      </c>
      <c r="E539" s="93">
        <v>4</v>
      </c>
      <c r="F539" s="93">
        <f t="shared" si="138"/>
        <v>499</v>
      </c>
      <c r="H539" s="54">
        <v>4</v>
      </c>
      <c r="I539" s="118">
        <v>506.63</v>
      </c>
      <c r="J539" s="123"/>
      <c r="L539"/>
      <c r="M539" s="60">
        <f t="shared" si="142"/>
        <v>506.63</v>
      </c>
      <c r="N539" s="10"/>
      <c r="O539" s="79" t="str">
        <f t="shared" si="134"/>
        <v>NY Metro</v>
      </c>
      <c r="P539" s="94">
        <f t="shared" si="133"/>
        <v>499</v>
      </c>
      <c r="Q539" s="94" t="s">
        <v>114</v>
      </c>
      <c r="R539" s="193"/>
      <c r="S539" s="94">
        <v>1</v>
      </c>
      <c r="T539" s="58">
        <f t="shared" si="141"/>
        <v>4</v>
      </c>
      <c r="U539" s="81">
        <f t="shared" si="137"/>
        <v>495.99356986100952</v>
      </c>
      <c r="V539" s="61">
        <f t="shared" si="135"/>
        <v>483.77817104219412</v>
      </c>
      <c r="W539" s="61" t="s">
        <v>194</v>
      </c>
      <c r="X539" s="61">
        <f t="shared" si="136"/>
        <v>3.6349999999999998</v>
      </c>
      <c r="Y539" s="61">
        <f t="shared" si="143"/>
        <v>3.5454767129968299</v>
      </c>
      <c r="Z539" s="58">
        <v>3</v>
      </c>
      <c r="AA539" s="81">
        <f t="shared" si="139"/>
        <v>494.41460118118459</v>
      </c>
      <c r="AB539" s="212">
        <f t="shared" si="140"/>
        <v>123.60365029529615</v>
      </c>
      <c r="AC539" s="82"/>
      <c r="AD539" s="10"/>
      <c r="AE539"/>
      <c r="AF539"/>
      <c r="AK539" s="10"/>
      <c r="AM539"/>
      <c r="AR539" s="10"/>
      <c r="AT539"/>
    </row>
    <row r="540" spans="1:46" x14ac:dyDescent="0.25">
      <c r="A540" s="93">
        <v>500</v>
      </c>
      <c r="B540" s="93" t="s">
        <v>126</v>
      </c>
      <c r="C540" s="94" t="s">
        <v>114</v>
      </c>
      <c r="D540" s="121">
        <v>2014</v>
      </c>
      <c r="E540" s="93">
        <v>4</v>
      </c>
      <c r="F540" s="93">
        <f t="shared" si="138"/>
        <v>500</v>
      </c>
      <c r="H540" s="54">
        <v>4</v>
      </c>
      <c r="I540" s="118">
        <v>506.63</v>
      </c>
      <c r="J540" s="123"/>
      <c r="L540"/>
      <c r="M540" s="60">
        <f t="shared" si="142"/>
        <v>506.63</v>
      </c>
      <c r="N540" s="10"/>
      <c r="O540" s="79" t="str">
        <f t="shared" si="134"/>
        <v>NY Metro</v>
      </c>
      <c r="P540" s="94">
        <f t="shared" si="133"/>
        <v>500</v>
      </c>
      <c r="Q540" s="94" t="s">
        <v>114</v>
      </c>
      <c r="R540" s="193"/>
      <c r="S540" s="94">
        <v>1</v>
      </c>
      <c r="T540" s="58">
        <f t="shared" si="141"/>
        <v>4</v>
      </c>
      <c r="U540" s="81">
        <f t="shared" si="137"/>
        <v>495.99356986100952</v>
      </c>
      <c r="V540" s="61">
        <f t="shared" si="135"/>
        <v>483.77817104219412</v>
      </c>
      <c r="W540" s="61" t="s">
        <v>194</v>
      </c>
      <c r="X540" s="61">
        <f t="shared" si="136"/>
        <v>3.6349999999999998</v>
      </c>
      <c r="Y540" s="61">
        <f t="shared" si="143"/>
        <v>3.5454767129968299</v>
      </c>
      <c r="Z540" s="58">
        <v>3</v>
      </c>
      <c r="AA540" s="81">
        <f t="shared" si="139"/>
        <v>494.41460118118459</v>
      </c>
      <c r="AB540" s="212">
        <f t="shared" si="140"/>
        <v>123.60365029529615</v>
      </c>
      <c r="AC540" s="82"/>
      <c r="AD540" s="10"/>
      <c r="AE540"/>
      <c r="AF540"/>
      <c r="AK540" s="10"/>
      <c r="AM540"/>
      <c r="AR540" s="10"/>
      <c r="AT540"/>
    </row>
    <row r="541" spans="1:46" x14ac:dyDescent="0.25">
      <c r="A541" s="93">
        <v>501</v>
      </c>
      <c r="B541" s="93" t="s">
        <v>126</v>
      </c>
      <c r="C541" s="94" t="s">
        <v>114</v>
      </c>
      <c r="D541" s="121">
        <v>2014</v>
      </c>
      <c r="E541" s="93">
        <v>4</v>
      </c>
      <c r="F541" s="93">
        <f t="shared" si="138"/>
        <v>501</v>
      </c>
      <c r="H541" s="54">
        <v>4</v>
      </c>
      <c r="I541" s="118">
        <v>506.63</v>
      </c>
      <c r="J541" s="123"/>
      <c r="L541"/>
      <c r="M541" s="60">
        <f t="shared" si="142"/>
        <v>506.63</v>
      </c>
      <c r="N541" s="10"/>
      <c r="O541" s="79" t="str">
        <f t="shared" si="134"/>
        <v>NY Metro</v>
      </c>
      <c r="P541" s="94">
        <f t="shared" si="133"/>
        <v>501</v>
      </c>
      <c r="Q541" s="94" t="s">
        <v>114</v>
      </c>
      <c r="R541" s="193"/>
      <c r="S541" s="94">
        <v>1</v>
      </c>
      <c r="T541" s="58">
        <f t="shared" si="141"/>
        <v>4</v>
      </c>
      <c r="U541" s="81">
        <f t="shared" si="137"/>
        <v>495.99356986100952</v>
      </c>
      <c r="V541" s="61">
        <f t="shared" si="135"/>
        <v>483.77817104219412</v>
      </c>
      <c r="W541" s="61" t="s">
        <v>194</v>
      </c>
      <c r="X541" s="61">
        <f t="shared" si="136"/>
        <v>3.6349999999999998</v>
      </c>
      <c r="Y541" s="61">
        <f t="shared" si="143"/>
        <v>3.5454767129968299</v>
      </c>
      <c r="Z541" s="58">
        <v>3</v>
      </c>
      <c r="AA541" s="81">
        <f t="shared" si="139"/>
        <v>494.41460118118459</v>
      </c>
      <c r="AB541" s="212">
        <f t="shared" si="140"/>
        <v>123.60365029529615</v>
      </c>
      <c r="AC541" s="82"/>
      <c r="AD541" s="10"/>
      <c r="AE541"/>
      <c r="AF541"/>
      <c r="AK541" s="10"/>
      <c r="AM541"/>
      <c r="AR541" s="10"/>
      <c r="AT541"/>
    </row>
    <row r="542" spans="1:46" x14ac:dyDescent="0.25">
      <c r="A542" s="93">
        <v>502</v>
      </c>
      <c r="B542" s="93" t="s">
        <v>126</v>
      </c>
      <c r="C542" s="94" t="s">
        <v>114</v>
      </c>
      <c r="D542" s="121">
        <v>2014</v>
      </c>
      <c r="E542" s="93">
        <v>4</v>
      </c>
      <c r="F542" s="93">
        <f t="shared" si="138"/>
        <v>502</v>
      </c>
      <c r="H542" s="54">
        <v>4</v>
      </c>
      <c r="I542" s="118">
        <v>506.63</v>
      </c>
      <c r="J542" s="123"/>
      <c r="L542"/>
      <c r="M542" s="60">
        <f t="shared" si="142"/>
        <v>506.63</v>
      </c>
      <c r="N542" s="10"/>
      <c r="O542" s="79" t="str">
        <f t="shared" si="134"/>
        <v>NY Metro</v>
      </c>
      <c r="P542" s="94">
        <f t="shared" si="133"/>
        <v>502</v>
      </c>
      <c r="Q542" s="94" t="s">
        <v>114</v>
      </c>
      <c r="R542" s="193"/>
      <c r="S542" s="94">
        <v>1</v>
      </c>
      <c r="T542" s="58">
        <f t="shared" si="141"/>
        <v>4</v>
      </c>
      <c r="U542" s="81">
        <f t="shared" si="137"/>
        <v>495.99356986100952</v>
      </c>
      <c r="V542" s="61">
        <f t="shared" si="135"/>
        <v>483.77817104219412</v>
      </c>
      <c r="W542" s="61" t="s">
        <v>194</v>
      </c>
      <c r="X542" s="61">
        <f t="shared" si="136"/>
        <v>3.6349999999999998</v>
      </c>
      <c r="Y542" s="61">
        <f t="shared" si="143"/>
        <v>3.5454767129968299</v>
      </c>
      <c r="Z542" s="58">
        <v>3</v>
      </c>
      <c r="AA542" s="81">
        <f t="shared" si="139"/>
        <v>494.41460118118459</v>
      </c>
      <c r="AB542" s="212">
        <f t="shared" si="140"/>
        <v>123.60365029529615</v>
      </c>
      <c r="AC542" s="82"/>
      <c r="AD542" s="10"/>
      <c r="AE542"/>
      <c r="AF542"/>
      <c r="AK542" s="10"/>
      <c r="AM542"/>
      <c r="AR542" s="10"/>
      <c r="AT542"/>
    </row>
    <row r="543" spans="1:46" x14ac:dyDescent="0.25">
      <c r="A543" s="93">
        <v>503</v>
      </c>
      <c r="B543" s="93" t="s">
        <v>126</v>
      </c>
      <c r="C543" s="94" t="s">
        <v>114</v>
      </c>
      <c r="D543" s="121">
        <v>2014</v>
      </c>
      <c r="E543" s="93">
        <v>4</v>
      </c>
      <c r="F543" s="93">
        <f t="shared" si="138"/>
        <v>503</v>
      </c>
      <c r="H543" s="54">
        <v>4</v>
      </c>
      <c r="I543" s="118">
        <v>506.63</v>
      </c>
      <c r="J543" s="123"/>
      <c r="L543"/>
      <c r="M543" s="60">
        <f t="shared" si="142"/>
        <v>506.63</v>
      </c>
      <c r="N543" s="10"/>
      <c r="O543" s="79" t="str">
        <f t="shared" si="134"/>
        <v>NY Metro</v>
      </c>
      <c r="P543" s="94">
        <f t="shared" si="133"/>
        <v>503</v>
      </c>
      <c r="Q543" s="94" t="s">
        <v>114</v>
      </c>
      <c r="R543" s="193"/>
      <c r="S543" s="94">
        <v>1</v>
      </c>
      <c r="T543" s="58">
        <f t="shared" si="141"/>
        <v>4</v>
      </c>
      <c r="U543" s="81">
        <f t="shared" si="137"/>
        <v>495.99356986100952</v>
      </c>
      <c r="V543" s="61">
        <f t="shared" si="135"/>
        <v>483.77817104219412</v>
      </c>
      <c r="W543" s="61" t="s">
        <v>194</v>
      </c>
      <c r="X543" s="61">
        <f t="shared" si="136"/>
        <v>3.6349999999999998</v>
      </c>
      <c r="Y543" s="61">
        <f t="shared" si="143"/>
        <v>3.5454767129968299</v>
      </c>
      <c r="Z543" s="58">
        <v>3</v>
      </c>
      <c r="AA543" s="81">
        <f t="shared" si="139"/>
        <v>494.41460118118459</v>
      </c>
      <c r="AB543" s="212">
        <f t="shared" si="140"/>
        <v>123.60365029529615</v>
      </c>
      <c r="AC543" s="82"/>
      <c r="AD543" s="10"/>
      <c r="AE543"/>
      <c r="AF543"/>
      <c r="AK543" s="10"/>
      <c r="AM543"/>
      <c r="AR543" s="10"/>
      <c r="AT543"/>
    </row>
    <row r="544" spans="1:46" x14ac:dyDescent="0.25">
      <c r="A544" s="93">
        <v>504</v>
      </c>
      <c r="B544" s="93" t="s">
        <v>126</v>
      </c>
      <c r="C544" s="94" t="s">
        <v>114</v>
      </c>
      <c r="D544" s="121">
        <v>2014</v>
      </c>
      <c r="E544" s="93">
        <v>4</v>
      </c>
      <c r="F544" s="93">
        <f t="shared" si="138"/>
        <v>504</v>
      </c>
      <c r="H544" s="54">
        <v>4</v>
      </c>
      <c r="I544" s="118">
        <v>506.63</v>
      </c>
      <c r="J544" s="123"/>
      <c r="L544"/>
      <c r="M544" s="60">
        <f t="shared" si="142"/>
        <v>506.63</v>
      </c>
      <c r="N544" s="10"/>
      <c r="O544" s="79" t="str">
        <f t="shared" si="134"/>
        <v>NY Metro</v>
      </c>
      <c r="P544" s="94">
        <f t="shared" si="133"/>
        <v>504</v>
      </c>
      <c r="Q544" s="94" t="s">
        <v>114</v>
      </c>
      <c r="R544" s="193"/>
      <c r="S544" s="94">
        <v>1</v>
      </c>
      <c r="T544" s="58">
        <f t="shared" si="141"/>
        <v>4</v>
      </c>
      <c r="U544" s="81">
        <f t="shared" si="137"/>
        <v>495.99356986100952</v>
      </c>
      <c r="V544" s="61">
        <f t="shared" si="135"/>
        <v>483.77817104219412</v>
      </c>
      <c r="W544" s="61" t="s">
        <v>194</v>
      </c>
      <c r="X544" s="61">
        <f t="shared" si="136"/>
        <v>3.6349999999999998</v>
      </c>
      <c r="Y544" s="61">
        <f t="shared" si="143"/>
        <v>3.5454767129968299</v>
      </c>
      <c r="Z544" s="58">
        <v>3</v>
      </c>
      <c r="AA544" s="81">
        <f t="shared" si="139"/>
        <v>494.41460118118459</v>
      </c>
      <c r="AB544" s="212">
        <f t="shared" si="140"/>
        <v>123.60365029529615</v>
      </c>
      <c r="AC544" s="82"/>
      <c r="AD544" s="10"/>
      <c r="AE544"/>
      <c r="AF544"/>
      <c r="AK544" s="10"/>
      <c r="AM544"/>
      <c r="AR544" s="10"/>
      <c r="AT544"/>
    </row>
    <row r="545" spans="1:46" x14ac:dyDescent="0.25">
      <c r="A545" s="93">
        <v>505</v>
      </c>
      <c r="B545" s="93" t="s">
        <v>126</v>
      </c>
      <c r="C545" s="94" t="s">
        <v>114</v>
      </c>
      <c r="D545" s="121">
        <v>2014</v>
      </c>
      <c r="E545" s="93">
        <v>4</v>
      </c>
      <c r="F545" s="93">
        <f t="shared" si="138"/>
        <v>505</v>
      </c>
      <c r="H545" s="54">
        <v>4</v>
      </c>
      <c r="I545" s="118">
        <v>506.63</v>
      </c>
      <c r="J545" s="123"/>
      <c r="L545"/>
      <c r="M545" s="60">
        <f t="shared" si="142"/>
        <v>506.63</v>
      </c>
      <c r="N545" s="10"/>
      <c r="O545" s="79" t="str">
        <f t="shared" si="134"/>
        <v>NY Metro</v>
      </c>
      <c r="P545" s="94">
        <f t="shared" si="133"/>
        <v>505</v>
      </c>
      <c r="Q545" s="94" t="s">
        <v>114</v>
      </c>
      <c r="R545" s="193"/>
      <c r="S545" s="94">
        <v>1</v>
      </c>
      <c r="T545" s="58">
        <f t="shared" si="141"/>
        <v>4</v>
      </c>
      <c r="U545" s="81">
        <f t="shared" si="137"/>
        <v>495.99356986100952</v>
      </c>
      <c r="V545" s="61">
        <f t="shared" si="135"/>
        <v>483.77817104219412</v>
      </c>
      <c r="W545" s="61" t="s">
        <v>194</v>
      </c>
      <c r="X545" s="61">
        <f t="shared" si="136"/>
        <v>3.6349999999999998</v>
      </c>
      <c r="Y545" s="61">
        <f t="shared" si="143"/>
        <v>3.5454767129968299</v>
      </c>
      <c r="Z545" s="58">
        <v>3</v>
      </c>
      <c r="AA545" s="81">
        <f t="shared" si="139"/>
        <v>494.41460118118459</v>
      </c>
      <c r="AB545" s="212">
        <f t="shared" si="140"/>
        <v>123.60365029529615</v>
      </c>
      <c r="AC545" s="82"/>
      <c r="AD545" s="10"/>
      <c r="AE545"/>
      <c r="AF545"/>
      <c r="AK545" s="10"/>
      <c r="AM545"/>
      <c r="AR545" s="10"/>
      <c r="AT545"/>
    </row>
    <row r="546" spans="1:46" x14ac:dyDescent="0.25">
      <c r="A546" s="93">
        <v>506</v>
      </c>
      <c r="B546" s="93" t="s">
        <v>126</v>
      </c>
      <c r="C546" s="94" t="s">
        <v>114</v>
      </c>
      <c r="D546" s="121">
        <v>2014</v>
      </c>
      <c r="E546" s="93">
        <v>4</v>
      </c>
      <c r="F546" s="93">
        <f t="shared" si="138"/>
        <v>506</v>
      </c>
      <c r="H546" s="54">
        <v>4</v>
      </c>
      <c r="I546" s="118">
        <v>506.63</v>
      </c>
      <c r="J546" s="123"/>
      <c r="L546"/>
      <c r="M546" s="60">
        <f t="shared" si="142"/>
        <v>506.63</v>
      </c>
      <c r="N546" s="10"/>
      <c r="O546" s="79" t="str">
        <f t="shared" si="134"/>
        <v>NY Metro</v>
      </c>
      <c r="P546" s="94">
        <f t="shared" si="133"/>
        <v>506</v>
      </c>
      <c r="Q546" s="94" t="s">
        <v>114</v>
      </c>
      <c r="R546" s="193"/>
      <c r="S546" s="94">
        <v>1</v>
      </c>
      <c r="T546" s="58">
        <f t="shared" si="141"/>
        <v>4</v>
      </c>
      <c r="U546" s="81">
        <f t="shared" si="137"/>
        <v>495.99356986100952</v>
      </c>
      <c r="V546" s="61">
        <f t="shared" si="135"/>
        <v>483.77817104219412</v>
      </c>
      <c r="W546" s="61" t="s">
        <v>194</v>
      </c>
      <c r="X546" s="61">
        <f t="shared" si="136"/>
        <v>3.6349999999999998</v>
      </c>
      <c r="Y546" s="61">
        <f t="shared" si="143"/>
        <v>3.5454767129968299</v>
      </c>
      <c r="Z546" s="58">
        <v>3</v>
      </c>
      <c r="AA546" s="81">
        <f t="shared" si="139"/>
        <v>494.41460118118459</v>
      </c>
      <c r="AB546" s="212">
        <f t="shared" si="140"/>
        <v>123.60365029529615</v>
      </c>
      <c r="AC546" s="82"/>
      <c r="AD546" s="10"/>
      <c r="AE546"/>
      <c r="AF546"/>
      <c r="AK546" s="10"/>
      <c r="AM546"/>
      <c r="AR546" s="10"/>
      <c r="AT546"/>
    </row>
    <row r="547" spans="1:46" x14ac:dyDescent="0.25">
      <c r="A547" s="93">
        <v>507</v>
      </c>
      <c r="B547" s="93" t="s">
        <v>126</v>
      </c>
      <c r="C547" s="94" t="s">
        <v>114</v>
      </c>
      <c r="D547" s="121">
        <v>2014</v>
      </c>
      <c r="E547" s="93">
        <v>4</v>
      </c>
      <c r="F547" s="93">
        <f t="shared" si="138"/>
        <v>507</v>
      </c>
      <c r="H547" s="54">
        <v>4</v>
      </c>
      <c r="I547" s="118">
        <v>506.63</v>
      </c>
      <c r="J547" s="123"/>
      <c r="L547"/>
      <c r="M547" s="60">
        <f t="shared" si="142"/>
        <v>506.63</v>
      </c>
      <c r="N547" s="10"/>
      <c r="O547" s="79" t="str">
        <f t="shared" si="134"/>
        <v>NY Metro</v>
      </c>
      <c r="P547" s="94">
        <f t="shared" si="133"/>
        <v>507</v>
      </c>
      <c r="Q547" s="94" t="s">
        <v>114</v>
      </c>
      <c r="R547" s="193"/>
      <c r="S547" s="94">
        <v>1</v>
      </c>
      <c r="T547" s="58">
        <f t="shared" si="141"/>
        <v>4</v>
      </c>
      <c r="U547" s="81">
        <f t="shared" si="137"/>
        <v>495.99356986100952</v>
      </c>
      <c r="V547" s="61">
        <f t="shared" si="135"/>
        <v>483.77817104219412</v>
      </c>
      <c r="W547" s="61" t="s">
        <v>194</v>
      </c>
      <c r="X547" s="61">
        <f t="shared" si="136"/>
        <v>3.6349999999999998</v>
      </c>
      <c r="Y547" s="61">
        <f t="shared" si="143"/>
        <v>3.5454767129968299</v>
      </c>
      <c r="Z547" s="58">
        <v>3</v>
      </c>
      <c r="AA547" s="81">
        <f t="shared" si="139"/>
        <v>494.41460118118459</v>
      </c>
      <c r="AB547" s="212">
        <f t="shared" si="140"/>
        <v>123.60365029529615</v>
      </c>
      <c r="AC547" s="82"/>
      <c r="AD547" s="10"/>
      <c r="AE547"/>
      <c r="AF547"/>
      <c r="AK547" s="10"/>
      <c r="AM547"/>
      <c r="AR547" s="10"/>
      <c r="AT547"/>
    </row>
    <row r="548" spans="1:46" x14ac:dyDescent="0.25">
      <c r="A548" s="93">
        <v>508</v>
      </c>
      <c r="B548" s="93" t="s">
        <v>126</v>
      </c>
      <c r="C548" s="94" t="s">
        <v>114</v>
      </c>
      <c r="D548" s="121">
        <v>2014</v>
      </c>
      <c r="E548" s="93">
        <v>4</v>
      </c>
      <c r="F548" s="93">
        <f t="shared" si="138"/>
        <v>508</v>
      </c>
      <c r="H548" s="54">
        <v>4</v>
      </c>
      <c r="I548" s="118">
        <v>642</v>
      </c>
      <c r="J548" s="123"/>
      <c r="L548"/>
      <c r="M548" s="60">
        <f t="shared" si="142"/>
        <v>642</v>
      </c>
      <c r="N548" s="10"/>
      <c r="O548" s="79" t="str">
        <f t="shared" si="134"/>
        <v>NY Metro</v>
      </c>
      <c r="P548" s="94">
        <f t="shared" si="133"/>
        <v>508</v>
      </c>
      <c r="Q548" s="94" t="s">
        <v>114</v>
      </c>
      <c r="R548" s="193"/>
      <c r="S548" s="94">
        <v>1</v>
      </c>
      <c r="T548" s="58">
        <f t="shared" si="141"/>
        <v>4</v>
      </c>
      <c r="U548" s="81">
        <f t="shared" si="137"/>
        <v>631.36356986100952</v>
      </c>
      <c r="V548" s="61">
        <f t="shared" si="135"/>
        <v>615.81425980103347</v>
      </c>
      <c r="W548" s="61" t="s">
        <v>194</v>
      </c>
      <c r="X548" s="61">
        <f t="shared" si="136"/>
        <v>3.6349999999999998</v>
      </c>
      <c r="Y548" s="61">
        <f t="shared" si="143"/>
        <v>3.5454767129968299</v>
      </c>
      <c r="Z548" s="58">
        <v>3</v>
      </c>
      <c r="AA548" s="81">
        <f t="shared" si="139"/>
        <v>626.45068994002395</v>
      </c>
      <c r="AB548" s="212">
        <f t="shared" si="140"/>
        <v>156.61267248500599</v>
      </c>
      <c r="AC548" s="82"/>
      <c r="AD548" s="10"/>
      <c r="AE548"/>
      <c r="AF548"/>
      <c r="AK548" s="10"/>
      <c r="AM548"/>
      <c r="AR548" s="10"/>
      <c r="AT548"/>
    </row>
    <row r="549" spans="1:46" x14ac:dyDescent="0.25">
      <c r="A549" s="93">
        <v>509</v>
      </c>
      <c r="B549" s="93" t="s">
        <v>126</v>
      </c>
      <c r="C549" s="94" t="s">
        <v>114</v>
      </c>
      <c r="D549" s="121">
        <v>2014</v>
      </c>
      <c r="E549" s="93">
        <v>4</v>
      </c>
      <c r="F549" s="93">
        <f t="shared" si="138"/>
        <v>509</v>
      </c>
      <c r="H549" s="54">
        <v>4</v>
      </c>
      <c r="I549" s="118">
        <v>642</v>
      </c>
      <c r="J549" s="123"/>
      <c r="L549"/>
      <c r="M549" s="60">
        <f t="shared" si="142"/>
        <v>642</v>
      </c>
      <c r="N549" s="10"/>
      <c r="O549" s="79" t="str">
        <f t="shared" si="134"/>
        <v>NY Metro</v>
      </c>
      <c r="P549" s="94">
        <f t="shared" si="133"/>
        <v>509</v>
      </c>
      <c r="Q549" s="94" t="s">
        <v>114</v>
      </c>
      <c r="R549" s="193"/>
      <c r="S549" s="94">
        <v>1</v>
      </c>
      <c r="T549" s="58">
        <f t="shared" si="141"/>
        <v>4</v>
      </c>
      <c r="U549" s="81">
        <f t="shared" si="137"/>
        <v>631.36356986100952</v>
      </c>
      <c r="V549" s="61">
        <f t="shared" si="135"/>
        <v>615.81425980103347</v>
      </c>
      <c r="W549" s="61" t="s">
        <v>194</v>
      </c>
      <c r="X549" s="61">
        <f t="shared" si="136"/>
        <v>3.6349999999999998</v>
      </c>
      <c r="Y549" s="61">
        <f t="shared" si="143"/>
        <v>3.5454767129968299</v>
      </c>
      <c r="Z549" s="58">
        <v>3</v>
      </c>
      <c r="AA549" s="81">
        <f t="shared" si="139"/>
        <v>626.45068994002395</v>
      </c>
      <c r="AB549" s="212">
        <f t="shared" si="140"/>
        <v>156.61267248500599</v>
      </c>
      <c r="AC549" s="82"/>
      <c r="AD549" s="10"/>
      <c r="AE549"/>
      <c r="AF549"/>
      <c r="AK549" s="10"/>
      <c r="AM549"/>
      <c r="AR549" s="10"/>
      <c r="AT549"/>
    </row>
    <row r="550" spans="1:46" x14ac:dyDescent="0.25">
      <c r="A550" s="93">
        <v>510</v>
      </c>
      <c r="B550" s="93" t="s">
        <v>126</v>
      </c>
      <c r="C550" s="94" t="s">
        <v>114</v>
      </c>
      <c r="D550" s="121">
        <v>2014</v>
      </c>
      <c r="E550" s="93">
        <v>4</v>
      </c>
      <c r="F550" s="93">
        <f t="shared" si="138"/>
        <v>510</v>
      </c>
      <c r="H550" s="54">
        <v>4</v>
      </c>
      <c r="I550" s="118">
        <v>642</v>
      </c>
      <c r="J550" s="123"/>
      <c r="L550"/>
      <c r="M550" s="60">
        <f t="shared" si="142"/>
        <v>642</v>
      </c>
      <c r="N550" s="10"/>
      <c r="O550" s="79" t="str">
        <f t="shared" si="134"/>
        <v>NY Metro</v>
      </c>
      <c r="P550" s="94">
        <f t="shared" si="133"/>
        <v>510</v>
      </c>
      <c r="Q550" s="94" t="s">
        <v>114</v>
      </c>
      <c r="R550" s="193"/>
      <c r="S550" s="94">
        <v>1</v>
      </c>
      <c r="T550" s="58">
        <f t="shared" si="141"/>
        <v>4</v>
      </c>
      <c r="U550" s="81">
        <f t="shared" si="137"/>
        <v>631.36356986100952</v>
      </c>
      <c r="V550" s="61">
        <f t="shared" si="135"/>
        <v>615.81425980103347</v>
      </c>
      <c r="W550" s="61" t="s">
        <v>194</v>
      </c>
      <c r="X550" s="61">
        <f t="shared" si="136"/>
        <v>3.6349999999999998</v>
      </c>
      <c r="Y550" s="61">
        <f t="shared" si="143"/>
        <v>3.5454767129968299</v>
      </c>
      <c r="Z550" s="58">
        <v>3</v>
      </c>
      <c r="AA550" s="81">
        <f t="shared" si="139"/>
        <v>626.45068994002395</v>
      </c>
      <c r="AB550" s="212">
        <f t="shared" si="140"/>
        <v>156.61267248500599</v>
      </c>
      <c r="AC550" s="82"/>
      <c r="AD550" s="10"/>
      <c r="AE550"/>
      <c r="AF550"/>
      <c r="AK550" s="10"/>
      <c r="AM550"/>
      <c r="AR550" s="10"/>
      <c r="AT550"/>
    </row>
    <row r="551" spans="1:46" x14ac:dyDescent="0.25">
      <c r="A551" s="93">
        <v>511</v>
      </c>
      <c r="B551" s="93" t="s">
        <v>126</v>
      </c>
      <c r="C551" s="94" t="s">
        <v>114</v>
      </c>
      <c r="D551" s="121">
        <v>2014</v>
      </c>
      <c r="E551" s="93">
        <v>4</v>
      </c>
      <c r="F551" s="93">
        <f t="shared" si="138"/>
        <v>511</v>
      </c>
      <c r="H551" s="54">
        <v>4</v>
      </c>
      <c r="I551" s="118">
        <v>642</v>
      </c>
      <c r="J551" s="123"/>
      <c r="L551"/>
      <c r="M551" s="60">
        <f t="shared" si="142"/>
        <v>642</v>
      </c>
      <c r="N551" s="10"/>
      <c r="O551" s="79" t="str">
        <f t="shared" si="134"/>
        <v>NY Metro</v>
      </c>
      <c r="P551" s="94">
        <f t="shared" si="133"/>
        <v>511</v>
      </c>
      <c r="Q551" s="94" t="s">
        <v>114</v>
      </c>
      <c r="R551" s="193"/>
      <c r="S551" s="94">
        <v>1</v>
      </c>
      <c r="T551" s="58">
        <f t="shared" si="141"/>
        <v>4</v>
      </c>
      <c r="U551" s="81">
        <f t="shared" si="137"/>
        <v>631.36356986100952</v>
      </c>
      <c r="V551" s="61">
        <f t="shared" si="135"/>
        <v>615.81425980103347</v>
      </c>
      <c r="W551" s="61" t="s">
        <v>194</v>
      </c>
      <c r="X551" s="61">
        <f t="shared" si="136"/>
        <v>3.6349999999999998</v>
      </c>
      <c r="Y551" s="61">
        <f t="shared" si="143"/>
        <v>3.5454767129968299</v>
      </c>
      <c r="Z551" s="58">
        <v>3</v>
      </c>
      <c r="AA551" s="81">
        <f t="shared" si="139"/>
        <v>626.45068994002395</v>
      </c>
      <c r="AB551" s="212">
        <f t="shared" si="140"/>
        <v>156.61267248500599</v>
      </c>
      <c r="AC551" s="82"/>
      <c r="AD551" s="10"/>
      <c r="AE551"/>
      <c r="AF551"/>
      <c r="AK551" s="10"/>
      <c r="AM551"/>
      <c r="AR551" s="10"/>
      <c r="AT551"/>
    </row>
    <row r="552" spans="1:46" x14ac:dyDescent="0.25">
      <c r="A552" s="93">
        <v>512</v>
      </c>
      <c r="B552" s="93" t="s">
        <v>126</v>
      </c>
      <c r="C552" s="94" t="s">
        <v>114</v>
      </c>
      <c r="D552" s="121">
        <v>2014</v>
      </c>
      <c r="E552" s="93">
        <v>4</v>
      </c>
      <c r="F552" s="93">
        <f t="shared" si="138"/>
        <v>512</v>
      </c>
      <c r="H552" s="54">
        <v>4</v>
      </c>
      <c r="I552" s="118">
        <v>642</v>
      </c>
      <c r="J552" s="123"/>
      <c r="L552"/>
      <c r="M552" s="60">
        <f t="shared" si="142"/>
        <v>642</v>
      </c>
      <c r="N552" s="10"/>
      <c r="O552" s="79" t="str">
        <f t="shared" si="134"/>
        <v>NY Metro</v>
      </c>
      <c r="P552" s="94">
        <f t="shared" si="133"/>
        <v>512</v>
      </c>
      <c r="Q552" s="94" t="s">
        <v>114</v>
      </c>
      <c r="R552" s="193"/>
      <c r="S552" s="94">
        <v>1</v>
      </c>
      <c r="T552" s="58">
        <f t="shared" si="141"/>
        <v>4</v>
      </c>
      <c r="U552" s="81">
        <f t="shared" si="137"/>
        <v>631.36356986100952</v>
      </c>
      <c r="V552" s="61">
        <f t="shared" si="135"/>
        <v>615.81425980103347</v>
      </c>
      <c r="W552" s="61" t="s">
        <v>194</v>
      </c>
      <c r="X552" s="61">
        <f t="shared" si="136"/>
        <v>3.6349999999999998</v>
      </c>
      <c r="Y552" s="61">
        <f t="shared" si="143"/>
        <v>3.5454767129968299</v>
      </c>
      <c r="Z552" s="58">
        <v>3</v>
      </c>
      <c r="AA552" s="81">
        <f t="shared" si="139"/>
        <v>626.45068994002395</v>
      </c>
      <c r="AB552" s="212">
        <f t="shared" si="140"/>
        <v>156.61267248500599</v>
      </c>
      <c r="AC552" s="82"/>
      <c r="AD552" s="10"/>
      <c r="AE552"/>
      <c r="AF552"/>
      <c r="AK552" s="10"/>
      <c r="AM552"/>
      <c r="AR552" s="10"/>
      <c r="AT552"/>
    </row>
    <row r="553" spans="1:46" x14ac:dyDescent="0.25">
      <c r="A553" s="93">
        <v>513</v>
      </c>
      <c r="B553" s="93" t="s">
        <v>126</v>
      </c>
      <c r="C553" s="94" t="s">
        <v>114</v>
      </c>
      <c r="D553" s="121">
        <v>2014</v>
      </c>
      <c r="E553" s="93">
        <v>4</v>
      </c>
      <c r="F553" s="93">
        <f t="shared" si="138"/>
        <v>513</v>
      </c>
      <c r="H553" s="54">
        <v>4</v>
      </c>
      <c r="I553" s="118">
        <v>505</v>
      </c>
      <c r="J553" s="123"/>
      <c r="L553"/>
      <c r="M553" s="60">
        <f t="shared" ref="M553:M562" si="144">I553+(L553*K553)</f>
        <v>505</v>
      </c>
      <c r="N553" s="10"/>
      <c r="O553" s="79" t="str">
        <f t="shared" si="134"/>
        <v>NY Metro</v>
      </c>
      <c r="P553" s="94">
        <f t="shared" si="133"/>
        <v>513</v>
      </c>
      <c r="Q553" s="94" t="s">
        <v>114</v>
      </c>
      <c r="R553" s="193"/>
      <c r="S553" s="94">
        <v>1</v>
      </c>
      <c r="T553" s="58">
        <f t="shared" si="141"/>
        <v>4</v>
      </c>
      <c r="U553" s="81">
        <f t="shared" si="137"/>
        <v>494.36356986100952</v>
      </c>
      <c r="V553" s="61">
        <f t="shared" si="135"/>
        <v>482.18831490954358</v>
      </c>
      <c r="W553" s="61" t="s">
        <v>194</v>
      </c>
      <c r="X553" s="61">
        <f t="shared" si="136"/>
        <v>3.6349999999999998</v>
      </c>
      <c r="Y553" s="61">
        <f t="shared" ref="Y553:Y562" si="145">X553/$AO$52</f>
        <v>3.5454767129968299</v>
      </c>
      <c r="Z553" s="58">
        <v>3</v>
      </c>
      <c r="AA553" s="81">
        <f t="shared" si="139"/>
        <v>492.82474504853406</v>
      </c>
      <c r="AB553" s="212">
        <f t="shared" si="140"/>
        <v>123.20618626213351</v>
      </c>
      <c r="AC553" s="82"/>
      <c r="AD553" s="10"/>
      <c r="AE553"/>
      <c r="AF553"/>
      <c r="AK553" s="10"/>
      <c r="AM553"/>
      <c r="AR553" s="10"/>
      <c r="AT553"/>
    </row>
    <row r="554" spans="1:46" x14ac:dyDescent="0.25">
      <c r="A554" s="93">
        <v>514</v>
      </c>
      <c r="B554" s="93" t="s">
        <v>126</v>
      </c>
      <c r="C554" s="94" t="s">
        <v>114</v>
      </c>
      <c r="D554" s="121">
        <v>2014</v>
      </c>
      <c r="E554" s="93">
        <v>4</v>
      </c>
      <c r="F554" s="93">
        <f t="shared" si="138"/>
        <v>514</v>
      </c>
      <c r="H554" s="54">
        <v>4</v>
      </c>
      <c r="I554" s="118">
        <v>505</v>
      </c>
      <c r="J554" s="123"/>
      <c r="L554"/>
      <c r="M554" s="60">
        <f t="shared" si="144"/>
        <v>505</v>
      </c>
      <c r="N554" s="10"/>
      <c r="O554" s="79" t="str">
        <f t="shared" si="134"/>
        <v>NY Metro</v>
      </c>
      <c r="P554" s="94">
        <f t="shared" si="133"/>
        <v>514</v>
      </c>
      <c r="Q554" s="94" t="s">
        <v>114</v>
      </c>
      <c r="R554" s="193"/>
      <c r="S554" s="94">
        <v>1</v>
      </c>
      <c r="T554" s="58">
        <f t="shared" si="141"/>
        <v>4</v>
      </c>
      <c r="U554" s="81">
        <f t="shared" si="137"/>
        <v>494.36356986100952</v>
      </c>
      <c r="V554" s="61">
        <f t="shared" si="135"/>
        <v>482.18831490954358</v>
      </c>
      <c r="W554" s="61" t="s">
        <v>194</v>
      </c>
      <c r="X554" s="61">
        <f t="shared" si="136"/>
        <v>3.6349999999999998</v>
      </c>
      <c r="Y554" s="61">
        <f t="shared" si="145"/>
        <v>3.5454767129968299</v>
      </c>
      <c r="Z554" s="58">
        <v>3</v>
      </c>
      <c r="AA554" s="81">
        <f t="shared" si="139"/>
        <v>492.82474504853406</v>
      </c>
      <c r="AB554" s="212">
        <f t="shared" si="140"/>
        <v>123.20618626213351</v>
      </c>
      <c r="AC554" s="82"/>
      <c r="AD554" s="10"/>
      <c r="AE554"/>
      <c r="AF554"/>
      <c r="AK554" s="10"/>
      <c r="AM554"/>
      <c r="AR554" s="10"/>
      <c r="AT554"/>
    </row>
    <row r="555" spans="1:46" x14ac:dyDescent="0.25">
      <c r="A555" s="93">
        <v>515</v>
      </c>
      <c r="B555" s="93" t="s">
        <v>126</v>
      </c>
      <c r="C555" s="94" t="s">
        <v>114</v>
      </c>
      <c r="D555" s="121">
        <v>2014</v>
      </c>
      <c r="E555" s="93">
        <v>4</v>
      </c>
      <c r="F555" s="93">
        <f t="shared" si="138"/>
        <v>515</v>
      </c>
      <c r="H555" s="54">
        <v>4</v>
      </c>
      <c r="I555" s="118">
        <v>505</v>
      </c>
      <c r="J555" s="123"/>
      <c r="L555"/>
      <c r="M555" s="60">
        <f t="shared" si="144"/>
        <v>505</v>
      </c>
      <c r="N555" s="10"/>
      <c r="O555" s="79" t="str">
        <f t="shared" si="134"/>
        <v>NY Metro</v>
      </c>
      <c r="P555" s="94">
        <f t="shared" si="133"/>
        <v>515</v>
      </c>
      <c r="Q555" s="94" t="s">
        <v>114</v>
      </c>
      <c r="R555" s="193"/>
      <c r="S555" s="94">
        <v>1</v>
      </c>
      <c r="T555" s="58">
        <f t="shared" si="141"/>
        <v>4</v>
      </c>
      <c r="U555" s="81">
        <f t="shared" si="137"/>
        <v>494.36356986100952</v>
      </c>
      <c r="V555" s="61">
        <f t="shared" si="135"/>
        <v>482.18831490954358</v>
      </c>
      <c r="W555" s="61" t="s">
        <v>194</v>
      </c>
      <c r="X555" s="61">
        <f t="shared" si="136"/>
        <v>3.6349999999999998</v>
      </c>
      <c r="Y555" s="61">
        <f t="shared" si="145"/>
        <v>3.5454767129968299</v>
      </c>
      <c r="Z555" s="58">
        <v>3</v>
      </c>
      <c r="AA555" s="81">
        <f t="shared" si="139"/>
        <v>492.82474504853406</v>
      </c>
      <c r="AB555" s="212">
        <f t="shared" si="140"/>
        <v>123.20618626213351</v>
      </c>
      <c r="AC555" s="82"/>
      <c r="AD555" s="10"/>
      <c r="AE555"/>
      <c r="AF555"/>
      <c r="AK555" s="10"/>
      <c r="AM555"/>
      <c r="AR555" s="10"/>
      <c r="AT555"/>
    </row>
    <row r="556" spans="1:46" x14ac:dyDescent="0.25">
      <c r="A556" s="93">
        <v>516</v>
      </c>
      <c r="B556" s="93" t="s">
        <v>126</v>
      </c>
      <c r="C556" s="94" t="s">
        <v>114</v>
      </c>
      <c r="D556" s="121">
        <v>2014</v>
      </c>
      <c r="E556" s="93">
        <v>4</v>
      </c>
      <c r="F556" s="93">
        <f t="shared" si="138"/>
        <v>516</v>
      </c>
      <c r="H556" s="54">
        <v>4</v>
      </c>
      <c r="I556" s="118">
        <v>642</v>
      </c>
      <c r="J556" s="123"/>
      <c r="L556"/>
      <c r="M556" s="60">
        <f t="shared" si="144"/>
        <v>642</v>
      </c>
      <c r="N556" s="10"/>
      <c r="O556" s="79" t="str">
        <f t="shared" si="134"/>
        <v>NY Metro</v>
      </c>
      <c r="P556" s="94">
        <f t="shared" si="133"/>
        <v>516</v>
      </c>
      <c r="Q556" s="94" t="s">
        <v>114</v>
      </c>
      <c r="R556" s="193"/>
      <c r="S556" s="94">
        <v>1</v>
      </c>
      <c r="T556" s="58">
        <f t="shared" si="141"/>
        <v>4</v>
      </c>
      <c r="U556" s="81">
        <f t="shared" si="137"/>
        <v>631.36356986100952</v>
      </c>
      <c r="V556" s="61">
        <f t="shared" si="135"/>
        <v>615.81425980103347</v>
      </c>
      <c r="W556" s="61" t="s">
        <v>194</v>
      </c>
      <c r="X556" s="61">
        <f t="shared" si="136"/>
        <v>3.6349999999999998</v>
      </c>
      <c r="Y556" s="61">
        <f t="shared" si="145"/>
        <v>3.5454767129968299</v>
      </c>
      <c r="Z556" s="58">
        <v>3</v>
      </c>
      <c r="AA556" s="81">
        <f t="shared" si="139"/>
        <v>626.45068994002395</v>
      </c>
      <c r="AB556" s="212">
        <f t="shared" si="140"/>
        <v>156.61267248500599</v>
      </c>
      <c r="AC556" s="82"/>
      <c r="AD556" s="10"/>
      <c r="AE556"/>
      <c r="AF556"/>
      <c r="AK556" s="10"/>
      <c r="AM556"/>
      <c r="AR556" s="10"/>
      <c r="AT556"/>
    </row>
    <row r="557" spans="1:46" x14ac:dyDescent="0.25">
      <c r="A557" s="93">
        <v>517</v>
      </c>
      <c r="B557" s="93" t="s">
        <v>126</v>
      </c>
      <c r="C557" s="94" t="s">
        <v>114</v>
      </c>
      <c r="D557" s="121">
        <v>2014</v>
      </c>
      <c r="E557" s="93">
        <v>4</v>
      </c>
      <c r="F557" s="93">
        <f t="shared" si="138"/>
        <v>517</v>
      </c>
      <c r="H557" s="54">
        <v>4</v>
      </c>
      <c r="I557" s="118">
        <v>642</v>
      </c>
      <c r="J557" s="123"/>
      <c r="L557"/>
      <c r="M557" s="60">
        <f t="shared" si="144"/>
        <v>642</v>
      </c>
      <c r="N557" s="10"/>
      <c r="O557" s="79" t="str">
        <f t="shared" si="134"/>
        <v>NY Metro</v>
      </c>
      <c r="P557" s="94">
        <f t="shared" si="133"/>
        <v>517</v>
      </c>
      <c r="Q557" s="94" t="s">
        <v>114</v>
      </c>
      <c r="R557" s="193"/>
      <c r="S557" s="94">
        <v>1</v>
      </c>
      <c r="T557" s="58">
        <f t="shared" si="141"/>
        <v>4</v>
      </c>
      <c r="U557" s="81">
        <f t="shared" si="137"/>
        <v>631.36356986100952</v>
      </c>
      <c r="V557" s="61">
        <f t="shared" si="135"/>
        <v>615.81425980103347</v>
      </c>
      <c r="W557" s="61" t="s">
        <v>194</v>
      </c>
      <c r="X557" s="61">
        <f t="shared" si="136"/>
        <v>3.6349999999999998</v>
      </c>
      <c r="Y557" s="61">
        <f t="shared" si="145"/>
        <v>3.5454767129968299</v>
      </c>
      <c r="Z557" s="58">
        <v>3</v>
      </c>
      <c r="AA557" s="81">
        <f t="shared" si="139"/>
        <v>626.45068994002395</v>
      </c>
      <c r="AB557" s="212">
        <f t="shared" si="140"/>
        <v>156.61267248500599</v>
      </c>
      <c r="AC557" s="82"/>
      <c r="AD557" s="10"/>
      <c r="AE557"/>
      <c r="AF557"/>
      <c r="AK557" s="10"/>
      <c r="AM557"/>
      <c r="AR557" s="10"/>
      <c r="AT557"/>
    </row>
    <row r="558" spans="1:46" x14ac:dyDescent="0.25">
      <c r="A558" s="93">
        <v>518</v>
      </c>
      <c r="B558" s="93" t="s">
        <v>126</v>
      </c>
      <c r="C558" s="94" t="s">
        <v>114</v>
      </c>
      <c r="D558" s="121">
        <v>2014</v>
      </c>
      <c r="E558" s="93">
        <v>4</v>
      </c>
      <c r="F558" s="93">
        <f t="shared" si="138"/>
        <v>518</v>
      </c>
      <c r="H558" s="54">
        <v>4</v>
      </c>
      <c r="I558" s="118">
        <v>642</v>
      </c>
      <c r="J558" s="123"/>
      <c r="L558"/>
      <c r="M558" s="60">
        <f t="shared" si="144"/>
        <v>642</v>
      </c>
      <c r="N558" s="10"/>
      <c r="O558" s="79" t="str">
        <f t="shared" si="134"/>
        <v>NY Metro</v>
      </c>
      <c r="P558" s="94">
        <f t="shared" si="133"/>
        <v>518</v>
      </c>
      <c r="Q558" s="94" t="s">
        <v>114</v>
      </c>
      <c r="R558" s="193"/>
      <c r="S558" s="94">
        <v>1</v>
      </c>
      <c r="T558" s="58">
        <f t="shared" si="141"/>
        <v>4</v>
      </c>
      <c r="U558" s="81">
        <f t="shared" si="137"/>
        <v>631.36356986100952</v>
      </c>
      <c r="V558" s="61">
        <f t="shared" si="135"/>
        <v>615.81425980103347</v>
      </c>
      <c r="W558" s="61" t="s">
        <v>194</v>
      </c>
      <c r="X558" s="61">
        <f t="shared" si="136"/>
        <v>3.6349999999999998</v>
      </c>
      <c r="Y558" s="61">
        <f t="shared" si="145"/>
        <v>3.5454767129968299</v>
      </c>
      <c r="Z558" s="58">
        <v>3</v>
      </c>
      <c r="AA558" s="81">
        <f t="shared" si="139"/>
        <v>626.45068994002395</v>
      </c>
      <c r="AB558" s="212">
        <f t="shared" si="140"/>
        <v>156.61267248500599</v>
      </c>
      <c r="AC558" s="82"/>
      <c r="AD558" s="10"/>
      <c r="AE558"/>
      <c r="AF558"/>
      <c r="AK558" s="10"/>
      <c r="AM558"/>
      <c r="AR558" s="10"/>
      <c r="AT558"/>
    </row>
    <row r="559" spans="1:46" x14ac:dyDescent="0.25">
      <c r="A559" s="93">
        <v>519</v>
      </c>
      <c r="B559" s="93" t="s">
        <v>126</v>
      </c>
      <c r="C559" s="94" t="s">
        <v>114</v>
      </c>
      <c r="D559" s="121">
        <v>2014</v>
      </c>
      <c r="E559" s="93">
        <v>4</v>
      </c>
      <c r="F559" s="93">
        <f t="shared" si="138"/>
        <v>519</v>
      </c>
      <c r="H559" s="54">
        <v>4</v>
      </c>
      <c r="I559" s="118">
        <v>642</v>
      </c>
      <c r="J559" s="123"/>
      <c r="L559"/>
      <c r="M559" s="60">
        <f t="shared" si="144"/>
        <v>642</v>
      </c>
      <c r="N559" s="10"/>
      <c r="O559" s="79" t="str">
        <f t="shared" si="134"/>
        <v>NY Metro</v>
      </c>
      <c r="P559" s="94">
        <f t="shared" si="133"/>
        <v>519</v>
      </c>
      <c r="Q559" s="94" t="s">
        <v>114</v>
      </c>
      <c r="R559" s="193"/>
      <c r="S559" s="94">
        <v>1</v>
      </c>
      <c r="T559" s="58">
        <f t="shared" si="141"/>
        <v>4</v>
      </c>
      <c r="U559" s="81">
        <f t="shared" si="137"/>
        <v>631.36356986100952</v>
      </c>
      <c r="V559" s="61">
        <f t="shared" si="135"/>
        <v>615.81425980103347</v>
      </c>
      <c r="W559" s="61" t="s">
        <v>194</v>
      </c>
      <c r="X559" s="61">
        <f t="shared" si="136"/>
        <v>3.6349999999999998</v>
      </c>
      <c r="Y559" s="61">
        <f t="shared" si="145"/>
        <v>3.5454767129968299</v>
      </c>
      <c r="Z559" s="58">
        <v>3</v>
      </c>
      <c r="AA559" s="81">
        <f t="shared" si="139"/>
        <v>626.45068994002395</v>
      </c>
      <c r="AB559" s="212">
        <f t="shared" si="140"/>
        <v>156.61267248500599</v>
      </c>
      <c r="AC559" s="82"/>
      <c r="AD559" s="10"/>
      <c r="AE559"/>
      <c r="AF559"/>
      <c r="AK559" s="10"/>
      <c r="AM559"/>
      <c r="AR559" s="10"/>
      <c r="AT559"/>
    </row>
    <row r="560" spans="1:46" x14ac:dyDescent="0.25">
      <c r="A560" s="93">
        <v>520</v>
      </c>
      <c r="B560" s="93" t="s">
        <v>126</v>
      </c>
      <c r="C560" s="94" t="s">
        <v>114</v>
      </c>
      <c r="D560" s="121">
        <v>2014</v>
      </c>
      <c r="E560" s="93">
        <v>4</v>
      </c>
      <c r="F560" s="93">
        <f t="shared" si="138"/>
        <v>520</v>
      </c>
      <c r="H560" s="54">
        <v>4</v>
      </c>
      <c r="I560" s="118">
        <v>642</v>
      </c>
      <c r="J560" s="123"/>
      <c r="L560"/>
      <c r="M560" s="60">
        <f t="shared" si="144"/>
        <v>642</v>
      </c>
      <c r="N560" s="10"/>
      <c r="O560" s="79" t="str">
        <f t="shared" si="134"/>
        <v>NY Metro</v>
      </c>
      <c r="P560" s="94">
        <f t="shared" si="133"/>
        <v>520</v>
      </c>
      <c r="Q560" s="94" t="s">
        <v>114</v>
      </c>
      <c r="R560" s="193"/>
      <c r="S560" s="94">
        <v>1</v>
      </c>
      <c r="T560" s="58">
        <f t="shared" si="141"/>
        <v>4</v>
      </c>
      <c r="U560" s="81">
        <f t="shared" si="137"/>
        <v>631.36356986100952</v>
      </c>
      <c r="V560" s="61">
        <f t="shared" si="135"/>
        <v>615.81425980103347</v>
      </c>
      <c r="W560" s="61" t="s">
        <v>194</v>
      </c>
      <c r="X560" s="61">
        <f t="shared" si="136"/>
        <v>3.6349999999999998</v>
      </c>
      <c r="Y560" s="61">
        <f t="shared" si="145"/>
        <v>3.5454767129968299</v>
      </c>
      <c r="Z560" s="58">
        <v>3</v>
      </c>
      <c r="AA560" s="81">
        <f t="shared" si="139"/>
        <v>626.45068994002395</v>
      </c>
      <c r="AB560" s="212">
        <f t="shared" si="140"/>
        <v>156.61267248500599</v>
      </c>
      <c r="AC560" s="82"/>
      <c r="AD560" s="10"/>
      <c r="AE560"/>
      <c r="AF560"/>
      <c r="AK560" s="10"/>
      <c r="AM560"/>
      <c r="AR560" s="10"/>
      <c r="AT560"/>
    </row>
    <row r="561" spans="1:46" x14ac:dyDescent="0.25">
      <c r="A561" s="93">
        <v>521</v>
      </c>
      <c r="B561" s="93" t="s">
        <v>126</v>
      </c>
      <c r="C561" s="94" t="s">
        <v>114</v>
      </c>
      <c r="D561" s="121">
        <v>2014</v>
      </c>
      <c r="E561" s="93">
        <v>4</v>
      </c>
      <c r="F561" s="93">
        <f t="shared" si="138"/>
        <v>521</v>
      </c>
      <c r="H561" s="54">
        <v>4</v>
      </c>
      <c r="I561" s="118">
        <v>642</v>
      </c>
      <c r="J561" s="123"/>
      <c r="L561"/>
      <c r="M561" s="60">
        <f t="shared" si="144"/>
        <v>642</v>
      </c>
      <c r="N561" s="10"/>
      <c r="O561" s="79" t="str">
        <f t="shared" si="134"/>
        <v>NY Metro</v>
      </c>
      <c r="P561" s="94">
        <f t="shared" si="133"/>
        <v>521</v>
      </c>
      <c r="Q561" s="94" t="s">
        <v>114</v>
      </c>
      <c r="R561" s="193"/>
      <c r="S561" s="94">
        <v>1</v>
      </c>
      <c r="T561" s="58">
        <f t="shared" si="141"/>
        <v>4</v>
      </c>
      <c r="U561" s="81">
        <f t="shared" si="137"/>
        <v>631.36356986100952</v>
      </c>
      <c r="V561" s="61">
        <f t="shared" si="135"/>
        <v>615.81425980103347</v>
      </c>
      <c r="W561" s="61" t="s">
        <v>194</v>
      </c>
      <c r="X561" s="61">
        <f t="shared" si="136"/>
        <v>3.6349999999999998</v>
      </c>
      <c r="Y561" s="61">
        <f t="shared" si="145"/>
        <v>3.5454767129968299</v>
      </c>
      <c r="Z561" s="58">
        <v>3</v>
      </c>
      <c r="AA561" s="81">
        <f t="shared" si="139"/>
        <v>626.45068994002395</v>
      </c>
      <c r="AB561" s="212">
        <f t="shared" si="140"/>
        <v>156.61267248500599</v>
      </c>
      <c r="AC561" s="82"/>
      <c r="AD561" s="10"/>
      <c r="AE561"/>
      <c r="AF561"/>
      <c r="AK561" s="10"/>
      <c r="AM561"/>
      <c r="AR561" s="10"/>
      <c r="AT561"/>
    </row>
    <row r="562" spans="1:46" x14ac:dyDescent="0.25">
      <c r="A562" s="93">
        <v>522</v>
      </c>
      <c r="B562" s="93" t="s">
        <v>126</v>
      </c>
      <c r="C562" s="94" t="s">
        <v>114</v>
      </c>
      <c r="D562" s="121">
        <v>2014</v>
      </c>
      <c r="E562" s="93">
        <v>4</v>
      </c>
      <c r="F562" s="93">
        <f t="shared" si="138"/>
        <v>522</v>
      </c>
      <c r="H562" s="54">
        <v>4</v>
      </c>
      <c r="I562" s="118">
        <v>642</v>
      </c>
      <c r="J562" s="123"/>
      <c r="L562"/>
      <c r="M562" s="60">
        <f t="shared" si="144"/>
        <v>642</v>
      </c>
      <c r="N562" s="10"/>
      <c r="O562" s="79" t="str">
        <f t="shared" si="134"/>
        <v>NY Metro</v>
      </c>
      <c r="P562" s="94">
        <f t="shared" si="133"/>
        <v>522</v>
      </c>
      <c r="Q562" s="94" t="s">
        <v>114</v>
      </c>
      <c r="R562" s="193"/>
      <c r="S562" s="94">
        <v>1</v>
      </c>
      <c r="T562" s="58">
        <f t="shared" si="141"/>
        <v>4</v>
      </c>
      <c r="U562" s="81">
        <f t="shared" si="137"/>
        <v>631.36356986100952</v>
      </c>
      <c r="V562" s="61">
        <f t="shared" si="135"/>
        <v>615.81425980103347</v>
      </c>
      <c r="W562" s="61" t="s">
        <v>194</v>
      </c>
      <c r="X562" s="61">
        <f t="shared" si="136"/>
        <v>3.6349999999999998</v>
      </c>
      <c r="Y562" s="61">
        <f t="shared" si="145"/>
        <v>3.5454767129968299</v>
      </c>
      <c r="Z562" s="58">
        <v>3</v>
      </c>
      <c r="AA562" s="81">
        <f t="shared" si="139"/>
        <v>626.45068994002395</v>
      </c>
      <c r="AB562" s="212">
        <f t="shared" si="140"/>
        <v>156.61267248500599</v>
      </c>
      <c r="AC562" s="82"/>
      <c r="AD562" s="10"/>
      <c r="AE562"/>
      <c r="AF562"/>
      <c r="AK562" s="10"/>
      <c r="AM562"/>
      <c r="AR562" s="10"/>
      <c r="AT562"/>
    </row>
    <row r="563" spans="1:46" x14ac:dyDescent="0.25">
      <c r="A563" s="93">
        <v>523</v>
      </c>
      <c r="B563" s="93" t="s">
        <v>126</v>
      </c>
      <c r="C563" s="94" t="s">
        <v>114</v>
      </c>
      <c r="D563" s="121">
        <v>2014</v>
      </c>
      <c r="E563" s="93">
        <v>4</v>
      </c>
      <c r="F563" s="93">
        <f t="shared" si="138"/>
        <v>523</v>
      </c>
      <c r="H563" s="54">
        <v>4</v>
      </c>
      <c r="I563" s="118">
        <v>642</v>
      </c>
      <c r="J563" s="123"/>
      <c r="L563"/>
      <c r="M563" s="60">
        <f t="shared" ref="M563:M597" si="146">I563+(L563*K563)</f>
        <v>642</v>
      </c>
      <c r="N563" s="10"/>
      <c r="O563" s="79" t="str">
        <f t="shared" si="134"/>
        <v>NY Metro</v>
      </c>
      <c r="P563" s="94">
        <f t="shared" si="133"/>
        <v>523</v>
      </c>
      <c r="Q563" s="94" t="s">
        <v>114</v>
      </c>
      <c r="R563" s="193"/>
      <c r="S563" s="94">
        <v>1</v>
      </c>
      <c r="T563" s="58">
        <f t="shared" si="141"/>
        <v>4</v>
      </c>
      <c r="U563" s="81">
        <f t="shared" si="137"/>
        <v>631.36356986100952</v>
      </c>
      <c r="V563" s="61">
        <f t="shared" si="135"/>
        <v>615.81425980103347</v>
      </c>
      <c r="W563" s="61" t="s">
        <v>194</v>
      </c>
      <c r="X563" s="61">
        <f t="shared" si="136"/>
        <v>3.6349999999999998</v>
      </c>
      <c r="Y563" s="61">
        <f t="shared" ref="Y563:Y599" si="147">X563/$AO$52</f>
        <v>3.5454767129968299</v>
      </c>
      <c r="Z563" s="58">
        <v>3</v>
      </c>
      <c r="AA563" s="81">
        <f t="shared" si="139"/>
        <v>626.45068994002395</v>
      </c>
      <c r="AB563" s="212">
        <f t="shared" si="140"/>
        <v>156.61267248500599</v>
      </c>
      <c r="AC563" s="82"/>
      <c r="AD563" s="10"/>
      <c r="AE563"/>
      <c r="AF563"/>
      <c r="AK563" s="10"/>
      <c r="AM563"/>
      <c r="AR563" s="10"/>
      <c r="AT563"/>
    </row>
    <row r="564" spans="1:46" x14ac:dyDescent="0.25">
      <c r="A564" s="93">
        <v>524</v>
      </c>
      <c r="B564" s="93" t="s">
        <v>126</v>
      </c>
      <c r="C564" s="94" t="s">
        <v>114</v>
      </c>
      <c r="D564" s="121">
        <v>2014</v>
      </c>
      <c r="E564" s="93">
        <v>4</v>
      </c>
      <c r="F564" s="93">
        <f t="shared" si="138"/>
        <v>524</v>
      </c>
      <c r="H564" s="54">
        <v>4</v>
      </c>
      <c r="I564" s="118">
        <v>642</v>
      </c>
      <c r="J564" s="123"/>
      <c r="L564"/>
      <c r="M564" s="60">
        <f t="shared" si="146"/>
        <v>642</v>
      </c>
      <c r="N564" s="10"/>
      <c r="O564" s="79" t="str">
        <f t="shared" si="134"/>
        <v>NY Metro</v>
      </c>
      <c r="P564" s="94">
        <f t="shared" si="133"/>
        <v>524</v>
      </c>
      <c r="Q564" s="94" t="s">
        <v>114</v>
      </c>
      <c r="R564" s="193"/>
      <c r="S564" s="94">
        <v>1</v>
      </c>
      <c r="T564" s="58">
        <f t="shared" si="141"/>
        <v>4</v>
      </c>
      <c r="U564" s="81">
        <f t="shared" si="137"/>
        <v>631.36356986100952</v>
      </c>
      <c r="V564" s="61">
        <f t="shared" si="135"/>
        <v>615.81425980103347</v>
      </c>
      <c r="W564" s="61" t="s">
        <v>194</v>
      </c>
      <c r="X564" s="61">
        <f t="shared" si="136"/>
        <v>3.6349999999999998</v>
      </c>
      <c r="Y564" s="61">
        <f t="shared" si="147"/>
        <v>3.5454767129968299</v>
      </c>
      <c r="Z564" s="58">
        <v>3</v>
      </c>
      <c r="AA564" s="81">
        <f t="shared" si="139"/>
        <v>626.45068994002395</v>
      </c>
      <c r="AB564" s="212">
        <f t="shared" si="140"/>
        <v>156.61267248500599</v>
      </c>
      <c r="AC564" s="82"/>
      <c r="AD564" s="10"/>
      <c r="AE564"/>
      <c r="AF564"/>
      <c r="AK564" s="10"/>
      <c r="AM564"/>
      <c r="AR564" s="10"/>
      <c r="AT564"/>
    </row>
    <row r="565" spans="1:46" x14ac:dyDescent="0.25">
      <c r="A565" s="93">
        <v>525</v>
      </c>
      <c r="B565" s="93" t="s">
        <v>126</v>
      </c>
      <c r="C565" s="94" t="s">
        <v>114</v>
      </c>
      <c r="D565" s="121">
        <v>2014</v>
      </c>
      <c r="E565" s="93">
        <v>4</v>
      </c>
      <c r="F565" s="93">
        <f t="shared" si="138"/>
        <v>525</v>
      </c>
      <c r="H565" s="54">
        <v>4</v>
      </c>
      <c r="I565" s="118">
        <v>642</v>
      </c>
      <c r="J565" s="123"/>
      <c r="L565"/>
      <c r="M565" s="60">
        <f t="shared" si="146"/>
        <v>642</v>
      </c>
      <c r="N565" s="10"/>
      <c r="O565" s="79" t="str">
        <f t="shared" si="134"/>
        <v>NY Metro</v>
      </c>
      <c r="P565" s="94">
        <f t="shared" si="133"/>
        <v>525</v>
      </c>
      <c r="Q565" s="94" t="s">
        <v>114</v>
      </c>
      <c r="R565" s="193"/>
      <c r="S565" s="94">
        <v>1</v>
      </c>
      <c r="T565" s="58">
        <f t="shared" si="141"/>
        <v>4</v>
      </c>
      <c r="U565" s="81">
        <f t="shared" si="137"/>
        <v>631.36356986100952</v>
      </c>
      <c r="V565" s="61">
        <f t="shared" si="135"/>
        <v>615.81425980103347</v>
      </c>
      <c r="W565" s="61" t="s">
        <v>194</v>
      </c>
      <c r="X565" s="61">
        <f t="shared" si="136"/>
        <v>3.6349999999999998</v>
      </c>
      <c r="Y565" s="61">
        <f t="shared" si="147"/>
        <v>3.5454767129968299</v>
      </c>
      <c r="Z565" s="58">
        <v>3</v>
      </c>
      <c r="AA565" s="81">
        <f t="shared" si="139"/>
        <v>626.45068994002395</v>
      </c>
      <c r="AB565" s="212">
        <f t="shared" si="140"/>
        <v>156.61267248500599</v>
      </c>
      <c r="AC565" s="82"/>
      <c r="AD565" s="10"/>
      <c r="AE565"/>
      <c r="AF565"/>
      <c r="AK565" s="10"/>
      <c r="AM565"/>
      <c r="AR565" s="10"/>
      <c r="AT565"/>
    </row>
    <row r="566" spans="1:46" x14ac:dyDescent="0.25">
      <c r="A566" s="93">
        <v>526</v>
      </c>
      <c r="B566" s="93" t="s">
        <v>126</v>
      </c>
      <c r="C566" s="94" t="s">
        <v>114</v>
      </c>
      <c r="D566" s="121">
        <v>2014</v>
      </c>
      <c r="E566" s="93">
        <v>4</v>
      </c>
      <c r="F566" s="93">
        <f t="shared" si="138"/>
        <v>526</v>
      </c>
      <c r="H566" s="54">
        <v>4</v>
      </c>
      <c r="I566" s="118">
        <v>642</v>
      </c>
      <c r="J566" s="123"/>
      <c r="L566"/>
      <c r="M566" s="60">
        <f t="shared" si="146"/>
        <v>642</v>
      </c>
      <c r="N566" s="10"/>
      <c r="O566" s="79" t="str">
        <f t="shared" si="134"/>
        <v>NY Metro</v>
      </c>
      <c r="P566" s="94">
        <f t="shared" si="133"/>
        <v>526</v>
      </c>
      <c r="Q566" s="94" t="s">
        <v>114</v>
      </c>
      <c r="R566" s="193"/>
      <c r="S566" s="94">
        <v>1</v>
      </c>
      <c r="T566" s="58">
        <f t="shared" si="141"/>
        <v>4</v>
      </c>
      <c r="U566" s="81">
        <f t="shared" si="137"/>
        <v>631.36356986100952</v>
      </c>
      <c r="V566" s="61">
        <f t="shared" si="135"/>
        <v>615.81425980103347</v>
      </c>
      <c r="W566" s="61" t="s">
        <v>194</v>
      </c>
      <c r="X566" s="61">
        <f t="shared" si="136"/>
        <v>3.6349999999999998</v>
      </c>
      <c r="Y566" s="61">
        <f t="shared" si="147"/>
        <v>3.5454767129968299</v>
      </c>
      <c r="Z566" s="58">
        <v>3</v>
      </c>
      <c r="AA566" s="81">
        <f t="shared" si="139"/>
        <v>626.45068994002395</v>
      </c>
      <c r="AB566" s="212">
        <f t="shared" si="140"/>
        <v>156.61267248500599</v>
      </c>
      <c r="AC566" s="82"/>
      <c r="AD566" s="10"/>
      <c r="AE566"/>
      <c r="AF566"/>
      <c r="AK566" s="10"/>
      <c r="AM566"/>
      <c r="AR566" s="10"/>
      <c r="AT566"/>
    </row>
    <row r="567" spans="1:46" x14ac:dyDescent="0.25">
      <c r="A567" s="93">
        <v>527</v>
      </c>
      <c r="B567" s="93" t="s">
        <v>126</v>
      </c>
      <c r="C567" s="94" t="s">
        <v>114</v>
      </c>
      <c r="D567" s="121">
        <v>2014</v>
      </c>
      <c r="E567" s="93">
        <v>4</v>
      </c>
      <c r="F567" s="93">
        <f t="shared" si="138"/>
        <v>527</v>
      </c>
      <c r="H567" s="54">
        <v>4</v>
      </c>
      <c r="I567" s="118">
        <v>642</v>
      </c>
      <c r="J567" s="123"/>
      <c r="L567"/>
      <c r="M567" s="60">
        <f t="shared" si="146"/>
        <v>642</v>
      </c>
      <c r="N567" s="10"/>
      <c r="O567" s="79" t="str">
        <f t="shared" si="134"/>
        <v>NY Metro</v>
      </c>
      <c r="P567" s="94">
        <f t="shared" si="133"/>
        <v>527</v>
      </c>
      <c r="Q567" s="94" t="s">
        <v>114</v>
      </c>
      <c r="R567" s="193"/>
      <c r="S567" s="94">
        <v>1</v>
      </c>
      <c r="T567" s="58">
        <f t="shared" si="141"/>
        <v>4</v>
      </c>
      <c r="U567" s="81">
        <f t="shared" si="137"/>
        <v>631.36356986100952</v>
      </c>
      <c r="V567" s="61">
        <f t="shared" si="135"/>
        <v>615.81425980103347</v>
      </c>
      <c r="W567" s="61" t="s">
        <v>194</v>
      </c>
      <c r="X567" s="61">
        <f t="shared" si="136"/>
        <v>3.6349999999999998</v>
      </c>
      <c r="Y567" s="61">
        <f t="shared" si="147"/>
        <v>3.5454767129968299</v>
      </c>
      <c r="Z567" s="58">
        <v>3</v>
      </c>
      <c r="AA567" s="81">
        <f t="shared" si="139"/>
        <v>626.45068994002395</v>
      </c>
      <c r="AB567" s="212">
        <f t="shared" si="140"/>
        <v>156.61267248500599</v>
      </c>
      <c r="AC567" s="82"/>
      <c r="AD567" s="10"/>
      <c r="AE567"/>
      <c r="AF567"/>
      <c r="AK567" s="10"/>
      <c r="AM567"/>
      <c r="AR567" s="10"/>
      <c r="AT567"/>
    </row>
    <row r="568" spans="1:46" x14ac:dyDescent="0.25">
      <c r="A568" s="93">
        <v>528</v>
      </c>
      <c r="B568" s="93" t="s">
        <v>126</v>
      </c>
      <c r="C568" s="94" t="s">
        <v>114</v>
      </c>
      <c r="D568" s="121">
        <v>2014</v>
      </c>
      <c r="E568" s="93">
        <v>4</v>
      </c>
      <c r="F568" s="93">
        <f t="shared" si="138"/>
        <v>528</v>
      </c>
      <c r="H568" s="54">
        <v>4</v>
      </c>
      <c r="I568" s="118">
        <v>505</v>
      </c>
      <c r="J568" s="123"/>
      <c r="L568"/>
      <c r="M568" s="60">
        <f t="shared" si="146"/>
        <v>505</v>
      </c>
      <c r="N568" s="10"/>
      <c r="O568" s="79" t="str">
        <f t="shared" si="134"/>
        <v>NY Metro</v>
      </c>
      <c r="P568" s="94">
        <f t="shared" ref="P568:P631" si="148">A568</f>
        <v>528</v>
      </c>
      <c r="Q568" s="94" t="s">
        <v>114</v>
      </c>
      <c r="R568" s="193"/>
      <c r="S568" s="94">
        <v>1</v>
      </c>
      <c r="T568" s="58">
        <f t="shared" si="141"/>
        <v>4</v>
      </c>
      <c r="U568" s="81">
        <f t="shared" si="137"/>
        <v>494.36356986100952</v>
      </c>
      <c r="V568" s="61">
        <f t="shared" si="135"/>
        <v>482.18831490954358</v>
      </c>
      <c r="W568" s="61" t="s">
        <v>194</v>
      </c>
      <c r="X568" s="61">
        <f t="shared" si="136"/>
        <v>3.6349999999999998</v>
      </c>
      <c r="Y568" s="61">
        <f t="shared" si="147"/>
        <v>3.5454767129968299</v>
      </c>
      <c r="Z568" s="58">
        <v>3</v>
      </c>
      <c r="AA568" s="81">
        <f t="shared" si="139"/>
        <v>492.82474504853406</v>
      </c>
      <c r="AB568" s="212">
        <f t="shared" si="140"/>
        <v>123.20618626213351</v>
      </c>
      <c r="AC568" s="82"/>
      <c r="AD568" s="10"/>
      <c r="AE568"/>
      <c r="AF568"/>
      <c r="AK568" s="10"/>
      <c r="AM568"/>
      <c r="AR568" s="10"/>
      <c r="AT568"/>
    </row>
    <row r="569" spans="1:46" x14ac:dyDescent="0.25">
      <c r="A569" s="93">
        <v>529</v>
      </c>
      <c r="B569" s="93" t="s">
        <v>126</v>
      </c>
      <c r="C569" s="94" t="s">
        <v>114</v>
      </c>
      <c r="D569" s="121">
        <v>2014</v>
      </c>
      <c r="E569" s="93">
        <v>4</v>
      </c>
      <c r="F569" s="93">
        <f t="shared" si="138"/>
        <v>529</v>
      </c>
      <c r="H569" s="54">
        <v>4</v>
      </c>
      <c r="I569" s="118">
        <v>505</v>
      </c>
      <c r="J569" s="123"/>
      <c r="L569"/>
      <c r="M569" s="60">
        <f t="shared" si="146"/>
        <v>505</v>
      </c>
      <c r="N569" s="10"/>
      <c r="O569" s="79" t="str">
        <f t="shared" ref="O569:O632" si="149">IF(E569=1,$E$3,IF(E569=2,$E$4,IF(E569=3,$E$5,IF(E569=4,$E$6,IF(E569=5,$E$7,IF(E569=6,$E$8,"other"))))))</f>
        <v>NY Metro</v>
      </c>
      <c r="P569" s="94">
        <f t="shared" si="148"/>
        <v>529</v>
      </c>
      <c r="Q569" s="94" t="s">
        <v>114</v>
      </c>
      <c r="R569" s="193"/>
      <c r="S569" s="94">
        <v>1</v>
      </c>
      <c r="T569" s="58">
        <f t="shared" si="141"/>
        <v>4</v>
      </c>
      <c r="U569" s="81">
        <f t="shared" si="137"/>
        <v>494.36356986100952</v>
      </c>
      <c r="V569" s="61">
        <f t="shared" ref="V569:V632" si="150">U569/INDEX($AO$49:$AO$56,MATCH($O569,$AL$49:$AL$56,0))</f>
        <v>482.18831490954358</v>
      </c>
      <c r="W569" s="61" t="s">
        <v>194</v>
      </c>
      <c r="X569" s="61">
        <f t="shared" ref="X569:X632" si="151">IF(K569,K569,AVERAGE($L$11:$L$1104))</f>
        <v>3.6349999999999998</v>
      </c>
      <c r="Y569" s="61">
        <f t="shared" si="147"/>
        <v>3.5454767129968299</v>
      </c>
      <c r="Z569" s="58">
        <v>3</v>
      </c>
      <c r="AA569" s="81">
        <f t="shared" si="139"/>
        <v>492.82474504853406</v>
      </c>
      <c r="AB569" s="212">
        <f t="shared" si="140"/>
        <v>123.20618626213351</v>
      </c>
      <c r="AC569" s="82"/>
      <c r="AD569" s="10"/>
      <c r="AE569"/>
      <c r="AF569"/>
      <c r="AK569" s="10"/>
      <c r="AM569"/>
      <c r="AR569" s="10"/>
      <c r="AT569"/>
    </row>
    <row r="570" spans="1:46" x14ac:dyDescent="0.25">
      <c r="A570" s="93">
        <v>530</v>
      </c>
      <c r="B570" s="93" t="s">
        <v>126</v>
      </c>
      <c r="C570" s="94" t="s">
        <v>114</v>
      </c>
      <c r="D570" s="121">
        <v>2014</v>
      </c>
      <c r="E570" s="93">
        <v>4</v>
      </c>
      <c r="F570" s="93">
        <f t="shared" si="138"/>
        <v>530</v>
      </c>
      <c r="H570" s="54">
        <v>4</v>
      </c>
      <c r="I570" s="118">
        <v>505</v>
      </c>
      <c r="J570" s="123"/>
      <c r="L570"/>
      <c r="M570" s="60">
        <f t="shared" si="146"/>
        <v>505</v>
      </c>
      <c r="N570" s="10"/>
      <c r="O570" s="79" t="str">
        <f t="shared" si="149"/>
        <v>NY Metro</v>
      </c>
      <c r="P570" s="94">
        <f t="shared" si="148"/>
        <v>530</v>
      </c>
      <c r="Q570" s="94" t="s">
        <v>114</v>
      </c>
      <c r="R570" s="193"/>
      <c r="S570" s="94">
        <v>1</v>
      </c>
      <c r="T570" s="58">
        <f t="shared" si="141"/>
        <v>4</v>
      </c>
      <c r="U570" s="81">
        <f t="shared" si="137"/>
        <v>494.36356986100952</v>
      </c>
      <c r="V570" s="61">
        <f t="shared" si="150"/>
        <v>482.18831490954358</v>
      </c>
      <c r="W570" s="61" t="s">
        <v>194</v>
      </c>
      <c r="X570" s="61">
        <f t="shared" si="151"/>
        <v>3.6349999999999998</v>
      </c>
      <c r="Y570" s="61">
        <f t="shared" si="147"/>
        <v>3.5454767129968299</v>
      </c>
      <c r="Z570" s="58">
        <v>3</v>
      </c>
      <c r="AA570" s="81">
        <f t="shared" si="139"/>
        <v>492.82474504853406</v>
      </c>
      <c r="AB570" s="212">
        <f t="shared" si="140"/>
        <v>123.20618626213351</v>
      </c>
      <c r="AC570" s="82"/>
      <c r="AD570" s="10"/>
      <c r="AE570"/>
      <c r="AF570"/>
      <c r="AK570" s="10"/>
      <c r="AM570"/>
      <c r="AR570" s="10"/>
      <c r="AT570"/>
    </row>
    <row r="571" spans="1:46" x14ac:dyDescent="0.25">
      <c r="A571" s="93">
        <v>531</v>
      </c>
      <c r="B571" s="93" t="s">
        <v>126</v>
      </c>
      <c r="C571" s="94" t="s">
        <v>114</v>
      </c>
      <c r="D571" s="121">
        <v>2014</v>
      </c>
      <c r="E571" s="93">
        <v>4</v>
      </c>
      <c r="F571" s="93">
        <f t="shared" si="138"/>
        <v>531</v>
      </c>
      <c r="H571" s="54">
        <v>4</v>
      </c>
      <c r="I571" s="118">
        <v>506.63</v>
      </c>
      <c r="J571" s="123"/>
      <c r="L571"/>
      <c r="M571" s="60">
        <f t="shared" si="146"/>
        <v>506.63</v>
      </c>
      <c r="N571" s="10"/>
      <c r="O571" s="79" t="str">
        <f t="shared" si="149"/>
        <v>NY Metro</v>
      </c>
      <c r="P571" s="94">
        <f t="shared" si="148"/>
        <v>531</v>
      </c>
      <c r="Q571" s="94" t="s">
        <v>114</v>
      </c>
      <c r="R571" s="193"/>
      <c r="S571" s="94">
        <v>1</v>
      </c>
      <c r="T571" s="58">
        <f t="shared" si="141"/>
        <v>4</v>
      </c>
      <c r="U571" s="81">
        <f t="shared" si="137"/>
        <v>495.99356986100952</v>
      </c>
      <c r="V571" s="61">
        <f t="shared" si="150"/>
        <v>483.77817104219412</v>
      </c>
      <c r="W571" s="61" t="s">
        <v>194</v>
      </c>
      <c r="X571" s="61">
        <f t="shared" si="151"/>
        <v>3.6349999999999998</v>
      </c>
      <c r="Y571" s="61">
        <f t="shared" si="147"/>
        <v>3.5454767129968299</v>
      </c>
      <c r="Z571" s="58">
        <v>3</v>
      </c>
      <c r="AA571" s="81">
        <f t="shared" si="139"/>
        <v>494.41460118118459</v>
      </c>
      <c r="AB571" s="212">
        <f t="shared" si="140"/>
        <v>123.60365029529615</v>
      </c>
      <c r="AC571" s="82"/>
      <c r="AD571" s="10"/>
      <c r="AE571"/>
      <c r="AF571"/>
      <c r="AK571" s="10"/>
      <c r="AM571"/>
      <c r="AR571" s="10"/>
      <c r="AT571"/>
    </row>
    <row r="572" spans="1:46" x14ac:dyDescent="0.25">
      <c r="A572" s="93">
        <v>532</v>
      </c>
      <c r="B572" s="93" t="s">
        <v>126</v>
      </c>
      <c r="C572" s="94" t="s">
        <v>114</v>
      </c>
      <c r="D572" s="121">
        <v>2014</v>
      </c>
      <c r="E572" s="93">
        <v>4</v>
      </c>
      <c r="F572" s="93">
        <f t="shared" si="138"/>
        <v>532</v>
      </c>
      <c r="H572" s="54">
        <v>4</v>
      </c>
      <c r="I572" s="118">
        <v>506.63</v>
      </c>
      <c r="J572" s="123"/>
      <c r="L572"/>
      <c r="M572" s="60">
        <f t="shared" si="146"/>
        <v>506.63</v>
      </c>
      <c r="N572" s="10"/>
      <c r="O572" s="79" t="str">
        <f t="shared" si="149"/>
        <v>NY Metro</v>
      </c>
      <c r="P572" s="94">
        <f t="shared" si="148"/>
        <v>532</v>
      </c>
      <c r="Q572" s="94" t="s">
        <v>114</v>
      </c>
      <c r="R572" s="193"/>
      <c r="S572" s="94">
        <v>1</v>
      </c>
      <c r="T572" s="58">
        <f t="shared" si="141"/>
        <v>4</v>
      </c>
      <c r="U572" s="81">
        <f t="shared" ref="U572:U599" si="152">I572-(Z572*Y572)</f>
        <v>495.99356986100952</v>
      </c>
      <c r="V572" s="61">
        <f t="shared" si="150"/>
        <v>483.77817104219412</v>
      </c>
      <c r="W572" s="61" t="s">
        <v>194</v>
      </c>
      <c r="X572" s="61">
        <f t="shared" si="151"/>
        <v>3.6349999999999998</v>
      </c>
      <c r="Y572" s="61">
        <f t="shared" si="147"/>
        <v>3.5454767129968299</v>
      </c>
      <c r="Z572" s="58">
        <v>3</v>
      </c>
      <c r="AA572" s="81">
        <f t="shared" si="139"/>
        <v>494.41460118118459</v>
      </c>
      <c r="AB572" s="212">
        <f t="shared" si="140"/>
        <v>123.60365029529615</v>
      </c>
      <c r="AC572" s="82"/>
      <c r="AD572" s="10"/>
      <c r="AE572"/>
      <c r="AF572"/>
      <c r="AK572" s="10"/>
      <c r="AM572"/>
      <c r="AR572" s="10"/>
      <c r="AT572"/>
    </row>
    <row r="573" spans="1:46" x14ac:dyDescent="0.25">
      <c r="A573" s="93">
        <v>533</v>
      </c>
      <c r="B573" s="93" t="s">
        <v>126</v>
      </c>
      <c r="C573" s="94" t="s">
        <v>114</v>
      </c>
      <c r="D573" s="121">
        <v>2014</v>
      </c>
      <c r="E573" s="93">
        <v>4</v>
      </c>
      <c r="F573" s="93">
        <f t="shared" si="138"/>
        <v>533</v>
      </c>
      <c r="H573" s="54">
        <v>4</v>
      </c>
      <c r="I573" s="118">
        <v>506.63</v>
      </c>
      <c r="J573" s="123"/>
      <c r="L573"/>
      <c r="M573" s="60">
        <f t="shared" si="146"/>
        <v>506.63</v>
      </c>
      <c r="N573" s="10"/>
      <c r="O573" s="79" t="str">
        <f t="shared" si="149"/>
        <v>NY Metro</v>
      </c>
      <c r="P573" s="94">
        <f t="shared" si="148"/>
        <v>533</v>
      </c>
      <c r="Q573" s="94" t="s">
        <v>114</v>
      </c>
      <c r="R573" s="193"/>
      <c r="S573" s="94">
        <v>1</v>
      </c>
      <c r="T573" s="58">
        <f t="shared" si="141"/>
        <v>4</v>
      </c>
      <c r="U573" s="81">
        <f t="shared" si="152"/>
        <v>495.99356986100952</v>
      </c>
      <c r="V573" s="61">
        <f t="shared" si="150"/>
        <v>483.77817104219412</v>
      </c>
      <c r="W573" s="61" t="s">
        <v>194</v>
      </c>
      <c r="X573" s="61">
        <f t="shared" si="151"/>
        <v>3.6349999999999998</v>
      </c>
      <c r="Y573" s="61">
        <f t="shared" si="147"/>
        <v>3.5454767129968299</v>
      </c>
      <c r="Z573" s="58">
        <v>3</v>
      </c>
      <c r="AA573" s="81">
        <f t="shared" si="139"/>
        <v>494.41460118118459</v>
      </c>
      <c r="AB573" s="212">
        <f t="shared" si="140"/>
        <v>123.60365029529615</v>
      </c>
      <c r="AC573" s="82"/>
      <c r="AD573" s="10"/>
      <c r="AE573"/>
      <c r="AF573"/>
      <c r="AK573" s="10"/>
      <c r="AM573"/>
      <c r="AR573" s="10"/>
      <c r="AT573"/>
    </row>
    <row r="574" spans="1:46" x14ac:dyDescent="0.25">
      <c r="A574" s="93">
        <v>534</v>
      </c>
      <c r="B574" s="93" t="s">
        <v>126</v>
      </c>
      <c r="C574" s="94" t="s">
        <v>114</v>
      </c>
      <c r="D574" s="121">
        <v>2014</v>
      </c>
      <c r="E574" s="93">
        <v>4</v>
      </c>
      <c r="F574" s="93">
        <f t="shared" si="138"/>
        <v>534</v>
      </c>
      <c r="H574" s="54">
        <v>4</v>
      </c>
      <c r="I574" s="118">
        <v>506.63</v>
      </c>
      <c r="J574" s="123"/>
      <c r="L574"/>
      <c r="M574" s="60">
        <f t="shared" si="146"/>
        <v>506.63</v>
      </c>
      <c r="N574" s="10"/>
      <c r="O574" s="79" t="str">
        <f t="shared" si="149"/>
        <v>NY Metro</v>
      </c>
      <c r="P574" s="94">
        <f t="shared" si="148"/>
        <v>534</v>
      </c>
      <c r="Q574" s="94" t="s">
        <v>114</v>
      </c>
      <c r="R574" s="193"/>
      <c r="S574" s="94">
        <v>1</v>
      </c>
      <c r="T574" s="58">
        <f t="shared" si="141"/>
        <v>4</v>
      </c>
      <c r="U574" s="81">
        <f t="shared" si="152"/>
        <v>495.99356986100952</v>
      </c>
      <c r="V574" s="61">
        <f t="shared" si="150"/>
        <v>483.77817104219412</v>
      </c>
      <c r="W574" s="61" t="s">
        <v>194</v>
      </c>
      <c r="X574" s="61">
        <f t="shared" si="151"/>
        <v>3.6349999999999998</v>
      </c>
      <c r="Y574" s="61">
        <f t="shared" si="147"/>
        <v>3.5454767129968299</v>
      </c>
      <c r="Z574" s="58">
        <v>3</v>
      </c>
      <c r="AA574" s="81">
        <f t="shared" si="139"/>
        <v>494.41460118118459</v>
      </c>
      <c r="AB574" s="212">
        <f t="shared" si="140"/>
        <v>123.60365029529615</v>
      </c>
      <c r="AC574" s="82"/>
      <c r="AD574" s="10"/>
      <c r="AE574"/>
      <c r="AF574"/>
      <c r="AK574" s="10"/>
      <c r="AM574"/>
      <c r="AR574" s="10"/>
      <c r="AT574"/>
    </row>
    <row r="575" spans="1:46" x14ac:dyDescent="0.25">
      <c r="A575" s="93">
        <v>535</v>
      </c>
      <c r="B575" s="93" t="s">
        <v>126</v>
      </c>
      <c r="C575" s="94" t="s">
        <v>114</v>
      </c>
      <c r="D575" s="121">
        <v>2014</v>
      </c>
      <c r="E575" s="93">
        <v>4</v>
      </c>
      <c r="F575" s="93">
        <f t="shared" ref="F575:F638" si="153">A575</f>
        <v>535</v>
      </c>
      <c r="H575" s="54">
        <v>4</v>
      </c>
      <c r="I575" s="118">
        <v>506.63</v>
      </c>
      <c r="J575" s="123"/>
      <c r="L575"/>
      <c r="M575" s="60">
        <f t="shared" si="146"/>
        <v>506.63</v>
      </c>
      <c r="N575" s="10"/>
      <c r="O575" s="79" t="str">
        <f t="shared" si="149"/>
        <v>NY Metro</v>
      </c>
      <c r="P575" s="94">
        <f t="shared" si="148"/>
        <v>535</v>
      </c>
      <c r="Q575" s="94" t="s">
        <v>114</v>
      </c>
      <c r="R575" s="193"/>
      <c r="S575" s="94">
        <v>1</v>
      </c>
      <c r="T575" s="58">
        <f t="shared" si="141"/>
        <v>4</v>
      </c>
      <c r="U575" s="81">
        <f t="shared" si="152"/>
        <v>495.99356986100952</v>
      </c>
      <c r="V575" s="61">
        <f t="shared" si="150"/>
        <v>483.77817104219412</v>
      </c>
      <c r="W575" s="61" t="s">
        <v>194</v>
      </c>
      <c r="X575" s="61">
        <f t="shared" si="151"/>
        <v>3.6349999999999998</v>
      </c>
      <c r="Y575" s="61">
        <f t="shared" si="147"/>
        <v>3.5454767129968299</v>
      </c>
      <c r="Z575" s="58">
        <v>3</v>
      </c>
      <c r="AA575" s="81">
        <f t="shared" si="139"/>
        <v>494.41460118118459</v>
      </c>
      <c r="AB575" s="212">
        <f t="shared" si="140"/>
        <v>123.60365029529615</v>
      </c>
      <c r="AC575" s="82"/>
      <c r="AD575" s="10"/>
      <c r="AE575"/>
      <c r="AF575"/>
      <c r="AK575" s="10"/>
      <c r="AM575"/>
      <c r="AR575" s="10"/>
      <c r="AT575"/>
    </row>
    <row r="576" spans="1:46" x14ac:dyDescent="0.25">
      <c r="A576" s="93">
        <v>536</v>
      </c>
      <c r="B576" s="93" t="s">
        <v>126</v>
      </c>
      <c r="C576" s="94" t="s">
        <v>114</v>
      </c>
      <c r="D576" s="121">
        <v>2014</v>
      </c>
      <c r="E576" s="93">
        <v>4</v>
      </c>
      <c r="F576" s="93">
        <f t="shared" si="153"/>
        <v>536</v>
      </c>
      <c r="H576" s="54">
        <v>4</v>
      </c>
      <c r="I576" s="118">
        <v>506.63</v>
      </c>
      <c r="J576" s="123"/>
      <c r="L576"/>
      <c r="M576" s="60">
        <f t="shared" si="146"/>
        <v>506.63</v>
      </c>
      <c r="N576" s="10"/>
      <c r="O576" s="79" t="str">
        <f t="shared" si="149"/>
        <v>NY Metro</v>
      </c>
      <c r="P576" s="94">
        <f t="shared" si="148"/>
        <v>536</v>
      </c>
      <c r="Q576" s="94" t="s">
        <v>114</v>
      </c>
      <c r="R576" s="193"/>
      <c r="S576" s="94">
        <v>1</v>
      </c>
      <c r="T576" s="58">
        <f t="shared" si="141"/>
        <v>4</v>
      </c>
      <c r="U576" s="81">
        <f t="shared" si="152"/>
        <v>495.99356986100952</v>
      </c>
      <c r="V576" s="61">
        <f t="shared" si="150"/>
        <v>483.77817104219412</v>
      </c>
      <c r="W576" s="61" t="s">
        <v>194</v>
      </c>
      <c r="X576" s="61">
        <f t="shared" si="151"/>
        <v>3.6349999999999998</v>
      </c>
      <c r="Y576" s="61">
        <f t="shared" si="147"/>
        <v>3.5454767129968299</v>
      </c>
      <c r="Z576" s="58">
        <v>3</v>
      </c>
      <c r="AA576" s="81">
        <f t="shared" si="139"/>
        <v>494.41460118118459</v>
      </c>
      <c r="AB576" s="212">
        <f t="shared" si="140"/>
        <v>123.60365029529615</v>
      </c>
      <c r="AC576" s="82"/>
      <c r="AD576" s="10"/>
      <c r="AE576"/>
      <c r="AF576"/>
      <c r="AK576" s="10"/>
      <c r="AM576"/>
      <c r="AR576" s="10"/>
      <c r="AT576"/>
    </row>
    <row r="577" spans="1:46" x14ac:dyDescent="0.25">
      <c r="A577" s="93">
        <v>537</v>
      </c>
      <c r="B577" s="93" t="s">
        <v>126</v>
      </c>
      <c r="C577" s="94" t="s">
        <v>114</v>
      </c>
      <c r="D577" s="121">
        <v>2014</v>
      </c>
      <c r="E577" s="93">
        <v>4</v>
      </c>
      <c r="F577" s="93">
        <f t="shared" si="153"/>
        <v>537</v>
      </c>
      <c r="H577" s="54">
        <v>4</v>
      </c>
      <c r="I577" s="118">
        <v>506.63</v>
      </c>
      <c r="J577" s="123"/>
      <c r="L577"/>
      <c r="M577" s="60">
        <f t="shared" si="146"/>
        <v>506.63</v>
      </c>
      <c r="N577" s="10"/>
      <c r="O577" s="79" t="str">
        <f t="shared" si="149"/>
        <v>NY Metro</v>
      </c>
      <c r="P577" s="94">
        <f t="shared" si="148"/>
        <v>537</v>
      </c>
      <c r="Q577" s="94" t="s">
        <v>114</v>
      </c>
      <c r="R577" s="193"/>
      <c r="S577" s="94">
        <v>1</v>
      </c>
      <c r="T577" s="58">
        <f t="shared" si="141"/>
        <v>4</v>
      </c>
      <c r="U577" s="81">
        <f t="shared" si="152"/>
        <v>495.99356986100952</v>
      </c>
      <c r="V577" s="61">
        <f t="shared" si="150"/>
        <v>483.77817104219412</v>
      </c>
      <c r="W577" s="61" t="s">
        <v>194</v>
      </c>
      <c r="X577" s="61">
        <f t="shared" si="151"/>
        <v>3.6349999999999998</v>
      </c>
      <c r="Y577" s="61">
        <f t="shared" si="147"/>
        <v>3.5454767129968299</v>
      </c>
      <c r="Z577" s="58">
        <v>3</v>
      </c>
      <c r="AA577" s="81">
        <f t="shared" si="139"/>
        <v>494.41460118118459</v>
      </c>
      <c r="AB577" s="212">
        <f t="shared" si="140"/>
        <v>123.60365029529615</v>
      </c>
      <c r="AC577" s="82"/>
      <c r="AD577" s="10"/>
      <c r="AE577"/>
      <c r="AF577"/>
      <c r="AK577" s="10"/>
      <c r="AM577"/>
      <c r="AR577" s="10"/>
      <c r="AT577"/>
    </row>
    <row r="578" spans="1:46" x14ac:dyDescent="0.25">
      <c r="A578" s="93">
        <v>538</v>
      </c>
      <c r="B578" s="93" t="s">
        <v>126</v>
      </c>
      <c r="C578" s="94" t="s">
        <v>114</v>
      </c>
      <c r="D578" s="121">
        <v>2014</v>
      </c>
      <c r="E578" s="93">
        <v>4</v>
      </c>
      <c r="F578" s="93">
        <f t="shared" si="153"/>
        <v>538</v>
      </c>
      <c r="H578" s="54">
        <v>4</v>
      </c>
      <c r="I578" s="118">
        <v>506.63</v>
      </c>
      <c r="J578" s="123"/>
      <c r="L578"/>
      <c r="M578" s="60">
        <f t="shared" si="146"/>
        <v>506.63</v>
      </c>
      <c r="N578" s="10"/>
      <c r="O578" s="79" t="str">
        <f t="shared" si="149"/>
        <v>NY Metro</v>
      </c>
      <c r="P578" s="94">
        <f t="shared" si="148"/>
        <v>538</v>
      </c>
      <c r="Q578" s="94" t="s">
        <v>114</v>
      </c>
      <c r="R578" s="193"/>
      <c r="S578" s="94">
        <v>1</v>
      </c>
      <c r="T578" s="58">
        <f t="shared" si="141"/>
        <v>4</v>
      </c>
      <c r="U578" s="81">
        <f t="shared" si="152"/>
        <v>495.99356986100952</v>
      </c>
      <c r="V578" s="61">
        <f t="shared" si="150"/>
        <v>483.77817104219412</v>
      </c>
      <c r="W578" s="61" t="s">
        <v>194</v>
      </c>
      <c r="X578" s="61">
        <f t="shared" si="151"/>
        <v>3.6349999999999998</v>
      </c>
      <c r="Y578" s="61">
        <f t="shared" si="147"/>
        <v>3.5454767129968299</v>
      </c>
      <c r="Z578" s="58">
        <v>3</v>
      </c>
      <c r="AA578" s="81">
        <f t="shared" si="139"/>
        <v>494.41460118118459</v>
      </c>
      <c r="AB578" s="212">
        <f t="shared" si="140"/>
        <v>123.60365029529615</v>
      </c>
      <c r="AC578" s="82"/>
      <c r="AD578" s="10"/>
      <c r="AE578"/>
      <c r="AF578"/>
      <c r="AK578" s="10"/>
      <c r="AM578"/>
      <c r="AR578" s="10"/>
      <c r="AT578"/>
    </row>
    <row r="579" spans="1:46" x14ac:dyDescent="0.25">
      <c r="A579" s="93">
        <v>539</v>
      </c>
      <c r="B579" s="93" t="s">
        <v>126</v>
      </c>
      <c r="C579" s="94" t="s">
        <v>114</v>
      </c>
      <c r="D579" s="121">
        <v>2014</v>
      </c>
      <c r="E579" s="93">
        <v>4</v>
      </c>
      <c r="F579" s="93">
        <f t="shared" si="153"/>
        <v>539</v>
      </c>
      <c r="H579" s="54">
        <v>4</v>
      </c>
      <c r="I579" s="118">
        <v>506.63</v>
      </c>
      <c r="J579" s="123"/>
      <c r="L579"/>
      <c r="M579" s="60">
        <f t="shared" si="146"/>
        <v>506.63</v>
      </c>
      <c r="N579" s="10"/>
      <c r="O579" s="79" t="str">
        <f t="shared" si="149"/>
        <v>NY Metro</v>
      </c>
      <c r="P579" s="94">
        <f t="shared" si="148"/>
        <v>539</v>
      </c>
      <c r="Q579" s="94" t="s">
        <v>114</v>
      </c>
      <c r="R579" s="193"/>
      <c r="S579" s="94">
        <v>1</v>
      </c>
      <c r="T579" s="58">
        <f t="shared" si="141"/>
        <v>4</v>
      </c>
      <c r="U579" s="81">
        <f t="shared" si="152"/>
        <v>495.99356986100952</v>
      </c>
      <c r="V579" s="61">
        <f t="shared" si="150"/>
        <v>483.77817104219412</v>
      </c>
      <c r="W579" s="61" t="s">
        <v>194</v>
      </c>
      <c r="X579" s="61">
        <f t="shared" si="151"/>
        <v>3.6349999999999998</v>
      </c>
      <c r="Y579" s="61">
        <f t="shared" si="147"/>
        <v>3.5454767129968299</v>
      </c>
      <c r="Z579" s="58">
        <v>3</v>
      </c>
      <c r="AA579" s="81">
        <f t="shared" si="139"/>
        <v>494.41460118118459</v>
      </c>
      <c r="AB579" s="212">
        <f t="shared" si="140"/>
        <v>123.60365029529615</v>
      </c>
      <c r="AC579" s="82"/>
      <c r="AD579" s="10"/>
      <c r="AE579"/>
      <c r="AF579"/>
      <c r="AK579" s="10"/>
      <c r="AM579"/>
      <c r="AR579" s="10"/>
      <c r="AT579"/>
    </row>
    <row r="580" spans="1:46" x14ac:dyDescent="0.25">
      <c r="A580" s="93">
        <v>540</v>
      </c>
      <c r="B580" s="93" t="s">
        <v>126</v>
      </c>
      <c r="C580" s="94" t="s">
        <v>114</v>
      </c>
      <c r="D580" s="121">
        <v>2014</v>
      </c>
      <c r="E580" s="93">
        <v>4</v>
      </c>
      <c r="F580" s="93">
        <f t="shared" si="153"/>
        <v>540</v>
      </c>
      <c r="H580" s="54">
        <v>4</v>
      </c>
      <c r="I580" s="118">
        <v>506.63</v>
      </c>
      <c r="J580" s="123"/>
      <c r="L580"/>
      <c r="M580" s="60">
        <f t="shared" si="146"/>
        <v>506.63</v>
      </c>
      <c r="N580" s="10"/>
      <c r="O580" s="79" t="str">
        <f t="shared" si="149"/>
        <v>NY Metro</v>
      </c>
      <c r="P580" s="94">
        <f t="shared" si="148"/>
        <v>540</v>
      </c>
      <c r="Q580" s="94" t="s">
        <v>114</v>
      </c>
      <c r="R580" s="193"/>
      <c r="S580" s="94">
        <v>1</v>
      </c>
      <c r="T580" s="58">
        <f t="shared" si="141"/>
        <v>4</v>
      </c>
      <c r="U580" s="81">
        <f t="shared" si="152"/>
        <v>495.99356986100952</v>
      </c>
      <c r="V580" s="61">
        <f t="shared" si="150"/>
        <v>483.77817104219412</v>
      </c>
      <c r="W580" s="61" t="s">
        <v>194</v>
      </c>
      <c r="X580" s="61">
        <f t="shared" si="151"/>
        <v>3.6349999999999998</v>
      </c>
      <c r="Y580" s="61">
        <f t="shared" si="147"/>
        <v>3.5454767129968299</v>
      </c>
      <c r="Z580" s="58">
        <v>3</v>
      </c>
      <c r="AA580" s="81">
        <f t="shared" si="139"/>
        <v>494.41460118118459</v>
      </c>
      <c r="AB580" s="212">
        <f t="shared" si="140"/>
        <v>123.60365029529615</v>
      </c>
      <c r="AC580" s="82"/>
      <c r="AD580" s="10"/>
      <c r="AE580"/>
      <c r="AF580"/>
      <c r="AK580" s="10"/>
      <c r="AM580"/>
      <c r="AR580" s="10"/>
      <c r="AT580"/>
    </row>
    <row r="581" spans="1:46" x14ac:dyDescent="0.25">
      <c r="A581" s="93">
        <v>541</v>
      </c>
      <c r="B581" s="93" t="s">
        <v>126</v>
      </c>
      <c r="C581" s="94" t="s">
        <v>114</v>
      </c>
      <c r="D581" s="121">
        <v>2014</v>
      </c>
      <c r="E581" s="93">
        <v>4</v>
      </c>
      <c r="F581" s="93">
        <f t="shared" si="153"/>
        <v>541</v>
      </c>
      <c r="H581" s="54">
        <v>4</v>
      </c>
      <c r="I581" s="118">
        <v>506.63</v>
      </c>
      <c r="J581" s="123"/>
      <c r="L581"/>
      <c r="M581" s="60">
        <f t="shared" si="146"/>
        <v>506.63</v>
      </c>
      <c r="N581" s="10"/>
      <c r="O581" s="79" t="str">
        <f t="shared" si="149"/>
        <v>NY Metro</v>
      </c>
      <c r="P581" s="94">
        <f t="shared" si="148"/>
        <v>541</v>
      </c>
      <c r="Q581" s="94" t="s">
        <v>114</v>
      </c>
      <c r="R581" s="193"/>
      <c r="S581" s="94">
        <v>1</v>
      </c>
      <c r="T581" s="58">
        <f t="shared" si="141"/>
        <v>4</v>
      </c>
      <c r="U581" s="81">
        <f t="shared" si="152"/>
        <v>495.99356986100952</v>
      </c>
      <c r="V581" s="61">
        <f t="shared" si="150"/>
        <v>483.77817104219412</v>
      </c>
      <c r="W581" s="61" t="s">
        <v>194</v>
      </c>
      <c r="X581" s="61">
        <f t="shared" si="151"/>
        <v>3.6349999999999998</v>
      </c>
      <c r="Y581" s="61">
        <f t="shared" si="147"/>
        <v>3.5454767129968299</v>
      </c>
      <c r="Z581" s="58">
        <v>3</v>
      </c>
      <c r="AA581" s="81">
        <f t="shared" si="139"/>
        <v>494.41460118118459</v>
      </c>
      <c r="AB581" s="212">
        <f t="shared" si="140"/>
        <v>123.60365029529615</v>
      </c>
      <c r="AC581" s="82"/>
      <c r="AD581" s="10"/>
      <c r="AE581"/>
      <c r="AF581"/>
      <c r="AK581" s="10"/>
      <c r="AM581"/>
      <c r="AR581" s="10"/>
      <c r="AT581"/>
    </row>
    <row r="582" spans="1:46" x14ac:dyDescent="0.25">
      <c r="A582" s="93">
        <v>542</v>
      </c>
      <c r="B582" s="93" t="s">
        <v>126</v>
      </c>
      <c r="C582" s="94" t="s">
        <v>114</v>
      </c>
      <c r="D582" s="121">
        <v>2014</v>
      </c>
      <c r="E582" s="93">
        <v>4</v>
      </c>
      <c r="F582" s="93">
        <f t="shared" si="153"/>
        <v>542</v>
      </c>
      <c r="H582" s="54">
        <v>4</v>
      </c>
      <c r="I582" s="118">
        <v>506.63</v>
      </c>
      <c r="J582" s="123"/>
      <c r="L582"/>
      <c r="M582" s="60">
        <f t="shared" si="146"/>
        <v>506.63</v>
      </c>
      <c r="N582" s="10"/>
      <c r="O582" s="79" t="str">
        <f t="shared" si="149"/>
        <v>NY Metro</v>
      </c>
      <c r="P582" s="94">
        <f t="shared" si="148"/>
        <v>542</v>
      </c>
      <c r="Q582" s="94" t="s">
        <v>114</v>
      </c>
      <c r="R582" s="193"/>
      <c r="S582" s="94">
        <v>1</v>
      </c>
      <c r="T582" s="58">
        <f t="shared" si="141"/>
        <v>4</v>
      </c>
      <c r="U582" s="81">
        <f t="shared" si="152"/>
        <v>495.99356986100952</v>
      </c>
      <c r="V582" s="61">
        <f t="shared" si="150"/>
        <v>483.77817104219412</v>
      </c>
      <c r="W582" s="61" t="s">
        <v>194</v>
      </c>
      <c r="X582" s="61">
        <f t="shared" si="151"/>
        <v>3.6349999999999998</v>
      </c>
      <c r="Y582" s="61">
        <f t="shared" si="147"/>
        <v>3.5454767129968299</v>
      </c>
      <c r="Z582" s="58">
        <v>3</v>
      </c>
      <c r="AA582" s="81">
        <f t="shared" ref="AA582:AA599" si="154">((Z582*Y582)+V582)/S582</f>
        <v>494.41460118118459</v>
      </c>
      <c r="AB582" s="212">
        <f t="shared" ref="AB582:AB645" si="155">IF(T582,AA582/T582,"-")</f>
        <v>123.60365029529615</v>
      </c>
      <c r="AC582" s="82"/>
      <c r="AD582" s="10"/>
      <c r="AE582"/>
      <c r="AF582"/>
      <c r="AK582" s="10"/>
      <c r="AM582"/>
      <c r="AR582" s="10"/>
      <c r="AT582"/>
    </row>
    <row r="583" spans="1:46" x14ac:dyDescent="0.25">
      <c r="A583" s="93">
        <v>543</v>
      </c>
      <c r="B583" s="93" t="s">
        <v>126</v>
      </c>
      <c r="C583" s="94" t="s">
        <v>114</v>
      </c>
      <c r="D583" s="121">
        <v>2014</v>
      </c>
      <c r="E583" s="93">
        <v>4</v>
      </c>
      <c r="F583" s="93">
        <f t="shared" si="153"/>
        <v>543</v>
      </c>
      <c r="H583" s="54">
        <v>4</v>
      </c>
      <c r="I583" s="118">
        <v>506.63</v>
      </c>
      <c r="J583" s="123"/>
      <c r="L583"/>
      <c r="M583" s="60">
        <f t="shared" si="146"/>
        <v>506.63</v>
      </c>
      <c r="N583" s="10"/>
      <c r="O583" s="79" t="str">
        <f t="shared" si="149"/>
        <v>NY Metro</v>
      </c>
      <c r="P583" s="94">
        <f t="shared" si="148"/>
        <v>543</v>
      </c>
      <c r="Q583" s="94" t="s">
        <v>114</v>
      </c>
      <c r="R583" s="193"/>
      <c r="S583" s="94">
        <v>1</v>
      </c>
      <c r="T583" s="58">
        <f t="shared" si="141"/>
        <v>4</v>
      </c>
      <c r="U583" s="81">
        <f t="shared" si="152"/>
        <v>495.99356986100952</v>
      </c>
      <c r="V583" s="61">
        <f t="shared" si="150"/>
        <v>483.77817104219412</v>
      </c>
      <c r="W583" s="61" t="s">
        <v>194</v>
      </c>
      <c r="X583" s="61">
        <f t="shared" si="151"/>
        <v>3.6349999999999998</v>
      </c>
      <c r="Y583" s="61">
        <f t="shared" si="147"/>
        <v>3.5454767129968299</v>
      </c>
      <c r="Z583" s="58">
        <v>3</v>
      </c>
      <c r="AA583" s="81">
        <f t="shared" si="154"/>
        <v>494.41460118118459</v>
      </c>
      <c r="AB583" s="212">
        <f t="shared" si="155"/>
        <v>123.60365029529615</v>
      </c>
      <c r="AC583" s="82"/>
      <c r="AD583" s="10"/>
      <c r="AE583"/>
      <c r="AF583"/>
      <c r="AK583" s="10"/>
      <c r="AM583"/>
      <c r="AR583" s="10"/>
      <c r="AT583"/>
    </row>
    <row r="584" spans="1:46" x14ac:dyDescent="0.25">
      <c r="A584" s="93">
        <v>544</v>
      </c>
      <c r="B584" s="93" t="s">
        <v>126</v>
      </c>
      <c r="C584" s="94" t="s">
        <v>114</v>
      </c>
      <c r="D584" s="121">
        <v>2014</v>
      </c>
      <c r="E584" s="93">
        <v>4</v>
      </c>
      <c r="F584" s="93">
        <f t="shared" si="153"/>
        <v>544</v>
      </c>
      <c r="H584" s="54">
        <v>4</v>
      </c>
      <c r="I584" s="118">
        <v>506.63</v>
      </c>
      <c r="J584" s="123"/>
      <c r="L584"/>
      <c r="M584" s="60">
        <f t="shared" si="146"/>
        <v>506.63</v>
      </c>
      <c r="N584" s="10"/>
      <c r="O584" s="79" t="str">
        <f t="shared" si="149"/>
        <v>NY Metro</v>
      </c>
      <c r="P584" s="94">
        <f t="shared" si="148"/>
        <v>544</v>
      </c>
      <c r="Q584" s="94" t="s">
        <v>114</v>
      </c>
      <c r="R584" s="193"/>
      <c r="S584" s="94">
        <v>1</v>
      </c>
      <c r="T584" s="58">
        <f t="shared" si="141"/>
        <v>4</v>
      </c>
      <c r="U584" s="81">
        <f t="shared" si="152"/>
        <v>495.99356986100952</v>
      </c>
      <c r="V584" s="61">
        <f t="shared" si="150"/>
        <v>483.77817104219412</v>
      </c>
      <c r="W584" s="61" t="s">
        <v>194</v>
      </c>
      <c r="X584" s="61">
        <f t="shared" si="151"/>
        <v>3.6349999999999998</v>
      </c>
      <c r="Y584" s="61">
        <f t="shared" si="147"/>
        <v>3.5454767129968299</v>
      </c>
      <c r="Z584" s="58">
        <v>3</v>
      </c>
      <c r="AA584" s="81">
        <f t="shared" si="154"/>
        <v>494.41460118118459</v>
      </c>
      <c r="AB584" s="212">
        <f t="shared" si="155"/>
        <v>123.60365029529615</v>
      </c>
      <c r="AC584" s="82"/>
      <c r="AD584" s="10"/>
      <c r="AE584"/>
      <c r="AF584"/>
      <c r="AK584" s="10"/>
      <c r="AM584"/>
      <c r="AR584" s="10"/>
      <c r="AT584"/>
    </row>
    <row r="585" spans="1:46" x14ac:dyDescent="0.25">
      <c r="A585" s="93">
        <v>545</v>
      </c>
      <c r="B585" s="93" t="s">
        <v>126</v>
      </c>
      <c r="C585" s="94" t="s">
        <v>114</v>
      </c>
      <c r="D585" s="121">
        <v>2014</v>
      </c>
      <c r="E585" s="93">
        <v>4</v>
      </c>
      <c r="F585" s="93">
        <f t="shared" si="153"/>
        <v>545</v>
      </c>
      <c r="H585" s="54">
        <v>4</v>
      </c>
      <c r="I585" s="118">
        <v>506.63</v>
      </c>
      <c r="J585" s="123"/>
      <c r="L585"/>
      <c r="M585" s="60">
        <f t="shared" si="146"/>
        <v>506.63</v>
      </c>
      <c r="N585" s="10"/>
      <c r="O585" s="79" t="str">
        <f t="shared" si="149"/>
        <v>NY Metro</v>
      </c>
      <c r="P585" s="94">
        <f t="shared" si="148"/>
        <v>545</v>
      </c>
      <c r="Q585" s="94" t="s">
        <v>114</v>
      </c>
      <c r="R585" s="193"/>
      <c r="S585" s="94">
        <v>1</v>
      </c>
      <c r="T585" s="58">
        <f t="shared" si="141"/>
        <v>4</v>
      </c>
      <c r="U585" s="81">
        <f t="shared" si="152"/>
        <v>495.99356986100952</v>
      </c>
      <c r="V585" s="61">
        <f t="shared" si="150"/>
        <v>483.77817104219412</v>
      </c>
      <c r="W585" s="61" t="s">
        <v>194</v>
      </c>
      <c r="X585" s="61">
        <f t="shared" si="151"/>
        <v>3.6349999999999998</v>
      </c>
      <c r="Y585" s="61">
        <f t="shared" si="147"/>
        <v>3.5454767129968299</v>
      </c>
      <c r="Z585" s="58">
        <v>3</v>
      </c>
      <c r="AA585" s="81">
        <f t="shared" si="154"/>
        <v>494.41460118118459</v>
      </c>
      <c r="AB585" s="212">
        <f t="shared" si="155"/>
        <v>123.60365029529615</v>
      </c>
      <c r="AC585" s="82"/>
      <c r="AD585" s="10"/>
      <c r="AE585"/>
      <c r="AF585"/>
      <c r="AK585" s="10"/>
      <c r="AM585"/>
      <c r="AR585" s="10"/>
      <c r="AT585"/>
    </row>
    <row r="586" spans="1:46" x14ac:dyDescent="0.25">
      <c r="A586" s="93">
        <v>546</v>
      </c>
      <c r="B586" s="93" t="s">
        <v>126</v>
      </c>
      <c r="C586" s="94" t="s">
        <v>114</v>
      </c>
      <c r="D586" s="121">
        <v>2014</v>
      </c>
      <c r="E586" s="93">
        <v>4</v>
      </c>
      <c r="F586" s="93">
        <f t="shared" si="153"/>
        <v>546</v>
      </c>
      <c r="H586" s="54">
        <v>4</v>
      </c>
      <c r="I586" s="118">
        <v>506.63</v>
      </c>
      <c r="J586" s="123"/>
      <c r="L586"/>
      <c r="M586" s="60">
        <f t="shared" si="146"/>
        <v>506.63</v>
      </c>
      <c r="N586" s="10"/>
      <c r="O586" s="79" t="str">
        <f t="shared" si="149"/>
        <v>NY Metro</v>
      </c>
      <c r="P586" s="94">
        <f t="shared" si="148"/>
        <v>546</v>
      </c>
      <c r="Q586" s="94" t="s">
        <v>114</v>
      </c>
      <c r="R586" s="193"/>
      <c r="S586" s="94">
        <v>1</v>
      </c>
      <c r="T586" s="58">
        <f t="shared" si="141"/>
        <v>4</v>
      </c>
      <c r="U586" s="81">
        <f t="shared" si="152"/>
        <v>495.99356986100952</v>
      </c>
      <c r="V586" s="61">
        <f t="shared" si="150"/>
        <v>483.77817104219412</v>
      </c>
      <c r="W586" s="61" t="s">
        <v>194</v>
      </c>
      <c r="X586" s="61">
        <f t="shared" si="151"/>
        <v>3.6349999999999998</v>
      </c>
      <c r="Y586" s="61">
        <f t="shared" si="147"/>
        <v>3.5454767129968299</v>
      </c>
      <c r="Z586" s="58">
        <v>3</v>
      </c>
      <c r="AA586" s="81">
        <f t="shared" si="154"/>
        <v>494.41460118118459</v>
      </c>
      <c r="AB586" s="212">
        <f t="shared" si="155"/>
        <v>123.60365029529615</v>
      </c>
      <c r="AC586" s="82"/>
      <c r="AD586" s="10"/>
      <c r="AE586"/>
      <c r="AF586"/>
      <c r="AK586" s="10"/>
      <c r="AM586"/>
      <c r="AR586" s="10"/>
      <c r="AT586"/>
    </row>
    <row r="587" spans="1:46" x14ac:dyDescent="0.25">
      <c r="A587" s="93">
        <v>547</v>
      </c>
      <c r="B587" s="93" t="s">
        <v>126</v>
      </c>
      <c r="C587" s="94" t="s">
        <v>114</v>
      </c>
      <c r="D587" s="121">
        <v>2014</v>
      </c>
      <c r="E587" s="93">
        <v>4</v>
      </c>
      <c r="F587" s="93">
        <f t="shared" si="153"/>
        <v>547</v>
      </c>
      <c r="H587" s="54">
        <v>4</v>
      </c>
      <c r="I587" s="118">
        <v>506.63</v>
      </c>
      <c r="J587" s="123"/>
      <c r="L587"/>
      <c r="M587" s="60">
        <f t="shared" si="146"/>
        <v>506.63</v>
      </c>
      <c r="N587" s="10"/>
      <c r="O587" s="79" t="str">
        <f t="shared" si="149"/>
        <v>NY Metro</v>
      </c>
      <c r="P587" s="94">
        <f t="shared" si="148"/>
        <v>547</v>
      </c>
      <c r="Q587" s="94" t="s">
        <v>114</v>
      </c>
      <c r="R587" s="193"/>
      <c r="S587" s="94">
        <v>1</v>
      </c>
      <c r="T587" s="58">
        <f t="shared" si="141"/>
        <v>4</v>
      </c>
      <c r="U587" s="81">
        <f t="shared" si="152"/>
        <v>495.99356986100952</v>
      </c>
      <c r="V587" s="61">
        <f t="shared" si="150"/>
        <v>483.77817104219412</v>
      </c>
      <c r="W587" s="61" t="s">
        <v>194</v>
      </c>
      <c r="X587" s="61">
        <f t="shared" si="151"/>
        <v>3.6349999999999998</v>
      </c>
      <c r="Y587" s="61">
        <f t="shared" si="147"/>
        <v>3.5454767129968299</v>
      </c>
      <c r="Z587" s="58">
        <v>3</v>
      </c>
      <c r="AA587" s="81">
        <f t="shared" si="154"/>
        <v>494.41460118118459</v>
      </c>
      <c r="AB587" s="212">
        <f t="shared" si="155"/>
        <v>123.60365029529615</v>
      </c>
      <c r="AC587" s="82"/>
      <c r="AD587" s="10"/>
      <c r="AE587"/>
      <c r="AF587"/>
      <c r="AK587" s="10"/>
      <c r="AM587"/>
      <c r="AR587" s="10"/>
      <c r="AT587"/>
    </row>
    <row r="588" spans="1:46" x14ac:dyDescent="0.25">
      <c r="A588" s="93">
        <v>548</v>
      </c>
      <c r="B588" s="93" t="s">
        <v>126</v>
      </c>
      <c r="C588" s="94" t="s">
        <v>114</v>
      </c>
      <c r="D588" s="121">
        <v>2014</v>
      </c>
      <c r="E588" s="93">
        <v>4</v>
      </c>
      <c r="F588" s="93">
        <f t="shared" si="153"/>
        <v>548</v>
      </c>
      <c r="H588" s="54">
        <v>4</v>
      </c>
      <c r="I588" s="118">
        <v>506.63</v>
      </c>
      <c r="J588" s="123"/>
      <c r="L588"/>
      <c r="M588" s="60">
        <f t="shared" si="146"/>
        <v>506.63</v>
      </c>
      <c r="N588" s="10"/>
      <c r="O588" s="79" t="str">
        <f t="shared" si="149"/>
        <v>NY Metro</v>
      </c>
      <c r="P588" s="94">
        <f t="shared" si="148"/>
        <v>548</v>
      </c>
      <c r="Q588" s="94" t="s">
        <v>114</v>
      </c>
      <c r="R588" s="193"/>
      <c r="S588" s="94">
        <v>1</v>
      </c>
      <c r="T588" s="58">
        <f t="shared" si="141"/>
        <v>4</v>
      </c>
      <c r="U588" s="81">
        <f t="shared" si="152"/>
        <v>495.99356986100952</v>
      </c>
      <c r="V588" s="61">
        <f t="shared" si="150"/>
        <v>483.77817104219412</v>
      </c>
      <c r="W588" s="61" t="s">
        <v>194</v>
      </c>
      <c r="X588" s="61">
        <f t="shared" si="151"/>
        <v>3.6349999999999998</v>
      </c>
      <c r="Y588" s="61">
        <f t="shared" si="147"/>
        <v>3.5454767129968299</v>
      </c>
      <c r="Z588" s="58">
        <v>3</v>
      </c>
      <c r="AA588" s="81">
        <f t="shared" si="154"/>
        <v>494.41460118118459</v>
      </c>
      <c r="AB588" s="212">
        <f t="shared" si="155"/>
        <v>123.60365029529615</v>
      </c>
      <c r="AC588" s="82"/>
      <c r="AD588" s="10"/>
      <c r="AE588"/>
      <c r="AF588"/>
      <c r="AK588" s="10"/>
      <c r="AM588"/>
      <c r="AR588" s="10"/>
      <c r="AT588"/>
    </row>
    <row r="589" spans="1:46" x14ac:dyDescent="0.25">
      <c r="A589" s="93">
        <v>549</v>
      </c>
      <c r="B589" s="93" t="s">
        <v>126</v>
      </c>
      <c r="C589" s="94" t="s">
        <v>114</v>
      </c>
      <c r="D589" s="121">
        <v>2014</v>
      </c>
      <c r="E589" s="93">
        <v>4</v>
      </c>
      <c r="F589" s="93">
        <f t="shared" si="153"/>
        <v>549</v>
      </c>
      <c r="H589" s="54">
        <v>4</v>
      </c>
      <c r="I589" s="118">
        <v>506.63</v>
      </c>
      <c r="J589" s="123"/>
      <c r="L589"/>
      <c r="M589" s="60">
        <f t="shared" si="146"/>
        <v>506.63</v>
      </c>
      <c r="N589" s="10"/>
      <c r="O589" s="79" t="str">
        <f t="shared" si="149"/>
        <v>NY Metro</v>
      </c>
      <c r="P589" s="94">
        <f t="shared" si="148"/>
        <v>549</v>
      </c>
      <c r="Q589" s="94" t="s">
        <v>114</v>
      </c>
      <c r="R589" s="193"/>
      <c r="S589" s="94">
        <v>1</v>
      </c>
      <c r="T589" s="58">
        <f t="shared" ref="T589:T597" si="156">H589</f>
        <v>4</v>
      </c>
      <c r="U589" s="81">
        <f t="shared" si="152"/>
        <v>495.99356986100952</v>
      </c>
      <c r="V589" s="61">
        <f t="shared" si="150"/>
        <v>483.77817104219412</v>
      </c>
      <c r="W589" s="61" t="s">
        <v>194</v>
      </c>
      <c r="X589" s="61">
        <f t="shared" si="151"/>
        <v>3.6349999999999998</v>
      </c>
      <c r="Y589" s="61">
        <f t="shared" si="147"/>
        <v>3.5454767129968299</v>
      </c>
      <c r="Z589" s="58">
        <v>3</v>
      </c>
      <c r="AA589" s="81">
        <f t="shared" si="154"/>
        <v>494.41460118118459</v>
      </c>
      <c r="AB589" s="212">
        <f t="shared" si="155"/>
        <v>123.60365029529615</v>
      </c>
      <c r="AC589" s="82"/>
      <c r="AD589" s="10"/>
      <c r="AE589"/>
      <c r="AF589"/>
      <c r="AK589" s="10"/>
      <c r="AM589"/>
      <c r="AR589" s="10"/>
      <c r="AT589"/>
    </row>
    <row r="590" spans="1:46" x14ac:dyDescent="0.25">
      <c r="A590" s="93">
        <v>550</v>
      </c>
      <c r="B590" s="93" t="s">
        <v>126</v>
      </c>
      <c r="C590" s="94" t="s">
        <v>114</v>
      </c>
      <c r="D590" s="121">
        <v>2014</v>
      </c>
      <c r="E590" s="93">
        <v>4</v>
      </c>
      <c r="F590" s="93">
        <f t="shared" si="153"/>
        <v>550</v>
      </c>
      <c r="H590" s="54">
        <v>4</v>
      </c>
      <c r="I590" s="118">
        <v>506.63</v>
      </c>
      <c r="J590" s="123"/>
      <c r="L590"/>
      <c r="M590" s="60">
        <f t="shared" si="146"/>
        <v>506.63</v>
      </c>
      <c r="N590" s="10"/>
      <c r="O590" s="79" t="str">
        <f t="shared" si="149"/>
        <v>NY Metro</v>
      </c>
      <c r="P590" s="94">
        <f t="shared" si="148"/>
        <v>550</v>
      </c>
      <c r="Q590" s="94" t="s">
        <v>114</v>
      </c>
      <c r="R590" s="193"/>
      <c r="S590" s="94">
        <v>1</v>
      </c>
      <c r="T590" s="58">
        <f t="shared" si="156"/>
        <v>4</v>
      </c>
      <c r="U590" s="81">
        <f t="shared" si="152"/>
        <v>495.99356986100952</v>
      </c>
      <c r="V590" s="61">
        <f t="shared" si="150"/>
        <v>483.77817104219412</v>
      </c>
      <c r="W590" s="61" t="s">
        <v>194</v>
      </c>
      <c r="X590" s="61">
        <f t="shared" si="151"/>
        <v>3.6349999999999998</v>
      </c>
      <c r="Y590" s="61">
        <f t="shared" si="147"/>
        <v>3.5454767129968299</v>
      </c>
      <c r="Z590" s="58">
        <v>3</v>
      </c>
      <c r="AA590" s="81">
        <f t="shared" si="154"/>
        <v>494.41460118118459</v>
      </c>
      <c r="AB590" s="212">
        <f t="shared" si="155"/>
        <v>123.60365029529615</v>
      </c>
      <c r="AC590" s="82"/>
      <c r="AD590" s="10"/>
      <c r="AE590"/>
      <c r="AF590"/>
      <c r="AK590" s="10"/>
      <c r="AM590"/>
      <c r="AR590" s="10"/>
      <c r="AT590"/>
    </row>
    <row r="591" spans="1:46" x14ac:dyDescent="0.25">
      <c r="A591" s="93">
        <v>551</v>
      </c>
      <c r="B591" s="93" t="s">
        <v>126</v>
      </c>
      <c r="C591" s="94" t="s">
        <v>114</v>
      </c>
      <c r="D591" s="121">
        <v>2014</v>
      </c>
      <c r="E591" s="93">
        <v>4</v>
      </c>
      <c r="F591" s="93">
        <f t="shared" si="153"/>
        <v>551</v>
      </c>
      <c r="H591" s="54">
        <v>4</v>
      </c>
      <c r="I591" s="118">
        <v>506.63</v>
      </c>
      <c r="J591" s="123"/>
      <c r="L591"/>
      <c r="M591" s="60">
        <f t="shared" si="146"/>
        <v>506.63</v>
      </c>
      <c r="N591" s="10"/>
      <c r="O591" s="79" t="str">
        <f t="shared" si="149"/>
        <v>NY Metro</v>
      </c>
      <c r="P591" s="94">
        <f t="shared" si="148"/>
        <v>551</v>
      </c>
      <c r="Q591" s="94" t="s">
        <v>114</v>
      </c>
      <c r="R591" s="193"/>
      <c r="S591" s="94">
        <v>1</v>
      </c>
      <c r="T591" s="58">
        <f t="shared" si="156"/>
        <v>4</v>
      </c>
      <c r="U591" s="81">
        <f t="shared" si="152"/>
        <v>495.99356986100952</v>
      </c>
      <c r="V591" s="61">
        <f t="shared" si="150"/>
        <v>483.77817104219412</v>
      </c>
      <c r="W591" s="61" t="s">
        <v>194</v>
      </c>
      <c r="X591" s="61">
        <f t="shared" si="151"/>
        <v>3.6349999999999998</v>
      </c>
      <c r="Y591" s="61">
        <f t="shared" si="147"/>
        <v>3.5454767129968299</v>
      </c>
      <c r="Z591" s="58">
        <v>3</v>
      </c>
      <c r="AA591" s="81">
        <f t="shared" si="154"/>
        <v>494.41460118118459</v>
      </c>
      <c r="AB591" s="212">
        <f t="shared" si="155"/>
        <v>123.60365029529615</v>
      </c>
      <c r="AC591" s="82"/>
      <c r="AD591" s="10"/>
      <c r="AE591"/>
      <c r="AF591"/>
      <c r="AK591" s="10"/>
      <c r="AM591"/>
      <c r="AR591" s="10"/>
      <c r="AT591"/>
    </row>
    <row r="592" spans="1:46" x14ac:dyDescent="0.25">
      <c r="A592" s="93">
        <v>552</v>
      </c>
      <c r="B592" s="93" t="s">
        <v>126</v>
      </c>
      <c r="C592" s="94" t="s">
        <v>114</v>
      </c>
      <c r="D592" s="121">
        <v>2014</v>
      </c>
      <c r="E592" s="93">
        <v>4</v>
      </c>
      <c r="F592" s="93">
        <f t="shared" si="153"/>
        <v>552</v>
      </c>
      <c r="H592" s="54">
        <v>4</v>
      </c>
      <c r="I592" s="118">
        <v>506.63</v>
      </c>
      <c r="J592" s="123"/>
      <c r="L592"/>
      <c r="M592" s="60">
        <f t="shared" si="146"/>
        <v>506.63</v>
      </c>
      <c r="N592" s="10"/>
      <c r="O592" s="79" t="str">
        <f t="shared" si="149"/>
        <v>NY Metro</v>
      </c>
      <c r="P592" s="94">
        <f t="shared" si="148"/>
        <v>552</v>
      </c>
      <c r="Q592" s="94" t="s">
        <v>114</v>
      </c>
      <c r="R592" s="193"/>
      <c r="S592" s="94">
        <v>1</v>
      </c>
      <c r="T592" s="58">
        <f t="shared" si="156"/>
        <v>4</v>
      </c>
      <c r="U592" s="81">
        <f t="shared" si="152"/>
        <v>495.99356986100952</v>
      </c>
      <c r="V592" s="61">
        <f t="shared" si="150"/>
        <v>483.77817104219412</v>
      </c>
      <c r="W592" s="61" t="s">
        <v>194</v>
      </c>
      <c r="X592" s="61">
        <f t="shared" si="151"/>
        <v>3.6349999999999998</v>
      </c>
      <c r="Y592" s="61">
        <f t="shared" si="147"/>
        <v>3.5454767129968299</v>
      </c>
      <c r="Z592" s="58">
        <v>3</v>
      </c>
      <c r="AA592" s="81">
        <f t="shared" si="154"/>
        <v>494.41460118118459</v>
      </c>
      <c r="AB592" s="212">
        <f t="shared" si="155"/>
        <v>123.60365029529615</v>
      </c>
      <c r="AC592" s="82"/>
      <c r="AD592" s="10"/>
      <c r="AE592"/>
      <c r="AF592"/>
      <c r="AK592" s="10"/>
      <c r="AM592"/>
      <c r="AR592" s="10"/>
      <c r="AT592"/>
    </row>
    <row r="593" spans="1:46" x14ac:dyDescent="0.25">
      <c r="A593" s="93">
        <v>553</v>
      </c>
      <c r="B593" s="93" t="s">
        <v>126</v>
      </c>
      <c r="C593" s="94" t="s">
        <v>114</v>
      </c>
      <c r="D593" s="121">
        <v>2014</v>
      </c>
      <c r="E593" s="93">
        <v>4</v>
      </c>
      <c r="F593" s="93">
        <f t="shared" si="153"/>
        <v>553</v>
      </c>
      <c r="H593" s="54">
        <v>4</v>
      </c>
      <c r="I593" s="118">
        <v>506.63</v>
      </c>
      <c r="J593" s="123"/>
      <c r="L593"/>
      <c r="M593" s="60">
        <f t="shared" si="146"/>
        <v>506.63</v>
      </c>
      <c r="N593" s="10"/>
      <c r="O593" s="79" t="str">
        <f t="shared" si="149"/>
        <v>NY Metro</v>
      </c>
      <c r="P593" s="94">
        <f t="shared" si="148"/>
        <v>553</v>
      </c>
      <c r="Q593" s="94" t="s">
        <v>114</v>
      </c>
      <c r="R593" s="193"/>
      <c r="S593" s="94">
        <v>1</v>
      </c>
      <c r="T593" s="58">
        <f t="shared" si="156"/>
        <v>4</v>
      </c>
      <c r="U593" s="81">
        <f t="shared" si="152"/>
        <v>495.99356986100952</v>
      </c>
      <c r="V593" s="61">
        <f t="shared" si="150"/>
        <v>483.77817104219412</v>
      </c>
      <c r="W593" s="61" t="s">
        <v>194</v>
      </c>
      <c r="X593" s="61">
        <f t="shared" si="151"/>
        <v>3.6349999999999998</v>
      </c>
      <c r="Y593" s="61">
        <f t="shared" si="147"/>
        <v>3.5454767129968299</v>
      </c>
      <c r="Z593" s="58">
        <v>3</v>
      </c>
      <c r="AA593" s="81">
        <f t="shared" si="154"/>
        <v>494.41460118118459</v>
      </c>
      <c r="AB593" s="212">
        <f t="shared" si="155"/>
        <v>123.60365029529615</v>
      </c>
      <c r="AC593" s="82"/>
      <c r="AD593" s="10"/>
      <c r="AE593"/>
      <c r="AF593"/>
      <c r="AK593" s="10"/>
      <c r="AM593"/>
      <c r="AR593" s="10"/>
      <c r="AT593"/>
    </row>
    <row r="594" spans="1:46" x14ac:dyDescent="0.25">
      <c r="A594" s="93">
        <v>554</v>
      </c>
      <c r="B594" s="93" t="s">
        <v>126</v>
      </c>
      <c r="C594" s="94" t="s">
        <v>114</v>
      </c>
      <c r="D594" s="121">
        <v>2014</v>
      </c>
      <c r="E594" s="93">
        <v>4</v>
      </c>
      <c r="F594" s="93">
        <f t="shared" si="153"/>
        <v>554</v>
      </c>
      <c r="H594" s="54">
        <v>4</v>
      </c>
      <c r="I594" s="118">
        <v>506.63</v>
      </c>
      <c r="J594" s="123"/>
      <c r="L594"/>
      <c r="M594" s="60">
        <f t="shared" si="146"/>
        <v>506.63</v>
      </c>
      <c r="N594" s="10"/>
      <c r="O594" s="79" t="str">
        <f t="shared" si="149"/>
        <v>NY Metro</v>
      </c>
      <c r="P594" s="94">
        <f t="shared" si="148"/>
        <v>554</v>
      </c>
      <c r="Q594" s="94" t="s">
        <v>114</v>
      </c>
      <c r="R594" s="193"/>
      <c r="S594" s="94">
        <v>1</v>
      </c>
      <c r="T594" s="58">
        <f t="shared" si="156"/>
        <v>4</v>
      </c>
      <c r="U594" s="81">
        <f t="shared" si="152"/>
        <v>495.99356986100952</v>
      </c>
      <c r="V594" s="61">
        <f t="shared" si="150"/>
        <v>483.77817104219412</v>
      </c>
      <c r="W594" s="61" t="s">
        <v>194</v>
      </c>
      <c r="X594" s="61">
        <f t="shared" si="151"/>
        <v>3.6349999999999998</v>
      </c>
      <c r="Y594" s="61">
        <f t="shared" si="147"/>
        <v>3.5454767129968299</v>
      </c>
      <c r="Z594" s="58">
        <v>3</v>
      </c>
      <c r="AA594" s="81">
        <f t="shared" si="154"/>
        <v>494.41460118118459</v>
      </c>
      <c r="AB594" s="212">
        <f t="shared" si="155"/>
        <v>123.60365029529615</v>
      </c>
      <c r="AC594" s="82"/>
      <c r="AD594" s="10"/>
      <c r="AE594"/>
      <c r="AF594"/>
      <c r="AK594" s="10"/>
      <c r="AM594"/>
      <c r="AR594" s="10"/>
      <c r="AT594"/>
    </row>
    <row r="595" spans="1:46" x14ac:dyDescent="0.25">
      <c r="A595" s="93">
        <v>555</v>
      </c>
      <c r="B595" s="93" t="s">
        <v>126</v>
      </c>
      <c r="C595" s="94" t="s">
        <v>114</v>
      </c>
      <c r="D595" s="121">
        <v>2014</v>
      </c>
      <c r="E595" s="93">
        <v>4</v>
      </c>
      <c r="F595" s="93">
        <f t="shared" si="153"/>
        <v>555</v>
      </c>
      <c r="H595" s="54">
        <v>4</v>
      </c>
      <c r="I595" s="118">
        <v>505</v>
      </c>
      <c r="J595" s="123"/>
      <c r="L595"/>
      <c r="M595" s="60">
        <f t="shared" si="146"/>
        <v>505</v>
      </c>
      <c r="N595" s="10"/>
      <c r="O595" s="79" t="str">
        <f t="shared" si="149"/>
        <v>NY Metro</v>
      </c>
      <c r="P595" s="94">
        <f t="shared" si="148"/>
        <v>555</v>
      </c>
      <c r="Q595" s="94" t="s">
        <v>114</v>
      </c>
      <c r="R595" s="193"/>
      <c r="S595" s="94">
        <v>1</v>
      </c>
      <c r="T595" s="58">
        <f t="shared" si="156"/>
        <v>4</v>
      </c>
      <c r="U595" s="81">
        <f t="shared" si="152"/>
        <v>494.36356986100952</v>
      </c>
      <c r="V595" s="61">
        <f t="shared" si="150"/>
        <v>482.18831490954358</v>
      </c>
      <c r="W595" s="61" t="s">
        <v>194</v>
      </c>
      <c r="X595" s="61">
        <f t="shared" si="151"/>
        <v>3.6349999999999998</v>
      </c>
      <c r="Y595" s="61">
        <f t="shared" si="147"/>
        <v>3.5454767129968299</v>
      </c>
      <c r="Z595" s="58">
        <v>3</v>
      </c>
      <c r="AA595" s="81">
        <f t="shared" si="154"/>
        <v>492.82474504853406</v>
      </c>
      <c r="AB595" s="212">
        <f t="shared" si="155"/>
        <v>123.20618626213351</v>
      </c>
      <c r="AC595" s="82"/>
      <c r="AD595" s="10"/>
      <c r="AE595"/>
      <c r="AF595"/>
      <c r="AK595" s="10"/>
      <c r="AM595"/>
      <c r="AR595" s="10"/>
      <c r="AT595"/>
    </row>
    <row r="596" spans="1:46" x14ac:dyDescent="0.25">
      <c r="A596" s="93">
        <v>556</v>
      </c>
      <c r="B596" s="93" t="s">
        <v>126</v>
      </c>
      <c r="C596" s="94" t="s">
        <v>114</v>
      </c>
      <c r="D596" s="121">
        <v>2014</v>
      </c>
      <c r="E596" s="93">
        <v>4</v>
      </c>
      <c r="F596" s="93">
        <f t="shared" si="153"/>
        <v>556</v>
      </c>
      <c r="H596" s="54">
        <v>4</v>
      </c>
      <c r="I596" s="118">
        <v>642</v>
      </c>
      <c r="J596" s="123"/>
      <c r="L596"/>
      <c r="M596" s="60">
        <f t="shared" si="146"/>
        <v>642</v>
      </c>
      <c r="N596" s="10"/>
      <c r="O596" s="79" t="str">
        <f t="shared" si="149"/>
        <v>NY Metro</v>
      </c>
      <c r="P596" s="94">
        <f t="shared" si="148"/>
        <v>556</v>
      </c>
      <c r="Q596" s="94" t="s">
        <v>114</v>
      </c>
      <c r="R596" s="193"/>
      <c r="S596" s="94">
        <v>1</v>
      </c>
      <c r="T596" s="58">
        <f t="shared" si="156"/>
        <v>4</v>
      </c>
      <c r="U596" s="81">
        <f t="shared" si="152"/>
        <v>631.36356986100952</v>
      </c>
      <c r="V596" s="61">
        <f t="shared" si="150"/>
        <v>615.81425980103347</v>
      </c>
      <c r="W596" s="61" t="s">
        <v>194</v>
      </c>
      <c r="X596" s="61">
        <f t="shared" si="151"/>
        <v>3.6349999999999998</v>
      </c>
      <c r="Y596" s="61">
        <f t="shared" si="147"/>
        <v>3.5454767129968299</v>
      </c>
      <c r="Z596" s="58">
        <v>3</v>
      </c>
      <c r="AA596" s="81">
        <f t="shared" si="154"/>
        <v>626.45068994002395</v>
      </c>
      <c r="AB596" s="212">
        <f t="shared" si="155"/>
        <v>156.61267248500599</v>
      </c>
      <c r="AC596" s="82"/>
      <c r="AD596" s="10"/>
      <c r="AE596"/>
      <c r="AF596"/>
      <c r="AK596" s="10"/>
      <c r="AM596"/>
      <c r="AR596" s="10"/>
      <c r="AT596"/>
    </row>
    <row r="597" spans="1:46" x14ac:dyDescent="0.25">
      <c r="A597" s="93">
        <v>557</v>
      </c>
      <c r="B597" s="93" t="s">
        <v>126</v>
      </c>
      <c r="C597" s="94" t="s">
        <v>114</v>
      </c>
      <c r="D597" s="121">
        <v>2014</v>
      </c>
      <c r="E597" s="93">
        <v>4</v>
      </c>
      <c r="F597" s="93">
        <f t="shared" si="153"/>
        <v>557</v>
      </c>
      <c r="H597" s="54">
        <v>4</v>
      </c>
      <c r="I597" s="118">
        <v>642</v>
      </c>
      <c r="J597" s="123"/>
      <c r="L597"/>
      <c r="M597" s="60">
        <f t="shared" si="146"/>
        <v>642</v>
      </c>
      <c r="N597" s="10"/>
      <c r="O597" s="79" t="str">
        <f t="shared" si="149"/>
        <v>NY Metro</v>
      </c>
      <c r="P597" s="94">
        <f t="shared" si="148"/>
        <v>557</v>
      </c>
      <c r="Q597" s="94" t="s">
        <v>114</v>
      </c>
      <c r="R597" s="193"/>
      <c r="S597" s="94">
        <v>1</v>
      </c>
      <c r="T597" s="58">
        <f t="shared" si="156"/>
        <v>4</v>
      </c>
      <c r="U597" s="81">
        <f t="shared" si="152"/>
        <v>631.36356986100952</v>
      </c>
      <c r="V597" s="61">
        <f t="shared" si="150"/>
        <v>615.81425980103347</v>
      </c>
      <c r="W597" s="61" t="s">
        <v>194</v>
      </c>
      <c r="X597" s="61">
        <f t="shared" si="151"/>
        <v>3.6349999999999998</v>
      </c>
      <c r="Y597" s="61">
        <f t="shared" si="147"/>
        <v>3.5454767129968299</v>
      </c>
      <c r="Z597" s="58">
        <v>3</v>
      </c>
      <c r="AA597" s="81">
        <f t="shared" si="154"/>
        <v>626.45068994002395</v>
      </c>
      <c r="AB597" s="212">
        <f t="shared" si="155"/>
        <v>156.61267248500599</v>
      </c>
      <c r="AC597" s="82"/>
      <c r="AD597" s="10"/>
      <c r="AE597"/>
      <c r="AF597"/>
      <c r="AK597" s="10"/>
      <c r="AM597"/>
      <c r="AR597" s="10"/>
      <c r="AT597"/>
    </row>
    <row r="598" spans="1:46" x14ac:dyDescent="0.25">
      <c r="A598" s="93">
        <v>558</v>
      </c>
      <c r="B598" s="93" t="s">
        <v>126</v>
      </c>
      <c r="C598" s="94" t="s">
        <v>114</v>
      </c>
      <c r="D598" s="121">
        <v>2014</v>
      </c>
      <c r="E598" s="93">
        <v>4</v>
      </c>
      <c r="F598" s="93">
        <f t="shared" si="153"/>
        <v>558</v>
      </c>
      <c r="H598" s="54">
        <v>4</v>
      </c>
      <c r="I598" s="118">
        <v>642</v>
      </c>
      <c r="J598" s="123"/>
      <c r="L598"/>
      <c r="M598" s="60">
        <f t="shared" ref="M598:M623" si="157">I598+(L598*K598)</f>
        <v>642</v>
      </c>
      <c r="N598" s="10"/>
      <c r="O598" s="79" t="str">
        <f t="shared" si="149"/>
        <v>NY Metro</v>
      </c>
      <c r="P598" s="94">
        <f t="shared" si="148"/>
        <v>558</v>
      </c>
      <c r="Q598" s="94" t="s">
        <v>114</v>
      </c>
      <c r="R598" s="193"/>
      <c r="S598" s="94">
        <v>1</v>
      </c>
      <c r="T598" s="58">
        <f t="shared" ref="T598:T629" si="158">H598</f>
        <v>4</v>
      </c>
      <c r="U598" s="81">
        <f t="shared" si="152"/>
        <v>631.36356986100952</v>
      </c>
      <c r="V598" s="61">
        <f t="shared" si="150"/>
        <v>615.81425980103347</v>
      </c>
      <c r="W598" s="61" t="s">
        <v>194</v>
      </c>
      <c r="X598" s="61">
        <f t="shared" si="151"/>
        <v>3.6349999999999998</v>
      </c>
      <c r="Y598" s="61">
        <f t="shared" si="147"/>
        <v>3.5454767129968299</v>
      </c>
      <c r="Z598" s="58">
        <v>3</v>
      </c>
      <c r="AA598" s="81">
        <f t="shared" si="154"/>
        <v>626.45068994002395</v>
      </c>
      <c r="AB598" s="212">
        <f t="shared" si="155"/>
        <v>156.61267248500599</v>
      </c>
      <c r="AC598" s="82"/>
      <c r="AD598" s="10"/>
      <c r="AE598"/>
      <c r="AF598"/>
      <c r="AK598" s="10"/>
      <c r="AM598"/>
      <c r="AR598" s="10"/>
      <c r="AT598"/>
    </row>
    <row r="599" spans="1:46" x14ac:dyDescent="0.25">
      <c r="A599" s="93">
        <v>559</v>
      </c>
      <c r="B599" s="93" t="s">
        <v>126</v>
      </c>
      <c r="C599" s="94" t="s">
        <v>114</v>
      </c>
      <c r="D599" s="121">
        <v>2014</v>
      </c>
      <c r="E599" s="93">
        <v>4</v>
      </c>
      <c r="F599" s="93">
        <f t="shared" si="153"/>
        <v>559</v>
      </c>
      <c r="H599" s="54">
        <v>4</v>
      </c>
      <c r="I599" s="118">
        <v>642</v>
      </c>
      <c r="J599" s="123"/>
      <c r="L599"/>
      <c r="M599" s="60">
        <f t="shared" si="157"/>
        <v>642</v>
      </c>
      <c r="N599" s="10"/>
      <c r="O599" s="79" t="str">
        <f t="shared" si="149"/>
        <v>NY Metro</v>
      </c>
      <c r="P599" s="94">
        <f t="shared" si="148"/>
        <v>559</v>
      </c>
      <c r="Q599" s="94" t="s">
        <v>114</v>
      </c>
      <c r="R599" s="193"/>
      <c r="S599" s="94">
        <v>1</v>
      </c>
      <c r="T599" s="58">
        <f t="shared" si="158"/>
        <v>4</v>
      </c>
      <c r="U599" s="81">
        <f t="shared" si="152"/>
        <v>631.36356986100952</v>
      </c>
      <c r="V599" s="61">
        <f t="shared" si="150"/>
        <v>615.81425980103347</v>
      </c>
      <c r="W599" s="61" t="s">
        <v>194</v>
      </c>
      <c r="X599" s="61">
        <f t="shared" si="151"/>
        <v>3.6349999999999998</v>
      </c>
      <c r="Y599" s="61">
        <f t="shared" si="147"/>
        <v>3.5454767129968299</v>
      </c>
      <c r="Z599" s="58">
        <v>3</v>
      </c>
      <c r="AA599" s="81">
        <f t="shared" si="154"/>
        <v>626.45068994002395</v>
      </c>
      <c r="AB599" s="212">
        <f t="shared" si="155"/>
        <v>156.61267248500599</v>
      </c>
      <c r="AC599" s="82"/>
      <c r="AD599" s="10"/>
      <c r="AE599"/>
      <c r="AF599"/>
      <c r="AK599" s="10"/>
      <c r="AM599"/>
      <c r="AR599" s="10"/>
      <c r="AT599"/>
    </row>
    <row r="600" spans="1:46" x14ac:dyDescent="0.25">
      <c r="A600" s="93">
        <v>560</v>
      </c>
      <c r="B600" s="93" t="s">
        <v>126</v>
      </c>
      <c r="C600" s="94" t="s">
        <v>114</v>
      </c>
      <c r="D600" s="121">
        <v>2014</v>
      </c>
      <c r="E600" s="93">
        <v>4</v>
      </c>
      <c r="F600" s="93">
        <f t="shared" si="153"/>
        <v>560</v>
      </c>
      <c r="H600" s="54">
        <v>4</v>
      </c>
      <c r="I600" s="118">
        <v>506.63</v>
      </c>
      <c r="J600" s="123"/>
      <c r="L600"/>
      <c r="M600" s="60">
        <f t="shared" si="157"/>
        <v>506.63</v>
      </c>
      <c r="N600" s="10"/>
      <c r="O600" s="79" t="str">
        <f t="shared" si="149"/>
        <v>NY Metro</v>
      </c>
      <c r="P600" s="94">
        <f t="shared" si="148"/>
        <v>560</v>
      </c>
      <c r="Q600" s="94" t="s">
        <v>114</v>
      </c>
      <c r="R600" s="193"/>
      <c r="S600" s="94">
        <v>1</v>
      </c>
      <c r="T600" s="58">
        <f t="shared" si="158"/>
        <v>4</v>
      </c>
      <c r="U600" s="61">
        <f t="shared" ref="U600:U631" si="159">I600</f>
        <v>506.63</v>
      </c>
      <c r="V600" s="61">
        <f t="shared" si="150"/>
        <v>494.15264569617165</v>
      </c>
      <c r="W600" s="61" t="s">
        <v>194</v>
      </c>
      <c r="X600" s="61">
        <f t="shared" si="151"/>
        <v>3.6349999999999998</v>
      </c>
      <c r="Y600" s="61">
        <f t="shared" ref="Y600:Y663" si="160">X600/$AO$52</f>
        <v>3.5454767129968299</v>
      </c>
      <c r="Z600" s="58">
        <f t="shared" ref="Z600:Z631" si="161">L600</f>
        <v>0</v>
      </c>
      <c r="AA600" s="81">
        <f t="shared" ref="AA600:AA663" si="162">(Z600*Y600+V600)/S600</f>
        <v>494.15264569617165</v>
      </c>
      <c r="AB600" s="212">
        <f t="shared" si="155"/>
        <v>123.53816142404291</v>
      </c>
      <c r="AC600" s="82"/>
      <c r="AD600" s="10"/>
      <c r="AE600"/>
      <c r="AF600"/>
      <c r="AK600" s="10"/>
      <c r="AM600"/>
      <c r="AR600" s="10"/>
      <c r="AT600"/>
    </row>
    <row r="601" spans="1:46" x14ac:dyDescent="0.25">
      <c r="A601" s="93">
        <v>561</v>
      </c>
      <c r="B601" s="93" t="s">
        <v>126</v>
      </c>
      <c r="C601" s="94" t="s">
        <v>114</v>
      </c>
      <c r="D601" s="121">
        <v>2014</v>
      </c>
      <c r="E601" s="93">
        <v>4</v>
      </c>
      <c r="F601" s="93">
        <f t="shared" si="153"/>
        <v>561</v>
      </c>
      <c r="H601" s="54">
        <v>4</v>
      </c>
      <c r="I601" s="118">
        <v>506.63</v>
      </c>
      <c r="J601" s="123"/>
      <c r="L601"/>
      <c r="M601" s="60">
        <f t="shared" si="157"/>
        <v>506.63</v>
      </c>
      <c r="N601" s="10"/>
      <c r="O601" s="79" t="str">
        <f t="shared" si="149"/>
        <v>NY Metro</v>
      </c>
      <c r="P601" s="94">
        <f t="shared" si="148"/>
        <v>561</v>
      </c>
      <c r="Q601" s="94" t="s">
        <v>114</v>
      </c>
      <c r="R601" s="193"/>
      <c r="S601" s="94">
        <v>1</v>
      </c>
      <c r="T601" s="58">
        <f t="shared" si="158"/>
        <v>4</v>
      </c>
      <c r="U601" s="61">
        <f t="shared" si="159"/>
        <v>506.63</v>
      </c>
      <c r="V601" s="61">
        <f t="shared" si="150"/>
        <v>494.15264569617165</v>
      </c>
      <c r="W601" s="61" t="s">
        <v>194</v>
      </c>
      <c r="X601" s="61">
        <f t="shared" si="151"/>
        <v>3.6349999999999998</v>
      </c>
      <c r="Y601" s="61">
        <f t="shared" si="160"/>
        <v>3.5454767129968299</v>
      </c>
      <c r="Z601" s="58">
        <f t="shared" si="161"/>
        <v>0</v>
      </c>
      <c r="AA601" s="81">
        <f t="shared" si="162"/>
        <v>494.15264569617165</v>
      </c>
      <c r="AB601" s="212">
        <f t="shared" si="155"/>
        <v>123.53816142404291</v>
      </c>
      <c r="AC601" s="82"/>
      <c r="AD601" s="10"/>
      <c r="AE601"/>
      <c r="AF601"/>
      <c r="AK601" s="10"/>
      <c r="AM601"/>
      <c r="AR601" s="10"/>
      <c r="AT601"/>
    </row>
    <row r="602" spans="1:46" x14ac:dyDescent="0.25">
      <c r="A602" s="93">
        <v>562</v>
      </c>
      <c r="B602" s="93" t="s">
        <v>126</v>
      </c>
      <c r="C602" s="94" t="s">
        <v>114</v>
      </c>
      <c r="D602" s="121">
        <v>2014</v>
      </c>
      <c r="E602" s="93">
        <v>4</v>
      </c>
      <c r="F602" s="93">
        <f t="shared" si="153"/>
        <v>562</v>
      </c>
      <c r="H602" s="54">
        <v>4</v>
      </c>
      <c r="I602" s="118">
        <v>506.63</v>
      </c>
      <c r="J602" s="123"/>
      <c r="L602"/>
      <c r="M602" s="60">
        <f t="shared" si="157"/>
        <v>506.63</v>
      </c>
      <c r="N602" s="10"/>
      <c r="O602" s="79" t="str">
        <f t="shared" si="149"/>
        <v>NY Metro</v>
      </c>
      <c r="P602" s="94">
        <f t="shared" si="148"/>
        <v>562</v>
      </c>
      <c r="Q602" s="94" t="s">
        <v>114</v>
      </c>
      <c r="R602" s="193"/>
      <c r="S602" s="94">
        <v>1</v>
      </c>
      <c r="T602" s="58">
        <f t="shared" si="158"/>
        <v>4</v>
      </c>
      <c r="U602" s="61">
        <f t="shared" si="159"/>
        <v>506.63</v>
      </c>
      <c r="V602" s="61">
        <f t="shared" si="150"/>
        <v>494.15264569617165</v>
      </c>
      <c r="W602" s="61" t="s">
        <v>194</v>
      </c>
      <c r="X602" s="61">
        <f t="shared" si="151"/>
        <v>3.6349999999999998</v>
      </c>
      <c r="Y602" s="61">
        <f t="shared" si="160"/>
        <v>3.5454767129968299</v>
      </c>
      <c r="Z602" s="58">
        <f t="shared" si="161"/>
        <v>0</v>
      </c>
      <c r="AA602" s="81">
        <f t="shared" si="162"/>
        <v>494.15264569617165</v>
      </c>
      <c r="AB602" s="212">
        <f t="shared" si="155"/>
        <v>123.53816142404291</v>
      </c>
      <c r="AC602" s="82"/>
      <c r="AD602" s="10"/>
      <c r="AE602"/>
      <c r="AF602"/>
      <c r="AK602" s="10"/>
      <c r="AM602"/>
      <c r="AR602" s="10"/>
      <c r="AT602"/>
    </row>
    <row r="603" spans="1:46" x14ac:dyDescent="0.25">
      <c r="A603" s="93">
        <v>563</v>
      </c>
      <c r="B603" s="93" t="s">
        <v>126</v>
      </c>
      <c r="C603" s="94" t="s">
        <v>114</v>
      </c>
      <c r="D603" s="121">
        <v>2014</v>
      </c>
      <c r="E603" s="93">
        <v>4</v>
      </c>
      <c r="F603" s="93">
        <f t="shared" si="153"/>
        <v>563</v>
      </c>
      <c r="H603" s="54">
        <v>4</v>
      </c>
      <c r="I603" s="118">
        <v>506.63</v>
      </c>
      <c r="J603" s="123"/>
      <c r="L603"/>
      <c r="M603" s="60">
        <f t="shared" si="157"/>
        <v>506.63</v>
      </c>
      <c r="N603" s="10"/>
      <c r="O603" s="79" t="str">
        <f t="shared" si="149"/>
        <v>NY Metro</v>
      </c>
      <c r="P603" s="94">
        <f t="shared" si="148"/>
        <v>563</v>
      </c>
      <c r="Q603" s="94" t="s">
        <v>114</v>
      </c>
      <c r="R603" s="193"/>
      <c r="S603" s="94">
        <v>1</v>
      </c>
      <c r="T603" s="58">
        <f t="shared" si="158"/>
        <v>4</v>
      </c>
      <c r="U603" s="61">
        <f t="shared" si="159"/>
        <v>506.63</v>
      </c>
      <c r="V603" s="61">
        <f t="shared" si="150"/>
        <v>494.15264569617165</v>
      </c>
      <c r="W603" s="61" t="s">
        <v>194</v>
      </c>
      <c r="X603" s="61">
        <f t="shared" si="151"/>
        <v>3.6349999999999998</v>
      </c>
      <c r="Y603" s="61">
        <f t="shared" si="160"/>
        <v>3.5454767129968299</v>
      </c>
      <c r="Z603" s="58">
        <f t="shared" si="161"/>
        <v>0</v>
      </c>
      <c r="AA603" s="81">
        <f t="shared" si="162"/>
        <v>494.15264569617165</v>
      </c>
      <c r="AB603" s="212">
        <f t="shared" si="155"/>
        <v>123.53816142404291</v>
      </c>
      <c r="AC603" s="82"/>
      <c r="AD603" s="10"/>
      <c r="AE603"/>
      <c r="AF603"/>
      <c r="AK603" s="10"/>
      <c r="AM603"/>
      <c r="AR603" s="10"/>
      <c r="AT603"/>
    </row>
    <row r="604" spans="1:46" x14ac:dyDescent="0.25">
      <c r="A604" s="93">
        <v>564</v>
      </c>
      <c r="B604" s="93" t="s">
        <v>126</v>
      </c>
      <c r="C604" s="94" t="s">
        <v>114</v>
      </c>
      <c r="D604" s="121">
        <v>2014</v>
      </c>
      <c r="E604" s="93">
        <v>4</v>
      </c>
      <c r="F604" s="93">
        <f t="shared" si="153"/>
        <v>564</v>
      </c>
      <c r="H604" s="54">
        <v>4</v>
      </c>
      <c r="I604" s="118">
        <v>506.63</v>
      </c>
      <c r="J604" s="123"/>
      <c r="L604"/>
      <c r="M604" s="60">
        <f t="shared" si="157"/>
        <v>506.63</v>
      </c>
      <c r="N604" s="10"/>
      <c r="O604" s="79" t="str">
        <f t="shared" si="149"/>
        <v>NY Metro</v>
      </c>
      <c r="P604" s="94">
        <f t="shared" si="148"/>
        <v>564</v>
      </c>
      <c r="Q604" s="94" t="s">
        <v>114</v>
      </c>
      <c r="R604" s="193"/>
      <c r="S604" s="94">
        <v>1</v>
      </c>
      <c r="T604" s="58">
        <f t="shared" si="158"/>
        <v>4</v>
      </c>
      <c r="U604" s="61">
        <f t="shared" si="159"/>
        <v>506.63</v>
      </c>
      <c r="V604" s="61">
        <f t="shared" si="150"/>
        <v>494.15264569617165</v>
      </c>
      <c r="W604" s="61" t="s">
        <v>194</v>
      </c>
      <c r="X604" s="61">
        <f t="shared" si="151"/>
        <v>3.6349999999999998</v>
      </c>
      <c r="Y604" s="61">
        <f t="shared" si="160"/>
        <v>3.5454767129968299</v>
      </c>
      <c r="Z604" s="58">
        <f t="shared" si="161"/>
        <v>0</v>
      </c>
      <c r="AA604" s="81">
        <f t="shared" si="162"/>
        <v>494.15264569617165</v>
      </c>
      <c r="AB604" s="212">
        <f t="shared" si="155"/>
        <v>123.53816142404291</v>
      </c>
      <c r="AC604" s="82"/>
      <c r="AD604" s="10"/>
      <c r="AE604"/>
      <c r="AF604"/>
      <c r="AK604" s="10"/>
      <c r="AM604"/>
      <c r="AR604" s="10"/>
      <c r="AT604"/>
    </row>
    <row r="605" spans="1:46" x14ac:dyDescent="0.25">
      <c r="A605" s="93">
        <v>565</v>
      </c>
      <c r="B605" s="93" t="s">
        <v>126</v>
      </c>
      <c r="C605" s="94" t="s">
        <v>114</v>
      </c>
      <c r="D605" s="121">
        <v>2014</v>
      </c>
      <c r="E605" s="93">
        <v>4</v>
      </c>
      <c r="F605" s="93">
        <f t="shared" si="153"/>
        <v>565</v>
      </c>
      <c r="H605" s="54">
        <v>4</v>
      </c>
      <c r="I605" s="118">
        <v>506.63</v>
      </c>
      <c r="J605" s="123"/>
      <c r="L605"/>
      <c r="M605" s="60">
        <f t="shared" si="157"/>
        <v>506.63</v>
      </c>
      <c r="N605" s="10"/>
      <c r="O605" s="79" t="str">
        <f t="shared" si="149"/>
        <v>NY Metro</v>
      </c>
      <c r="P605" s="94">
        <f t="shared" si="148"/>
        <v>565</v>
      </c>
      <c r="Q605" s="94" t="s">
        <v>114</v>
      </c>
      <c r="R605" s="193"/>
      <c r="S605" s="94">
        <v>1</v>
      </c>
      <c r="T605" s="58">
        <f t="shared" si="158"/>
        <v>4</v>
      </c>
      <c r="U605" s="61">
        <f t="shared" si="159"/>
        <v>506.63</v>
      </c>
      <c r="V605" s="61">
        <f t="shared" si="150"/>
        <v>494.15264569617165</v>
      </c>
      <c r="W605" s="61" t="s">
        <v>194</v>
      </c>
      <c r="X605" s="61">
        <f t="shared" si="151"/>
        <v>3.6349999999999998</v>
      </c>
      <c r="Y605" s="61">
        <f t="shared" si="160"/>
        <v>3.5454767129968299</v>
      </c>
      <c r="Z605" s="58">
        <f t="shared" si="161"/>
        <v>0</v>
      </c>
      <c r="AA605" s="81">
        <f t="shared" si="162"/>
        <v>494.15264569617165</v>
      </c>
      <c r="AB605" s="212">
        <f t="shared" si="155"/>
        <v>123.53816142404291</v>
      </c>
      <c r="AC605" s="82"/>
      <c r="AD605" s="10"/>
      <c r="AE605"/>
      <c r="AF605"/>
      <c r="AK605" s="10"/>
      <c r="AM605"/>
      <c r="AR605" s="10"/>
      <c r="AT605"/>
    </row>
    <row r="606" spans="1:46" x14ac:dyDescent="0.25">
      <c r="A606" s="93">
        <v>566</v>
      </c>
      <c r="B606" s="93" t="s">
        <v>126</v>
      </c>
      <c r="C606" s="94" t="s">
        <v>114</v>
      </c>
      <c r="D606" s="121">
        <v>2014</v>
      </c>
      <c r="E606" s="93">
        <v>4</v>
      </c>
      <c r="F606" s="93">
        <f t="shared" si="153"/>
        <v>566</v>
      </c>
      <c r="H606" s="54">
        <v>4</v>
      </c>
      <c r="I606" s="118">
        <v>506.63</v>
      </c>
      <c r="J606" s="123"/>
      <c r="L606"/>
      <c r="M606" s="60">
        <f t="shared" si="157"/>
        <v>506.63</v>
      </c>
      <c r="N606" s="10"/>
      <c r="O606" s="79" t="str">
        <f t="shared" si="149"/>
        <v>NY Metro</v>
      </c>
      <c r="P606" s="94">
        <f t="shared" si="148"/>
        <v>566</v>
      </c>
      <c r="Q606" s="94" t="s">
        <v>114</v>
      </c>
      <c r="R606" s="193"/>
      <c r="S606" s="94">
        <v>1</v>
      </c>
      <c r="T606" s="58">
        <f t="shared" si="158"/>
        <v>4</v>
      </c>
      <c r="U606" s="61">
        <f t="shared" si="159"/>
        <v>506.63</v>
      </c>
      <c r="V606" s="61">
        <f t="shared" si="150"/>
        <v>494.15264569617165</v>
      </c>
      <c r="W606" s="61" t="s">
        <v>194</v>
      </c>
      <c r="X606" s="61">
        <f t="shared" si="151"/>
        <v>3.6349999999999998</v>
      </c>
      <c r="Y606" s="61">
        <f t="shared" si="160"/>
        <v>3.5454767129968299</v>
      </c>
      <c r="Z606" s="58">
        <f t="shared" si="161"/>
        <v>0</v>
      </c>
      <c r="AA606" s="81">
        <f t="shared" si="162"/>
        <v>494.15264569617165</v>
      </c>
      <c r="AB606" s="212">
        <f t="shared" si="155"/>
        <v>123.53816142404291</v>
      </c>
      <c r="AC606" s="82"/>
      <c r="AD606" s="10"/>
      <c r="AE606"/>
      <c r="AF606"/>
      <c r="AK606" s="10"/>
      <c r="AM606"/>
      <c r="AR606" s="10"/>
      <c r="AT606"/>
    </row>
    <row r="607" spans="1:46" x14ac:dyDescent="0.25">
      <c r="A607" s="93">
        <v>567</v>
      </c>
      <c r="B607" s="93" t="s">
        <v>126</v>
      </c>
      <c r="C607" s="94" t="s">
        <v>114</v>
      </c>
      <c r="D607" s="121">
        <v>2014</v>
      </c>
      <c r="E607" s="93">
        <v>4</v>
      </c>
      <c r="F607" s="93">
        <f t="shared" si="153"/>
        <v>567</v>
      </c>
      <c r="H607" s="54">
        <v>4</v>
      </c>
      <c r="I607" s="118">
        <v>506.63</v>
      </c>
      <c r="J607" s="123"/>
      <c r="L607"/>
      <c r="M607" s="60">
        <f t="shared" si="157"/>
        <v>506.63</v>
      </c>
      <c r="N607" s="10"/>
      <c r="O607" s="79" t="str">
        <f t="shared" si="149"/>
        <v>NY Metro</v>
      </c>
      <c r="P607" s="94">
        <f t="shared" si="148"/>
        <v>567</v>
      </c>
      <c r="Q607" s="94" t="s">
        <v>114</v>
      </c>
      <c r="R607" s="193"/>
      <c r="S607" s="94">
        <v>1</v>
      </c>
      <c r="T607" s="58">
        <f t="shared" si="158"/>
        <v>4</v>
      </c>
      <c r="U607" s="61">
        <f t="shared" si="159"/>
        <v>506.63</v>
      </c>
      <c r="V607" s="61">
        <f t="shared" si="150"/>
        <v>494.15264569617165</v>
      </c>
      <c r="W607" s="61" t="s">
        <v>194</v>
      </c>
      <c r="X607" s="61">
        <f t="shared" si="151"/>
        <v>3.6349999999999998</v>
      </c>
      <c r="Y607" s="61">
        <f t="shared" si="160"/>
        <v>3.5454767129968299</v>
      </c>
      <c r="Z607" s="58">
        <f t="shared" si="161"/>
        <v>0</v>
      </c>
      <c r="AA607" s="81">
        <f t="shared" si="162"/>
        <v>494.15264569617165</v>
      </c>
      <c r="AB607" s="212">
        <f t="shared" si="155"/>
        <v>123.53816142404291</v>
      </c>
      <c r="AC607" s="82"/>
      <c r="AD607" s="10"/>
      <c r="AE607"/>
      <c r="AF607"/>
      <c r="AK607" s="10"/>
      <c r="AM607"/>
      <c r="AR607" s="10"/>
      <c r="AT607"/>
    </row>
    <row r="608" spans="1:46" x14ac:dyDescent="0.25">
      <c r="A608" s="93">
        <v>568</v>
      </c>
      <c r="B608" s="93" t="s">
        <v>126</v>
      </c>
      <c r="C608" s="94" t="s">
        <v>114</v>
      </c>
      <c r="D608" s="121">
        <v>2014</v>
      </c>
      <c r="E608" s="93">
        <v>4</v>
      </c>
      <c r="F608" s="93">
        <f t="shared" si="153"/>
        <v>568</v>
      </c>
      <c r="H608" s="54">
        <v>4</v>
      </c>
      <c r="I608" s="118">
        <v>506.63</v>
      </c>
      <c r="J608" s="123"/>
      <c r="L608"/>
      <c r="M608" s="60">
        <f t="shared" si="157"/>
        <v>506.63</v>
      </c>
      <c r="N608" s="10"/>
      <c r="O608" s="79" t="str">
        <f t="shared" si="149"/>
        <v>NY Metro</v>
      </c>
      <c r="P608" s="94">
        <f t="shared" si="148"/>
        <v>568</v>
      </c>
      <c r="Q608" s="94" t="s">
        <v>114</v>
      </c>
      <c r="R608" s="193"/>
      <c r="S608" s="94">
        <v>1</v>
      </c>
      <c r="T608" s="58">
        <f t="shared" si="158"/>
        <v>4</v>
      </c>
      <c r="U608" s="61">
        <f t="shared" si="159"/>
        <v>506.63</v>
      </c>
      <c r="V608" s="61">
        <f t="shared" si="150"/>
        <v>494.15264569617165</v>
      </c>
      <c r="W608" s="61" t="s">
        <v>194</v>
      </c>
      <c r="X608" s="61">
        <f t="shared" si="151"/>
        <v>3.6349999999999998</v>
      </c>
      <c r="Y608" s="61">
        <f t="shared" si="160"/>
        <v>3.5454767129968299</v>
      </c>
      <c r="Z608" s="58">
        <f t="shared" si="161"/>
        <v>0</v>
      </c>
      <c r="AA608" s="81">
        <f t="shared" si="162"/>
        <v>494.15264569617165</v>
      </c>
      <c r="AB608" s="212">
        <f t="shared" si="155"/>
        <v>123.53816142404291</v>
      </c>
      <c r="AC608" s="82"/>
      <c r="AD608" s="10"/>
      <c r="AE608"/>
      <c r="AF608"/>
      <c r="AK608" s="10"/>
      <c r="AM608"/>
      <c r="AR608" s="10"/>
      <c r="AT608"/>
    </row>
    <row r="609" spans="1:46" x14ac:dyDescent="0.25">
      <c r="A609" s="93">
        <v>569</v>
      </c>
      <c r="B609" s="93" t="s">
        <v>126</v>
      </c>
      <c r="C609" s="94" t="s">
        <v>114</v>
      </c>
      <c r="D609" s="121">
        <v>2014</v>
      </c>
      <c r="E609" s="93">
        <v>4</v>
      </c>
      <c r="F609" s="93">
        <f t="shared" si="153"/>
        <v>569</v>
      </c>
      <c r="H609" s="54">
        <v>4</v>
      </c>
      <c r="I609" s="118">
        <v>506.63</v>
      </c>
      <c r="J609" s="123"/>
      <c r="L609"/>
      <c r="M609" s="60">
        <f t="shared" si="157"/>
        <v>506.63</v>
      </c>
      <c r="N609" s="10"/>
      <c r="O609" s="79" t="str">
        <f t="shared" si="149"/>
        <v>NY Metro</v>
      </c>
      <c r="P609" s="94">
        <f t="shared" si="148"/>
        <v>569</v>
      </c>
      <c r="Q609" s="94" t="s">
        <v>114</v>
      </c>
      <c r="R609" s="193"/>
      <c r="S609" s="94">
        <v>1</v>
      </c>
      <c r="T609" s="58">
        <f t="shared" si="158"/>
        <v>4</v>
      </c>
      <c r="U609" s="61">
        <f t="shared" si="159"/>
        <v>506.63</v>
      </c>
      <c r="V609" s="61">
        <f t="shared" si="150"/>
        <v>494.15264569617165</v>
      </c>
      <c r="W609" s="61" t="s">
        <v>194</v>
      </c>
      <c r="X609" s="61">
        <f t="shared" si="151"/>
        <v>3.6349999999999998</v>
      </c>
      <c r="Y609" s="61">
        <f t="shared" si="160"/>
        <v>3.5454767129968299</v>
      </c>
      <c r="Z609" s="58">
        <f t="shared" si="161"/>
        <v>0</v>
      </c>
      <c r="AA609" s="81">
        <f t="shared" si="162"/>
        <v>494.15264569617165</v>
      </c>
      <c r="AB609" s="212">
        <f t="shared" si="155"/>
        <v>123.53816142404291</v>
      </c>
      <c r="AC609" s="82"/>
      <c r="AD609" s="10"/>
      <c r="AE609"/>
      <c r="AF609"/>
      <c r="AK609" s="10"/>
      <c r="AM609"/>
      <c r="AR609" s="10"/>
      <c r="AT609"/>
    </row>
    <row r="610" spans="1:46" x14ac:dyDescent="0.25">
      <c r="A610" s="93">
        <v>570</v>
      </c>
      <c r="B610" s="93" t="s">
        <v>126</v>
      </c>
      <c r="C610" s="94" t="s">
        <v>114</v>
      </c>
      <c r="D610" s="121">
        <v>2014</v>
      </c>
      <c r="E610" s="93">
        <v>4</v>
      </c>
      <c r="F610" s="93">
        <f t="shared" si="153"/>
        <v>570</v>
      </c>
      <c r="H610" s="54">
        <v>4</v>
      </c>
      <c r="I610" s="118">
        <v>506.64</v>
      </c>
      <c r="J610" s="123"/>
      <c r="L610"/>
      <c r="M610" s="60">
        <f t="shared" si="157"/>
        <v>506.64</v>
      </c>
      <c r="N610" s="10"/>
      <c r="O610" s="79" t="str">
        <f t="shared" si="149"/>
        <v>NY Metro</v>
      </c>
      <c r="P610" s="94">
        <f t="shared" si="148"/>
        <v>570</v>
      </c>
      <c r="Q610" s="94" t="s">
        <v>114</v>
      </c>
      <c r="R610" s="193"/>
      <c r="S610" s="94">
        <v>1</v>
      </c>
      <c r="T610" s="58">
        <f t="shared" si="158"/>
        <v>4</v>
      </c>
      <c r="U610" s="61">
        <f t="shared" si="159"/>
        <v>506.64</v>
      </c>
      <c r="V610" s="61">
        <f t="shared" si="150"/>
        <v>494.16239941477687</v>
      </c>
      <c r="W610" s="61" t="s">
        <v>194</v>
      </c>
      <c r="X610" s="61">
        <f t="shared" si="151"/>
        <v>3.6349999999999998</v>
      </c>
      <c r="Y610" s="61">
        <f t="shared" si="160"/>
        <v>3.5454767129968299</v>
      </c>
      <c r="Z610" s="58">
        <f t="shared" si="161"/>
        <v>0</v>
      </c>
      <c r="AA610" s="81">
        <f t="shared" si="162"/>
        <v>494.16239941477687</v>
      </c>
      <c r="AB610" s="212">
        <f t="shared" si="155"/>
        <v>123.54059985369422</v>
      </c>
      <c r="AC610" s="82"/>
      <c r="AD610" s="10"/>
      <c r="AE610"/>
      <c r="AF610"/>
      <c r="AK610" s="10"/>
      <c r="AM610"/>
      <c r="AR610" s="10"/>
      <c r="AT610"/>
    </row>
    <row r="611" spans="1:46" x14ac:dyDescent="0.25">
      <c r="A611" s="93">
        <v>571</v>
      </c>
      <c r="B611" s="93" t="s">
        <v>126</v>
      </c>
      <c r="C611" s="94" t="s">
        <v>114</v>
      </c>
      <c r="D611" s="121">
        <v>2014</v>
      </c>
      <c r="E611" s="93">
        <v>4</v>
      </c>
      <c r="F611" s="93">
        <f t="shared" si="153"/>
        <v>571</v>
      </c>
      <c r="H611" s="54">
        <v>4</v>
      </c>
      <c r="I611" s="118">
        <v>506.64</v>
      </c>
      <c r="J611" s="123"/>
      <c r="L611"/>
      <c r="M611" s="60">
        <f t="shared" si="157"/>
        <v>506.64</v>
      </c>
      <c r="N611" s="10"/>
      <c r="O611" s="79" t="str">
        <f t="shared" si="149"/>
        <v>NY Metro</v>
      </c>
      <c r="P611" s="94">
        <f t="shared" si="148"/>
        <v>571</v>
      </c>
      <c r="Q611" s="94" t="s">
        <v>114</v>
      </c>
      <c r="R611" s="193"/>
      <c r="S611" s="94">
        <v>1</v>
      </c>
      <c r="T611" s="58">
        <f t="shared" si="158"/>
        <v>4</v>
      </c>
      <c r="U611" s="61">
        <f t="shared" si="159"/>
        <v>506.64</v>
      </c>
      <c r="V611" s="61">
        <f t="shared" si="150"/>
        <v>494.16239941477687</v>
      </c>
      <c r="W611" s="61" t="s">
        <v>194</v>
      </c>
      <c r="X611" s="61">
        <f t="shared" si="151"/>
        <v>3.6349999999999998</v>
      </c>
      <c r="Y611" s="61">
        <f t="shared" si="160"/>
        <v>3.5454767129968299</v>
      </c>
      <c r="Z611" s="58">
        <f t="shared" si="161"/>
        <v>0</v>
      </c>
      <c r="AA611" s="81">
        <f t="shared" si="162"/>
        <v>494.16239941477687</v>
      </c>
      <c r="AB611" s="212">
        <f t="shared" si="155"/>
        <v>123.54059985369422</v>
      </c>
      <c r="AC611" s="82"/>
      <c r="AD611" s="10"/>
      <c r="AE611"/>
      <c r="AF611"/>
      <c r="AK611" s="10"/>
      <c r="AM611"/>
      <c r="AR611" s="10"/>
      <c r="AT611"/>
    </row>
    <row r="612" spans="1:46" x14ac:dyDescent="0.25">
      <c r="A612" s="93">
        <v>572</v>
      </c>
      <c r="B612" s="93" t="s">
        <v>126</v>
      </c>
      <c r="C612" s="94" t="s">
        <v>114</v>
      </c>
      <c r="D612" s="121">
        <v>2014</v>
      </c>
      <c r="E612" s="93">
        <v>4</v>
      </c>
      <c r="F612" s="93">
        <f t="shared" si="153"/>
        <v>572</v>
      </c>
      <c r="H612" s="54">
        <v>4</v>
      </c>
      <c r="I612" s="118">
        <v>506.64</v>
      </c>
      <c r="J612" s="123"/>
      <c r="L612"/>
      <c r="M612" s="60">
        <f t="shared" si="157"/>
        <v>506.64</v>
      </c>
      <c r="N612" s="10"/>
      <c r="O612" s="79" t="str">
        <f t="shared" si="149"/>
        <v>NY Metro</v>
      </c>
      <c r="P612" s="94">
        <f t="shared" si="148"/>
        <v>572</v>
      </c>
      <c r="Q612" s="94" t="s">
        <v>114</v>
      </c>
      <c r="R612" s="193"/>
      <c r="S612" s="94">
        <v>1</v>
      </c>
      <c r="T612" s="58">
        <f t="shared" si="158"/>
        <v>4</v>
      </c>
      <c r="U612" s="61">
        <f t="shared" si="159"/>
        <v>506.64</v>
      </c>
      <c r="V612" s="61">
        <f t="shared" si="150"/>
        <v>494.16239941477687</v>
      </c>
      <c r="W612" s="61" t="s">
        <v>194</v>
      </c>
      <c r="X612" s="61">
        <f t="shared" si="151"/>
        <v>3.6349999999999998</v>
      </c>
      <c r="Y612" s="61">
        <f t="shared" si="160"/>
        <v>3.5454767129968299</v>
      </c>
      <c r="Z612" s="58">
        <f t="shared" si="161"/>
        <v>0</v>
      </c>
      <c r="AA612" s="81">
        <f t="shared" si="162"/>
        <v>494.16239941477687</v>
      </c>
      <c r="AB612" s="212">
        <f t="shared" si="155"/>
        <v>123.54059985369422</v>
      </c>
      <c r="AC612" s="82"/>
      <c r="AD612" s="10"/>
      <c r="AE612"/>
      <c r="AF612"/>
      <c r="AK612" s="10"/>
      <c r="AM612"/>
      <c r="AR612" s="10"/>
      <c r="AT612"/>
    </row>
    <row r="613" spans="1:46" x14ac:dyDescent="0.25">
      <c r="A613" s="93">
        <v>573</v>
      </c>
      <c r="B613" s="93" t="s">
        <v>126</v>
      </c>
      <c r="C613" s="94" t="s">
        <v>114</v>
      </c>
      <c r="D613" s="121">
        <v>2014</v>
      </c>
      <c r="E613" s="93">
        <v>4</v>
      </c>
      <c r="F613" s="93">
        <f t="shared" si="153"/>
        <v>573</v>
      </c>
      <c r="H613" s="54">
        <v>4</v>
      </c>
      <c r="I613" s="118">
        <v>506.64</v>
      </c>
      <c r="J613" s="123"/>
      <c r="L613"/>
      <c r="M613" s="60">
        <f t="shared" si="157"/>
        <v>506.64</v>
      </c>
      <c r="N613" s="10"/>
      <c r="O613" s="79" t="str">
        <f t="shared" si="149"/>
        <v>NY Metro</v>
      </c>
      <c r="P613" s="94">
        <f t="shared" si="148"/>
        <v>573</v>
      </c>
      <c r="Q613" s="94" t="s">
        <v>114</v>
      </c>
      <c r="R613" s="193"/>
      <c r="S613" s="94">
        <v>1</v>
      </c>
      <c r="T613" s="58">
        <f t="shared" si="158"/>
        <v>4</v>
      </c>
      <c r="U613" s="61">
        <f t="shared" si="159"/>
        <v>506.64</v>
      </c>
      <c r="V613" s="61">
        <f t="shared" si="150"/>
        <v>494.16239941477687</v>
      </c>
      <c r="W613" s="61" t="s">
        <v>194</v>
      </c>
      <c r="X613" s="61">
        <f t="shared" si="151"/>
        <v>3.6349999999999998</v>
      </c>
      <c r="Y613" s="61">
        <f t="shared" si="160"/>
        <v>3.5454767129968299</v>
      </c>
      <c r="Z613" s="58">
        <f t="shared" si="161"/>
        <v>0</v>
      </c>
      <c r="AA613" s="81">
        <f t="shared" si="162"/>
        <v>494.16239941477687</v>
      </c>
      <c r="AB613" s="212">
        <f t="shared" si="155"/>
        <v>123.54059985369422</v>
      </c>
      <c r="AC613" s="82"/>
      <c r="AD613" s="10"/>
      <c r="AE613"/>
      <c r="AF613"/>
      <c r="AK613" s="10"/>
      <c r="AM613"/>
      <c r="AR613" s="10"/>
      <c r="AT613"/>
    </row>
    <row r="614" spans="1:46" x14ac:dyDescent="0.25">
      <c r="A614" s="93">
        <v>574</v>
      </c>
      <c r="B614" s="93" t="s">
        <v>126</v>
      </c>
      <c r="C614" s="94" t="s">
        <v>114</v>
      </c>
      <c r="D614" s="121">
        <v>2014</v>
      </c>
      <c r="E614" s="93">
        <v>4</v>
      </c>
      <c r="F614" s="93">
        <f t="shared" si="153"/>
        <v>574</v>
      </c>
      <c r="H614" s="54">
        <v>4</v>
      </c>
      <c r="I614" s="118">
        <v>506.63</v>
      </c>
      <c r="J614" s="123"/>
      <c r="L614"/>
      <c r="M614" s="60">
        <f t="shared" si="157"/>
        <v>506.63</v>
      </c>
      <c r="N614" s="10"/>
      <c r="O614" s="79" t="str">
        <f t="shared" si="149"/>
        <v>NY Metro</v>
      </c>
      <c r="P614" s="94">
        <f t="shared" si="148"/>
        <v>574</v>
      </c>
      <c r="Q614" s="94" t="s">
        <v>114</v>
      </c>
      <c r="R614" s="193"/>
      <c r="S614" s="94">
        <v>1</v>
      </c>
      <c r="T614" s="58">
        <f t="shared" si="158"/>
        <v>4</v>
      </c>
      <c r="U614" s="61">
        <f t="shared" si="159"/>
        <v>506.63</v>
      </c>
      <c r="V614" s="61">
        <f t="shared" si="150"/>
        <v>494.15264569617165</v>
      </c>
      <c r="W614" s="61" t="s">
        <v>194</v>
      </c>
      <c r="X614" s="61">
        <f t="shared" si="151"/>
        <v>3.6349999999999998</v>
      </c>
      <c r="Y614" s="61">
        <f t="shared" si="160"/>
        <v>3.5454767129968299</v>
      </c>
      <c r="Z614" s="58">
        <f t="shared" si="161"/>
        <v>0</v>
      </c>
      <c r="AA614" s="81">
        <f t="shared" si="162"/>
        <v>494.15264569617165</v>
      </c>
      <c r="AB614" s="212">
        <f t="shared" si="155"/>
        <v>123.53816142404291</v>
      </c>
      <c r="AC614" s="82"/>
      <c r="AD614" s="10"/>
      <c r="AE614"/>
      <c r="AF614"/>
      <c r="AK614" s="10"/>
      <c r="AM614"/>
      <c r="AR614" s="10"/>
      <c r="AT614"/>
    </row>
    <row r="615" spans="1:46" x14ac:dyDescent="0.25">
      <c r="A615" s="93">
        <v>575</v>
      </c>
      <c r="B615" s="93" t="s">
        <v>126</v>
      </c>
      <c r="C615" s="94" t="s">
        <v>114</v>
      </c>
      <c r="D615" s="121">
        <v>2014</v>
      </c>
      <c r="E615" s="93">
        <v>4</v>
      </c>
      <c r="F615" s="93">
        <f t="shared" si="153"/>
        <v>575</v>
      </c>
      <c r="H615" s="54">
        <v>4</v>
      </c>
      <c r="I615" s="118">
        <v>506.63</v>
      </c>
      <c r="J615" s="123"/>
      <c r="L615"/>
      <c r="M615" s="60">
        <f t="shared" si="157"/>
        <v>506.63</v>
      </c>
      <c r="N615" s="10"/>
      <c r="O615" s="79" t="str">
        <f t="shared" si="149"/>
        <v>NY Metro</v>
      </c>
      <c r="P615" s="94">
        <f t="shared" si="148"/>
        <v>575</v>
      </c>
      <c r="Q615" s="94" t="s">
        <v>114</v>
      </c>
      <c r="R615" s="193"/>
      <c r="S615" s="94">
        <v>1</v>
      </c>
      <c r="T615" s="58">
        <f t="shared" si="158"/>
        <v>4</v>
      </c>
      <c r="U615" s="61">
        <f t="shared" si="159"/>
        <v>506.63</v>
      </c>
      <c r="V615" s="61">
        <f t="shared" si="150"/>
        <v>494.15264569617165</v>
      </c>
      <c r="W615" s="61" t="s">
        <v>194</v>
      </c>
      <c r="X615" s="61">
        <f t="shared" si="151"/>
        <v>3.6349999999999998</v>
      </c>
      <c r="Y615" s="61">
        <f t="shared" si="160"/>
        <v>3.5454767129968299</v>
      </c>
      <c r="Z615" s="58">
        <f t="shared" si="161"/>
        <v>0</v>
      </c>
      <c r="AA615" s="81">
        <f t="shared" si="162"/>
        <v>494.15264569617165</v>
      </c>
      <c r="AB615" s="212">
        <f t="shared" si="155"/>
        <v>123.53816142404291</v>
      </c>
      <c r="AC615" s="82"/>
      <c r="AD615" s="10"/>
      <c r="AE615"/>
      <c r="AF615"/>
      <c r="AK615" s="10"/>
      <c r="AM615"/>
      <c r="AR615" s="10"/>
      <c r="AT615"/>
    </row>
    <row r="616" spans="1:46" x14ac:dyDescent="0.25">
      <c r="A616" s="93">
        <v>576</v>
      </c>
      <c r="B616" s="93" t="s">
        <v>126</v>
      </c>
      <c r="C616" s="94" t="s">
        <v>114</v>
      </c>
      <c r="D616" s="121">
        <v>2014</v>
      </c>
      <c r="E616" s="93">
        <v>4</v>
      </c>
      <c r="F616" s="93">
        <f t="shared" si="153"/>
        <v>576</v>
      </c>
      <c r="H616" s="54">
        <v>4</v>
      </c>
      <c r="I616" s="118">
        <v>506.63</v>
      </c>
      <c r="J616" s="123"/>
      <c r="L616"/>
      <c r="M616" s="60">
        <f t="shared" si="157"/>
        <v>506.63</v>
      </c>
      <c r="N616" s="10"/>
      <c r="O616" s="79" t="str">
        <f t="shared" si="149"/>
        <v>NY Metro</v>
      </c>
      <c r="P616" s="94">
        <f t="shared" si="148"/>
        <v>576</v>
      </c>
      <c r="Q616" s="94" t="s">
        <v>114</v>
      </c>
      <c r="R616" s="193"/>
      <c r="S616" s="94">
        <v>1</v>
      </c>
      <c r="T616" s="58">
        <f t="shared" si="158"/>
        <v>4</v>
      </c>
      <c r="U616" s="61">
        <f t="shared" si="159"/>
        <v>506.63</v>
      </c>
      <c r="V616" s="61">
        <f t="shared" si="150"/>
        <v>494.15264569617165</v>
      </c>
      <c r="W616" s="61" t="s">
        <v>194</v>
      </c>
      <c r="X616" s="61">
        <f t="shared" si="151"/>
        <v>3.6349999999999998</v>
      </c>
      <c r="Y616" s="61">
        <f t="shared" si="160"/>
        <v>3.5454767129968299</v>
      </c>
      <c r="Z616" s="58">
        <f t="shared" si="161"/>
        <v>0</v>
      </c>
      <c r="AA616" s="81">
        <f t="shared" si="162"/>
        <v>494.15264569617165</v>
      </c>
      <c r="AB616" s="212">
        <f t="shared" si="155"/>
        <v>123.53816142404291</v>
      </c>
      <c r="AC616" s="82"/>
      <c r="AD616" s="10"/>
      <c r="AE616"/>
      <c r="AF616"/>
      <c r="AK616" s="10"/>
      <c r="AM616"/>
      <c r="AR616" s="10"/>
      <c r="AT616"/>
    </row>
    <row r="617" spans="1:46" x14ac:dyDescent="0.25">
      <c r="A617" s="93">
        <v>577</v>
      </c>
      <c r="B617" s="93" t="s">
        <v>126</v>
      </c>
      <c r="C617" s="94" t="s">
        <v>114</v>
      </c>
      <c r="D617" s="121">
        <v>2014</v>
      </c>
      <c r="E617" s="93">
        <v>4</v>
      </c>
      <c r="F617" s="93">
        <f t="shared" si="153"/>
        <v>577</v>
      </c>
      <c r="H617" s="54">
        <v>4</v>
      </c>
      <c r="I617" s="118">
        <v>506.63</v>
      </c>
      <c r="J617" s="123"/>
      <c r="L617"/>
      <c r="M617" s="60">
        <f t="shared" si="157"/>
        <v>506.63</v>
      </c>
      <c r="N617" s="10"/>
      <c r="O617" s="79" t="str">
        <f t="shared" si="149"/>
        <v>NY Metro</v>
      </c>
      <c r="P617" s="94">
        <f t="shared" si="148"/>
        <v>577</v>
      </c>
      <c r="Q617" s="94" t="s">
        <v>114</v>
      </c>
      <c r="R617" s="193"/>
      <c r="S617" s="94">
        <v>1</v>
      </c>
      <c r="T617" s="58">
        <f t="shared" si="158"/>
        <v>4</v>
      </c>
      <c r="U617" s="61">
        <f t="shared" si="159"/>
        <v>506.63</v>
      </c>
      <c r="V617" s="61">
        <f t="shared" si="150"/>
        <v>494.15264569617165</v>
      </c>
      <c r="W617" s="61" t="s">
        <v>194</v>
      </c>
      <c r="X617" s="61">
        <f t="shared" si="151"/>
        <v>3.6349999999999998</v>
      </c>
      <c r="Y617" s="61">
        <f t="shared" si="160"/>
        <v>3.5454767129968299</v>
      </c>
      <c r="Z617" s="58">
        <f t="shared" si="161"/>
        <v>0</v>
      </c>
      <c r="AA617" s="81">
        <f t="shared" si="162"/>
        <v>494.15264569617165</v>
      </c>
      <c r="AB617" s="212">
        <f t="shared" si="155"/>
        <v>123.53816142404291</v>
      </c>
      <c r="AC617" s="82"/>
      <c r="AD617" s="10"/>
      <c r="AE617"/>
      <c r="AF617"/>
      <c r="AK617" s="10"/>
      <c r="AM617"/>
      <c r="AR617" s="10"/>
      <c r="AT617"/>
    </row>
    <row r="618" spans="1:46" x14ac:dyDescent="0.25">
      <c r="A618" s="93">
        <v>578</v>
      </c>
      <c r="B618" s="93" t="s">
        <v>126</v>
      </c>
      <c r="C618" s="94" t="s">
        <v>114</v>
      </c>
      <c r="D618" s="121">
        <v>2014</v>
      </c>
      <c r="E618" s="93">
        <v>4</v>
      </c>
      <c r="F618" s="93">
        <f t="shared" si="153"/>
        <v>578</v>
      </c>
      <c r="H618" s="54">
        <v>4</v>
      </c>
      <c r="I618" s="118">
        <v>506.63</v>
      </c>
      <c r="J618" s="123"/>
      <c r="L618"/>
      <c r="M618" s="60">
        <f t="shared" si="157"/>
        <v>506.63</v>
      </c>
      <c r="N618" s="10"/>
      <c r="O618" s="79" t="str">
        <f t="shared" si="149"/>
        <v>NY Metro</v>
      </c>
      <c r="P618" s="94">
        <f t="shared" si="148"/>
        <v>578</v>
      </c>
      <c r="Q618" s="94" t="s">
        <v>114</v>
      </c>
      <c r="R618" s="193"/>
      <c r="S618" s="94">
        <v>1</v>
      </c>
      <c r="T618" s="58">
        <f t="shared" si="158"/>
        <v>4</v>
      </c>
      <c r="U618" s="61">
        <f t="shared" si="159"/>
        <v>506.63</v>
      </c>
      <c r="V618" s="61">
        <f t="shared" si="150"/>
        <v>494.15264569617165</v>
      </c>
      <c r="W618" s="61" t="s">
        <v>194</v>
      </c>
      <c r="X618" s="61">
        <f t="shared" si="151"/>
        <v>3.6349999999999998</v>
      </c>
      <c r="Y618" s="61">
        <f t="shared" si="160"/>
        <v>3.5454767129968299</v>
      </c>
      <c r="Z618" s="58">
        <f t="shared" si="161"/>
        <v>0</v>
      </c>
      <c r="AA618" s="81">
        <f t="shared" si="162"/>
        <v>494.15264569617165</v>
      </c>
      <c r="AB618" s="212">
        <f t="shared" si="155"/>
        <v>123.53816142404291</v>
      </c>
      <c r="AC618" s="82"/>
      <c r="AD618" s="10"/>
      <c r="AE618"/>
      <c r="AF618"/>
      <c r="AK618" s="10"/>
      <c r="AM618"/>
      <c r="AR618" s="10"/>
      <c r="AT618"/>
    </row>
    <row r="619" spans="1:46" x14ac:dyDescent="0.25">
      <c r="A619" s="93">
        <v>579</v>
      </c>
      <c r="B619" s="93" t="s">
        <v>126</v>
      </c>
      <c r="C619" s="94" t="s">
        <v>114</v>
      </c>
      <c r="D619" s="121">
        <v>2014</v>
      </c>
      <c r="E619" s="93">
        <v>4</v>
      </c>
      <c r="F619" s="93">
        <f t="shared" si="153"/>
        <v>579</v>
      </c>
      <c r="H619" s="54">
        <v>4</v>
      </c>
      <c r="I619" s="118">
        <v>506.63</v>
      </c>
      <c r="J619" s="123"/>
      <c r="L619"/>
      <c r="M619" s="60">
        <f t="shared" si="157"/>
        <v>506.63</v>
      </c>
      <c r="N619" s="10"/>
      <c r="O619" s="79" t="str">
        <f t="shared" si="149"/>
        <v>NY Metro</v>
      </c>
      <c r="P619" s="94">
        <f t="shared" si="148"/>
        <v>579</v>
      </c>
      <c r="Q619" s="94" t="s">
        <v>114</v>
      </c>
      <c r="R619" s="193"/>
      <c r="S619" s="94">
        <v>1</v>
      </c>
      <c r="T619" s="58">
        <f t="shared" si="158"/>
        <v>4</v>
      </c>
      <c r="U619" s="61">
        <f t="shared" si="159"/>
        <v>506.63</v>
      </c>
      <c r="V619" s="61">
        <f t="shared" si="150"/>
        <v>494.15264569617165</v>
      </c>
      <c r="W619" s="61" t="s">
        <v>194</v>
      </c>
      <c r="X619" s="61">
        <f t="shared" si="151"/>
        <v>3.6349999999999998</v>
      </c>
      <c r="Y619" s="61">
        <f t="shared" si="160"/>
        <v>3.5454767129968299</v>
      </c>
      <c r="Z619" s="58">
        <f t="shared" si="161"/>
        <v>0</v>
      </c>
      <c r="AA619" s="81">
        <f t="shared" si="162"/>
        <v>494.15264569617165</v>
      </c>
      <c r="AB619" s="212">
        <f t="shared" si="155"/>
        <v>123.53816142404291</v>
      </c>
      <c r="AC619" s="82"/>
      <c r="AD619" s="10"/>
      <c r="AE619"/>
      <c r="AF619"/>
      <c r="AK619" s="10"/>
      <c r="AM619"/>
      <c r="AR619" s="10"/>
      <c r="AT619"/>
    </row>
    <row r="620" spans="1:46" x14ac:dyDescent="0.25">
      <c r="A620" s="93">
        <v>580</v>
      </c>
      <c r="B620" s="93" t="s">
        <v>126</v>
      </c>
      <c r="C620" s="94" t="s">
        <v>114</v>
      </c>
      <c r="D620" s="121">
        <v>2014</v>
      </c>
      <c r="E620" s="93">
        <v>4</v>
      </c>
      <c r="F620" s="93">
        <f t="shared" si="153"/>
        <v>580</v>
      </c>
      <c r="H620" s="54">
        <v>4</v>
      </c>
      <c r="I620" s="118">
        <v>506.63</v>
      </c>
      <c r="J620" s="123"/>
      <c r="L620"/>
      <c r="M620" s="60">
        <f t="shared" si="157"/>
        <v>506.63</v>
      </c>
      <c r="N620" s="10"/>
      <c r="O620" s="79" t="str">
        <f t="shared" si="149"/>
        <v>NY Metro</v>
      </c>
      <c r="P620" s="94">
        <f t="shared" si="148"/>
        <v>580</v>
      </c>
      <c r="Q620" s="94" t="s">
        <v>114</v>
      </c>
      <c r="R620" s="193"/>
      <c r="S620" s="94">
        <v>1</v>
      </c>
      <c r="T620" s="58">
        <f t="shared" si="158"/>
        <v>4</v>
      </c>
      <c r="U620" s="61">
        <f t="shared" si="159"/>
        <v>506.63</v>
      </c>
      <c r="V620" s="61">
        <f t="shared" si="150"/>
        <v>494.15264569617165</v>
      </c>
      <c r="W620" s="61" t="s">
        <v>194</v>
      </c>
      <c r="X620" s="61">
        <f t="shared" si="151"/>
        <v>3.6349999999999998</v>
      </c>
      <c r="Y620" s="61">
        <f t="shared" si="160"/>
        <v>3.5454767129968299</v>
      </c>
      <c r="Z620" s="58">
        <f t="shared" si="161"/>
        <v>0</v>
      </c>
      <c r="AA620" s="81">
        <f t="shared" si="162"/>
        <v>494.15264569617165</v>
      </c>
      <c r="AB620" s="212">
        <f t="shared" si="155"/>
        <v>123.53816142404291</v>
      </c>
      <c r="AC620" s="82"/>
      <c r="AD620" s="10"/>
      <c r="AE620"/>
      <c r="AF620"/>
      <c r="AK620" s="10"/>
      <c r="AM620"/>
      <c r="AR620" s="10"/>
      <c r="AT620"/>
    </row>
    <row r="621" spans="1:46" x14ac:dyDescent="0.25">
      <c r="A621" s="93">
        <v>581</v>
      </c>
      <c r="B621" s="93" t="s">
        <v>126</v>
      </c>
      <c r="C621" s="94" t="s">
        <v>114</v>
      </c>
      <c r="D621" s="121">
        <v>2014</v>
      </c>
      <c r="E621" s="93">
        <v>4</v>
      </c>
      <c r="F621" s="93">
        <f t="shared" si="153"/>
        <v>581</v>
      </c>
      <c r="H621" s="54">
        <v>4</v>
      </c>
      <c r="I621" s="118">
        <v>506.63</v>
      </c>
      <c r="J621" s="123"/>
      <c r="L621"/>
      <c r="M621" s="60">
        <f t="shared" si="157"/>
        <v>506.63</v>
      </c>
      <c r="N621" s="10"/>
      <c r="O621" s="79" t="str">
        <f t="shared" si="149"/>
        <v>NY Metro</v>
      </c>
      <c r="P621" s="94">
        <f t="shared" si="148"/>
        <v>581</v>
      </c>
      <c r="Q621" s="94" t="s">
        <v>114</v>
      </c>
      <c r="R621" s="193"/>
      <c r="S621" s="94">
        <v>1</v>
      </c>
      <c r="T621" s="58">
        <f t="shared" si="158"/>
        <v>4</v>
      </c>
      <c r="U621" s="61">
        <f t="shared" si="159"/>
        <v>506.63</v>
      </c>
      <c r="V621" s="61">
        <f t="shared" si="150"/>
        <v>494.15264569617165</v>
      </c>
      <c r="W621" s="61" t="s">
        <v>194</v>
      </c>
      <c r="X621" s="61">
        <f t="shared" si="151"/>
        <v>3.6349999999999998</v>
      </c>
      <c r="Y621" s="61">
        <f t="shared" si="160"/>
        <v>3.5454767129968299</v>
      </c>
      <c r="Z621" s="58">
        <f t="shared" si="161"/>
        <v>0</v>
      </c>
      <c r="AA621" s="81">
        <f t="shared" si="162"/>
        <v>494.15264569617165</v>
      </c>
      <c r="AB621" s="212">
        <f t="shared" si="155"/>
        <v>123.53816142404291</v>
      </c>
      <c r="AC621" s="82"/>
      <c r="AD621" s="10"/>
      <c r="AE621"/>
      <c r="AF621"/>
      <c r="AK621" s="10"/>
      <c r="AM621"/>
      <c r="AR621" s="10"/>
      <c r="AT621"/>
    </row>
    <row r="622" spans="1:46" x14ac:dyDescent="0.25">
      <c r="A622" s="93">
        <v>582</v>
      </c>
      <c r="B622" s="93" t="s">
        <v>126</v>
      </c>
      <c r="C622" s="94" t="s">
        <v>114</v>
      </c>
      <c r="D622" s="121">
        <v>2014</v>
      </c>
      <c r="E622" s="93">
        <v>4</v>
      </c>
      <c r="F622" s="93">
        <f t="shared" si="153"/>
        <v>582</v>
      </c>
      <c r="H622" s="54">
        <v>4</v>
      </c>
      <c r="I622" s="118">
        <v>506.63</v>
      </c>
      <c r="J622" s="123"/>
      <c r="L622"/>
      <c r="M622" s="60">
        <f t="shared" si="157"/>
        <v>506.63</v>
      </c>
      <c r="N622" s="10"/>
      <c r="O622" s="79" t="str">
        <f t="shared" si="149"/>
        <v>NY Metro</v>
      </c>
      <c r="P622" s="94">
        <f t="shared" si="148"/>
        <v>582</v>
      </c>
      <c r="Q622" s="94" t="s">
        <v>114</v>
      </c>
      <c r="R622" s="193"/>
      <c r="S622" s="94">
        <v>1</v>
      </c>
      <c r="T622" s="58">
        <f t="shared" si="158"/>
        <v>4</v>
      </c>
      <c r="U622" s="61">
        <f t="shared" si="159"/>
        <v>506.63</v>
      </c>
      <c r="V622" s="61">
        <f t="shared" si="150"/>
        <v>494.15264569617165</v>
      </c>
      <c r="W622" s="61" t="s">
        <v>194</v>
      </c>
      <c r="X622" s="61">
        <f t="shared" si="151"/>
        <v>3.6349999999999998</v>
      </c>
      <c r="Y622" s="61">
        <f t="shared" si="160"/>
        <v>3.5454767129968299</v>
      </c>
      <c r="Z622" s="58">
        <f t="shared" si="161"/>
        <v>0</v>
      </c>
      <c r="AA622" s="81">
        <f t="shared" si="162"/>
        <v>494.15264569617165</v>
      </c>
      <c r="AB622" s="212">
        <f t="shared" si="155"/>
        <v>123.53816142404291</v>
      </c>
      <c r="AC622" s="82"/>
      <c r="AD622" s="10"/>
      <c r="AE622"/>
      <c r="AF622"/>
      <c r="AK622" s="10"/>
      <c r="AM622"/>
      <c r="AR622" s="10"/>
      <c r="AT622"/>
    </row>
    <row r="623" spans="1:46" x14ac:dyDescent="0.25">
      <c r="A623" s="93">
        <v>583</v>
      </c>
      <c r="B623" s="93" t="s">
        <v>126</v>
      </c>
      <c r="C623" s="94" t="s">
        <v>114</v>
      </c>
      <c r="D623" s="121">
        <v>2014</v>
      </c>
      <c r="E623" s="93">
        <v>4</v>
      </c>
      <c r="F623" s="93">
        <f t="shared" si="153"/>
        <v>583</v>
      </c>
      <c r="H623" s="54">
        <v>4</v>
      </c>
      <c r="I623" s="118">
        <v>506.63</v>
      </c>
      <c r="J623" s="123"/>
      <c r="L623"/>
      <c r="M623" s="60">
        <f t="shared" si="157"/>
        <v>506.63</v>
      </c>
      <c r="N623" s="10"/>
      <c r="O623" s="79" t="str">
        <f t="shared" si="149"/>
        <v>NY Metro</v>
      </c>
      <c r="P623" s="94">
        <f t="shared" si="148"/>
        <v>583</v>
      </c>
      <c r="Q623" s="94" t="s">
        <v>114</v>
      </c>
      <c r="R623" s="193"/>
      <c r="S623" s="94">
        <v>1</v>
      </c>
      <c r="T623" s="58">
        <f t="shared" si="158"/>
        <v>4</v>
      </c>
      <c r="U623" s="61">
        <f t="shared" si="159"/>
        <v>506.63</v>
      </c>
      <c r="V623" s="61">
        <f t="shared" si="150"/>
        <v>494.15264569617165</v>
      </c>
      <c r="W623" s="61" t="s">
        <v>194</v>
      </c>
      <c r="X623" s="61">
        <f t="shared" si="151"/>
        <v>3.6349999999999998</v>
      </c>
      <c r="Y623" s="61">
        <f t="shared" si="160"/>
        <v>3.5454767129968299</v>
      </c>
      <c r="Z623" s="58">
        <f t="shared" si="161"/>
        <v>0</v>
      </c>
      <c r="AA623" s="81">
        <f t="shared" si="162"/>
        <v>494.15264569617165</v>
      </c>
      <c r="AB623" s="212">
        <f t="shared" si="155"/>
        <v>123.53816142404291</v>
      </c>
      <c r="AC623" s="82"/>
      <c r="AD623" s="10"/>
      <c r="AE623"/>
      <c r="AF623"/>
      <c r="AK623" s="10"/>
      <c r="AM623"/>
      <c r="AR623" s="10"/>
      <c r="AT623"/>
    </row>
    <row r="624" spans="1:46" x14ac:dyDescent="0.25">
      <c r="A624" s="93">
        <v>584</v>
      </c>
      <c r="B624" s="93" t="s">
        <v>126</v>
      </c>
      <c r="C624" s="94" t="s">
        <v>114</v>
      </c>
      <c r="D624" s="121">
        <v>2014</v>
      </c>
      <c r="E624" s="93">
        <v>4</v>
      </c>
      <c r="F624" s="93">
        <f t="shared" si="153"/>
        <v>584</v>
      </c>
      <c r="H624" s="54">
        <v>4</v>
      </c>
      <c r="I624" s="118">
        <v>506.63</v>
      </c>
      <c r="J624" s="123"/>
      <c r="L624"/>
      <c r="M624" s="60">
        <f t="shared" ref="M624:M655" si="163">I624+(L624*K624)</f>
        <v>506.63</v>
      </c>
      <c r="N624" s="10"/>
      <c r="O624" s="79" t="str">
        <f t="shared" si="149"/>
        <v>NY Metro</v>
      </c>
      <c r="P624" s="94">
        <f t="shared" si="148"/>
        <v>584</v>
      </c>
      <c r="Q624" s="94" t="s">
        <v>114</v>
      </c>
      <c r="R624" s="193"/>
      <c r="S624" s="94">
        <v>1</v>
      </c>
      <c r="T624" s="58">
        <f t="shared" si="158"/>
        <v>4</v>
      </c>
      <c r="U624" s="61">
        <f t="shared" si="159"/>
        <v>506.63</v>
      </c>
      <c r="V624" s="61">
        <f t="shared" si="150"/>
        <v>494.15264569617165</v>
      </c>
      <c r="W624" s="61" t="s">
        <v>194</v>
      </c>
      <c r="X624" s="61">
        <f t="shared" si="151"/>
        <v>3.6349999999999998</v>
      </c>
      <c r="Y624" s="61">
        <f t="shared" si="160"/>
        <v>3.5454767129968299</v>
      </c>
      <c r="Z624" s="58">
        <f t="shared" si="161"/>
        <v>0</v>
      </c>
      <c r="AA624" s="81">
        <f t="shared" si="162"/>
        <v>494.15264569617165</v>
      </c>
      <c r="AB624" s="212">
        <f t="shared" si="155"/>
        <v>123.53816142404291</v>
      </c>
      <c r="AC624" s="82"/>
      <c r="AD624" s="10"/>
      <c r="AE624"/>
      <c r="AF624"/>
      <c r="AK624" s="10"/>
      <c r="AM624"/>
      <c r="AR624" s="10"/>
      <c r="AT624"/>
    </row>
    <row r="625" spans="1:46" x14ac:dyDescent="0.25">
      <c r="A625" s="93">
        <v>585</v>
      </c>
      <c r="B625" s="93" t="s">
        <v>126</v>
      </c>
      <c r="C625" s="94" t="s">
        <v>114</v>
      </c>
      <c r="D625" s="121">
        <v>2014</v>
      </c>
      <c r="E625" s="93">
        <v>4</v>
      </c>
      <c r="F625" s="93">
        <f t="shared" si="153"/>
        <v>585</v>
      </c>
      <c r="H625" s="54">
        <v>4</v>
      </c>
      <c r="I625" s="118">
        <v>506.63</v>
      </c>
      <c r="J625" s="123"/>
      <c r="L625"/>
      <c r="M625" s="60">
        <f t="shared" si="163"/>
        <v>506.63</v>
      </c>
      <c r="N625" s="10"/>
      <c r="O625" s="79" t="str">
        <f t="shared" si="149"/>
        <v>NY Metro</v>
      </c>
      <c r="P625" s="94">
        <f t="shared" si="148"/>
        <v>585</v>
      </c>
      <c r="Q625" s="94" t="s">
        <v>114</v>
      </c>
      <c r="R625" s="193"/>
      <c r="S625" s="94">
        <v>1</v>
      </c>
      <c r="T625" s="58">
        <f t="shared" si="158"/>
        <v>4</v>
      </c>
      <c r="U625" s="61">
        <f t="shared" si="159"/>
        <v>506.63</v>
      </c>
      <c r="V625" s="61">
        <f t="shared" si="150"/>
        <v>494.15264569617165</v>
      </c>
      <c r="W625" s="61" t="s">
        <v>194</v>
      </c>
      <c r="X625" s="61">
        <f t="shared" si="151"/>
        <v>3.6349999999999998</v>
      </c>
      <c r="Y625" s="61">
        <f t="shared" si="160"/>
        <v>3.5454767129968299</v>
      </c>
      <c r="Z625" s="58">
        <f t="shared" si="161"/>
        <v>0</v>
      </c>
      <c r="AA625" s="81">
        <f t="shared" si="162"/>
        <v>494.15264569617165</v>
      </c>
      <c r="AB625" s="212">
        <f t="shared" si="155"/>
        <v>123.53816142404291</v>
      </c>
      <c r="AC625" s="82"/>
      <c r="AD625" s="10"/>
      <c r="AE625"/>
      <c r="AF625"/>
      <c r="AK625" s="10"/>
      <c r="AM625"/>
      <c r="AR625" s="10"/>
      <c r="AT625"/>
    </row>
    <row r="626" spans="1:46" x14ac:dyDescent="0.25">
      <c r="A626" s="93">
        <v>586</v>
      </c>
      <c r="B626" s="93" t="s">
        <v>126</v>
      </c>
      <c r="C626" s="94" t="s">
        <v>114</v>
      </c>
      <c r="D626" s="121">
        <v>2014</v>
      </c>
      <c r="E626" s="93">
        <v>4</v>
      </c>
      <c r="F626" s="93">
        <f t="shared" si="153"/>
        <v>586</v>
      </c>
      <c r="H626" s="54">
        <v>4</v>
      </c>
      <c r="I626" s="118">
        <v>506.63</v>
      </c>
      <c r="J626" s="123"/>
      <c r="L626"/>
      <c r="M626" s="60">
        <f t="shared" si="163"/>
        <v>506.63</v>
      </c>
      <c r="N626" s="10"/>
      <c r="O626" s="79" t="str">
        <f t="shared" si="149"/>
        <v>NY Metro</v>
      </c>
      <c r="P626" s="94">
        <f t="shared" si="148"/>
        <v>586</v>
      </c>
      <c r="Q626" s="94" t="s">
        <v>114</v>
      </c>
      <c r="R626" s="193"/>
      <c r="S626" s="94">
        <v>1</v>
      </c>
      <c r="T626" s="58">
        <f t="shared" si="158"/>
        <v>4</v>
      </c>
      <c r="U626" s="61">
        <f t="shared" si="159"/>
        <v>506.63</v>
      </c>
      <c r="V626" s="61">
        <f t="shared" si="150"/>
        <v>494.15264569617165</v>
      </c>
      <c r="W626" s="61" t="s">
        <v>194</v>
      </c>
      <c r="X626" s="61">
        <f t="shared" si="151"/>
        <v>3.6349999999999998</v>
      </c>
      <c r="Y626" s="61">
        <f t="shared" si="160"/>
        <v>3.5454767129968299</v>
      </c>
      <c r="Z626" s="58">
        <f t="shared" si="161"/>
        <v>0</v>
      </c>
      <c r="AA626" s="81">
        <f t="shared" si="162"/>
        <v>494.15264569617165</v>
      </c>
      <c r="AB626" s="212">
        <f t="shared" si="155"/>
        <v>123.53816142404291</v>
      </c>
      <c r="AC626" s="82"/>
      <c r="AD626" s="10"/>
      <c r="AE626"/>
      <c r="AF626"/>
      <c r="AK626" s="10"/>
      <c r="AM626"/>
      <c r="AR626" s="10"/>
      <c r="AT626"/>
    </row>
    <row r="627" spans="1:46" x14ac:dyDescent="0.25">
      <c r="A627" s="93">
        <v>587</v>
      </c>
      <c r="B627" s="93" t="s">
        <v>126</v>
      </c>
      <c r="C627" s="94" t="s">
        <v>114</v>
      </c>
      <c r="D627" s="121">
        <v>2014</v>
      </c>
      <c r="E627" s="93">
        <v>4</v>
      </c>
      <c r="F627" s="93">
        <f t="shared" si="153"/>
        <v>587</v>
      </c>
      <c r="H627" s="54">
        <v>4</v>
      </c>
      <c r="I627" s="118">
        <v>506.64</v>
      </c>
      <c r="J627" s="123"/>
      <c r="L627"/>
      <c r="M627" s="60">
        <f t="shared" si="163"/>
        <v>506.64</v>
      </c>
      <c r="N627" s="10"/>
      <c r="O627" s="79" t="str">
        <f t="shared" si="149"/>
        <v>NY Metro</v>
      </c>
      <c r="P627" s="94">
        <f t="shared" si="148"/>
        <v>587</v>
      </c>
      <c r="Q627" s="94" t="s">
        <v>114</v>
      </c>
      <c r="R627" s="193"/>
      <c r="S627" s="94">
        <v>1</v>
      </c>
      <c r="T627" s="58">
        <f t="shared" si="158"/>
        <v>4</v>
      </c>
      <c r="U627" s="61">
        <f t="shared" si="159"/>
        <v>506.64</v>
      </c>
      <c r="V627" s="61">
        <f t="shared" si="150"/>
        <v>494.16239941477687</v>
      </c>
      <c r="W627" s="61" t="s">
        <v>194</v>
      </c>
      <c r="X627" s="61">
        <f t="shared" si="151"/>
        <v>3.6349999999999998</v>
      </c>
      <c r="Y627" s="61">
        <f t="shared" si="160"/>
        <v>3.5454767129968299</v>
      </c>
      <c r="Z627" s="58">
        <f t="shared" si="161"/>
        <v>0</v>
      </c>
      <c r="AA627" s="81">
        <f t="shared" si="162"/>
        <v>494.16239941477687</v>
      </c>
      <c r="AB627" s="212">
        <f t="shared" si="155"/>
        <v>123.54059985369422</v>
      </c>
      <c r="AC627" s="82"/>
      <c r="AD627" s="10"/>
      <c r="AE627"/>
      <c r="AF627"/>
      <c r="AK627" s="10"/>
      <c r="AM627"/>
      <c r="AR627" s="10"/>
      <c r="AT627"/>
    </row>
    <row r="628" spans="1:46" x14ac:dyDescent="0.25">
      <c r="A628" s="93">
        <v>588</v>
      </c>
      <c r="B628" s="93" t="s">
        <v>126</v>
      </c>
      <c r="C628" s="94" t="s">
        <v>114</v>
      </c>
      <c r="D628" s="121">
        <v>2014</v>
      </c>
      <c r="E628" s="93">
        <v>4</v>
      </c>
      <c r="F628" s="93">
        <f t="shared" si="153"/>
        <v>588</v>
      </c>
      <c r="H628" s="54">
        <v>4</v>
      </c>
      <c r="I628" s="118">
        <v>506.64</v>
      </c>
      <c r="J628" s="123"/>
      <c r="L628"/>
      <c r="M628" s="60">
        <f t="shared" si="163"/>
        <v>506.64</v>
      </c>
      <c r="N628" s="10"/>
      <c r="O628" s="79" t="str">
        <f t="shared" si="149"/>
        <v>NY Metro</v>
      </c>
      <c r="P628" s="94">
        <f t="shared" si="148"/>
        <v>588</v>
      </c>
      <c r="Q628" s="94" t="s">
        <v>114</v>
      </c>
      <c r="R628" s="193"/>
      <c r="S628" s="94">
        <v>1</v>
      </c>
      <c r="T628" s="58">
        <f t="shared" si="158"/>
        <v>4</v>
      </c>
      <c r="U628" s="61">
        <f t="shared" si="159"/>
        <v>506.64</v>
      </c>
      <c r="V628" s="61">
        <f t="shared" si="150"/>
        <v>494.16239941477687</v>
      </c>
      <c r="W628" s="61" t="s">
        <v>194</v>
      </c>
      <c r="X628" s="61">
        <f t="shared" si="151"/>
        <v>3.6349999999999998</v>
      </c>
      <c r="Y628" s="61">
        <f t="shared" si="160"/>
        <v>3.5454767129968299</v>
      </c>
      <c r="Z628" s="58">
        <f t="shared" si="161"/>
        <v>0</v>
      </c>
      <c r="AA628" s="81">
        <f t="shared" si="162"/>
        <v>494.16239941477687</v>
      </c>
      <c r="AB628" s="212">
        <f t="shared" si="155"/>
        <v>123.54059985369422</v>
      </c>
      <c r="AC628" s="82"/>
      <c r="AD628" s="10"/>
      <c r="AE628"/>
      <c r="AF628"/>
      <c r="AK628" s="10"/>
      <c r="AM628"/>
      <c r="AR628" s="10"/>
      <c r="AT628"/>
    </row>
    <row r="629" spans="1:46" x14ac:dyDescent="0.25">
      <c r="A629" s="93">
        <v>589</v>
      </c>
      <c r="B629" s="93" t="s">
        <v>126</v>
      </c>
      <c r="C629" s="94" t="s">
        <v>114</v>
      </c>
      <c r="D629" s="121">
        <v>2014</v>
      </c>
      <c r="E629" s="93">
        <v>4</v>
      </c>
      <c r="F629" s="93">
        <f t="shared" si="153"/>
        <v>589</v>
      </c>
      <c r="H629" s="54">
        <v>4</v>
      </c>
      <c r="I629" s="118">
        <v>506.63</v>
      </c>
      <c r="J629" s="123"/>
      <c r="L629"/>
      <c r="M629" s="60">
        <f t="shared" si="163"/>
        <v>506.63</v>
      </c>
      <c r="N629" s="10"/>
      <c r="O629" s="79" t="str">
        <f t="shared" si="149"/>
        <v>NY Metro</v>
      </c>
      <c r="P629" s="94">
        <f t="shared" si="148"/>
        <v>589</v>
      </c>
      <c r="Q629" s="94" t="s">
        <v>114</v>
      </c>
      <c r="R629" s="193"/>
      <c r="S629" s="94">
        <v>1</v>
      </c>
      <c r="T629" s="58">
        <f t="shared" si="158"/>
        <v>4</v>
      </c>
      <c r="U629" s="61">
        <f t="shared" si="159"/>
        <v>506.63</v>
      </c>
      <c r="V629" s="61">
        <f t="shared" si="150"/>
        <v>494.15264569617165</v>
      </c>
      <c r="W629" s="61" t="s">
        <v>194</v>
      </c>
      <c r="X629" s="61">
        <f t="shared" si="151"/>
        <v>3.6349999999999998</v>
      </c>
      <c r="Y629" s="61">
        <f t="shared" si="160"/>
        <v>3.5454767129968299</v>
      </c>
      <c r="Z629" s="58">
        <f t="shared" si="161"/>
        <v>0</v>
      </c>
      <c r="AA629" s="81">
        <f t="shared" si="162"/>
        <v>494.15264569617165</v>
      </c>
      <c r="AB629" s="212">
        <f t="shared" si="155"/>
        <v>123.53816142404291</v>
      </c>
      <c r="AC629" s="82"/>
      <c r="AD629" s="10"/>
      <c r="AE629"/>
      <c r="AF629"/>
      <c r="AK629" s="10"/>
      <c r="AM629"/>
      <c r="AR629" s="10"/>
      <c r="AT629"/>
    </row>
    <row r="630" spans="1:46" x14ac:dyDescent="0.25">
      <c r="A630" s="93">
        <v>590</v>
      </c>
      <c r="B630" s="93" t="s">
        <v>126</v>
      </c>
      <c r="C630" s="94" t="s">
        <v>114</v>
      </c>
      <c r="D630" s="121">
        <v>2014</v>
      </c>
      <c r="E630" s="93">
        <v>4</v>
      </c>
      <c r="F630" s="93">
        <f t="shared" si="153"/>
        <v>590</v>
      </c>
      <c r="H630" s="54">
        <v>4</v>
      </c>
      <c r="I630" s="118">
        <v>506.63</v>
      </c>
      <c r="J630" s="123"/>
      <c r="L630"/>
      <c r="M630" s="60">
        <f t="shared" si="163"/>
        <v>506.63</v>
      </c>
      <c r="N630" s="10"/>
      <c r="O630" s="79" t="str">
        <f t="shared" si="149"/>
        <v>NY Metro</v>
      </c>
      <c r="P630" s="94">
        <f t="shared" si="148"/>
        <v>590</v>
      </c>
      <c r="Q630" s="94" t="s">
        <v>114</v>
      </c>
      <c r="R630" s="193"/>
      <c r="S630" s="94">
        <v>1</v>
      </c>
      <c r="T630" s="58">
        <f t="shared" ref="T630:T649" si="164">H630</f>
        <v>4</v>
      </c>
      <c r="U630" s="61">
        <f t="shared" si="159"/>
        <v>506.63</v>
      </c>
      <c r="V630" s="61">
        <f t="shared" si="150"/>
        <v>494.15264569617165</v>
      </c>
      <c r="W630" s="61" t="s">
        <v>194</v>
      </c>
      <c r="X630" s="61">
        <f t="shared" si="151"/>
        <v>3.6349999999999998</v>
      </c>
      <c r="Y630" s="61">
        <f t="shared" si="160"/>
        <v>3.5454767129968299</v>
      </c>
      <c r="Z630" s="58">
        <f t="shared" si="161"/>
        <v>0</v>
      </c>
      <c r="AA630" s="81">
        <f t="shared" si="162"/>
        <v>494.15264569617165</v>
      </c>
      <c r="AB630" s="212">
        <f t="shared" si="155"/>
        <v>123.53816142404291</v>
      </c>
      <c r="AC630" s="82"/>
      <c r="AD630" s="10"/>
      <c r="AE630"/>
      <c r="AF630"/>
      <c r="AK630" s="10"/>
      <c r="AM630"/>
      <c r="AR630" s="10"/>
      <c r="AT630"/>
    </row>
    <row r="631" spans="1:46" x14ac:dyDescent="0.25">
      <c r="A631" s="93">
        <v>591</v>
      </c>
      <c r="B631" s="93" t="s">
        <v>126</v>
      </c>
      <c r="C631" s="94" t="s">
        <v>114</v>
      </c>
      <c r="D631" s="121">
        <v>2014</v>
      </c>
      <c r="E631" s="93">
        <v>4</v>
      </c>
      <c r="F631" s="93">
        <f t="shared" si="153"/>
        <v>591</v>
      </c>
      <c r="H631" s="54">
        <v>4</v>
      </c>
      <c r="I631" s="118">
        <v>506.63</v>
      </c>
      <c r="J631" s="123"/>
      <c r="L631"/>
      <c r="M631" s="60">
        <f t="shared" si="163"/>
        <v>506.63</v>
      </c>
      <c r="N631" s="10"/>
      <c r="O631" s="79" t="str">
        <f t="shared" si="149"/>
        <v>NY Metro</v>
      </c>
      <c r="P631" s="94">
        <f t="shared" si="148"/>
        <v>591</v>
      </c>
      <c r="Q631" s="94" t="s">
        <v>114</v>
      </c>
      <c r="R631" s="193"/>
      <c r="S631" s="94">
        <v>1</v>
      </c>
      <c r="T631" s="58">
        <f t="shared" si="164"/>
        <v>4</v>
      </c>
      <c r="U631" s="61">
        <f t="shared" si="159"/>
        <v>506.63</v>
      </c>
      <c r="V631" s="61">
        <f t="shared" si="150"/>
        <v>494.15264569617165</v>
      </c>
      <c r="W631" s="61" t="s">
        <v>194</v>
      </c>
      <c r="X631" s="61">
        <f t="shared" si="151"/>
        <v>3.6349999999999998</v>
      </c>
      <c r="Y631" s="61">
        <f t="shared" si="160"/>
        <v>3.5454767129968299</v>
      </c>
      <c r="Z631" s="58">
        <f t="shared" si="161"/>
        <v>0</v>
      </c>
      <c r="AA631" s="81">
        <f t="shared" si="162"/>
        <v>494.15264569617165</v>
      </c>
      <c r="AB631" s="212">
        <f t="shared" si="155"/>
        <v>123.53816142404291</v>
      </c>
      <c r="AC631" s="82"/>
      <c r="AD631" s="10"/>
      <c r="AE631"/>
      <c r="AF631"/>
      <c r="AK631" s="10"/>
      <c r="AM631"/>
      <c r="AR631" s="10"/>
      <c r="AT631"/>
    </row>
    <row r="632" spans="1:46" x14ac:dyDescent="0.25">
      <c r="A632" s="93">
        <v>592</v>
      </c>
      <c r="B632" s="93" t="s">
        <v>126</v>
      </c>
      <c r="C632" s="94" t="s">
        <v>114</v>
      </c>
      <c r="D632" s="121">
        <v>2014</v>
      </c>
      <c r="E632" s="93">
        <v>4</v>
      </c>
      <c r="F632" s="93">
        <f t="shared" si="153"/>
        <v>592</v>
      </c>
      <c r="H632" s="54">
        <v>4</v>
      </c>
      <c r="I632" s="118">
        <v>506.63</v>
      </c>
      <c r="J632" s="123"/>
      <c r="L632"/>
      <c r="M632" s="60">
        <f t="shared" si="163"/>
        <v>506.63</v>
      </c>
      <c r="N632" s="10"/>
      <c r="O632" s="79" t="str">
        <f t="shared" si="149"/>
        <v>NY Metro</v>
      </c>
      <c r="P632" s="94">
        <f t="shared" ref="P632:P695" si="165">A632</f>
        <v>592</v>
      </c>
      <c r="Q632" s="94" t="s">
        <v>114</v>
      </c>
      <c r="R632" s="193"/>
      <c r="S632" s="94">
        <v>1</v>
      </c>
      <c r="T632" s="58">
        <f t="shared" si="164"/>
        <v>4</v>
      </c>
      <c r="U632" s="61">
        <f t="shared" ref="U632:U649" si="166">I632</f>
        <v>506.63</v>
      </c>
      <c r="V632" s="61">
        <f t="shared" si="150"/>
        <v>494.15264569617165</v>
      </c>
      <c r="W632" s="61" t="s">
        <v>194</v>
      </c>
      <c r="X632" s="61">
        <f t="shared" si="151"/>
        <v>3.6349999999999998</v>
      </c>
      <c r="Y632" s="61">
        <f t="shared" si="160"/>
        <v>3.5454767129968299</v>
      </c>
      <c r="Z632" s="58">
        <f t="shared" ref="Z632:Z649" si="167">L632</f>
        <v>0</v>
      </c>
      <c r="AA632" s="81">
        <f t="shared" si="162"/>
        <v>494.15264569617165</v>
      </c>
      <c r="AB632" s="212">
        <f t="shared" si="155"/>
        <v>123.53816142404291</v>
      </c>
      <c r="AC632" s="82"/>
      <c r="AD632" s="10"/>
      <c r="AE632"/>
      <c r="AF632"/>
      <c r="AK632" s="10"/>
      <c r="AM632"/>
      <c r="AR632" s="10"/>
      <c r="AT632"/>
    </row>
    <row r="633" spans="1:46" x14ac:dyDescent="0.25">
      <c r="A633" s="93">
        <v>593</v>
      </c>
      <c r="B633" s="93" t="s">
        <v>126</v>
      </c>
      <c r="C633" s="94" t="s">
        <v>114</v>
      </c>
      <c r="D633" s="121">
        <v>2014</v>
      </c>
      <c r="E633" s="93">
        <v>4</v>
      </c>
      <c r="F633" s="93">
        <f t="shared" si="153"/>
        <v>593</v>
      </c>
      <c r="H633" s="54">
        <v>4</v>
      </c>
      <c r="I633" s="118">
        <v>506.63</v>
      </c>
      <c r="J633" s="123"/>
      <c r="L633"/>
      <c r="M633" s="60">
        <f t="shared" si="163"/>
        <v>506.63</v>
      </c>
      <c r="N633" s="10"/>
      <c r="O633" s="79" t="str">
        <f t="shared" ref="O633:O696" si="168">IF(E633=1,$E$3,IF(E633=2,$E$4,IF(E633=3,$E$5,IF(E633=4,$E$6,IF(E633=5,$E$7,IF(E633=6,$E$8,"other"))))))</f>
        <v>NY Metro</v>
      </c>
      <c r="P633" s="94">
        <f t="shared" si="165"/>
        <v>593</v>
      </c>
      <c r="Q633" s="94" t="s">
        <v>114</v>
      </c>
      <c r="R633" s="193"/>
      <c r="S633" s="94">
        <v>1</v>
      </c>
      <c r="T633" s="58">
        <f t="shared" si="164"/>
        <v>4</v>
      </c>
      <c r="U633" s="61">
        <f t="shared" si="166"/>
        <v>506.63</v>
      </c>
      <c r="V633" s="61">
        <f t="shared" ref="V633:V696" si="169">U633/INDEX($AO$49:$AO$56,MATCH($O633,$AL$49:$AL$56,0))</f>
        <v>494.15264569617165</v>
      </c>
      <c r="W633" s="61" t="s">
        <v>194</v>
      </c>
      <c r="X633" s="61">
        <f t="shared" ref="X633:X696" si="170">IF(K633,K633,AVERAGE($L$11:$L$1104))</f>
        <v>3.6349999999999998</v>
      </c>
      <c r="Y633" s="61">
        <f t="shared" si="160"/>
        <v>3.5454767129968299</v>
      </c>
      <c r="Z633" s="58">
        <f t="shared" si="167"/>
        <v>0</v>
      </c>
      <c r="AA633" s="81">
        <f t="shared" si="162"/>
        <v>494.15264569617165</v>
      </c>
      <c r="AB633" s="212">
        <f t="shared" si="155"/>
        <v>123.53816142404291</v>
      </c>
      <c r="AC633" s="82"/>
      <c r="AD633" s="10"/>
      <c r="AE633"/>
      <c r="AF633"/>
      <c r="AK633" s="10"/>
      <c r="AM633"/>
      <c r="AR633" s="10"/>
      <c r="AT633"/>
    </row>
    <row r="634" spans="1:46" x14ac:dyDescent="0.25">
      <c r="A634" s="93">
        <v>594</v>
      </c>
      <c r="B634" s="93" t="s">
        <v>126</v>
      </c>
      <c r="C634" s="94" t="s">
        <v>114</v>
      </c>
      <c r="D634" s="121">
        <v>2014</v>
      </c>
      <c r="E634" s="93">
        <v>4</v>
      </c>
      <c r="F634" s="93">
        <f t="shared" si="153"/>
        <v>594</v>
      </c>
      <c r="H634" s="54">
        <v>4</v>
      </c>
      <c r="I634" s="118">
        <v>506.63</v>
      </c>
      <c r="J634" s="123"/>
      <c r="L634"/>
      <c r="M634" s="60">
        <f t="shared" si="163"/>
        <v>506.63</v>
      </c>
      <c r="N634" s="10"/>
      <c r="O634" s="79" t="str">
        <f t="shared" si="168"/>
        <v>NY Metro</v>
      </c>
      <c r="P634" s="94">
        <f t="shared" si="165"/>
        <v>594</v>
      </c>
      <c r="Q634" s="94" t="s">
        <v>114</v>
      </c>
      <c r="R634" s="193"/>
      <c r="S634" s="94">
        <v>1</v>
      </c>
      <c r="T634" s="58">
        <f t="shared" si="164"/>
        <v>4</v>
      </c>
      <c r="U634" s="61">
        <f t="shared" si="166"/>
        <v>506.63</v>
      </c>
      <c r="V634" s="61">
        <f t="shared" si="169"/>
        <v>494.15264569617165</v>
      </c>
      <c r="W634" s="61" t="s">
        <v>194</v>
      </c>
      <c r="X634" s="61">
        <f t="shared" si="170"/>
        <v>3.6349999999999998</v>
      </c>
      <c r="Y634" s="61">
        <f t="shared" si="160"/>
        <v>3.5454767129968299</v>
      </c>
      <c r="Z634" s="58">
        <f t="shared" si="167"/>
        <v>0</v>
      </c>
      <c r="AA634" s="81">
        <f t="shared" si="162"/>
        <v>494.15264569617165</v>
      </c>
      <c r="AB634" s="212">
        <f t="shared" si="155"/>
        <v>123.53816142404291</v>
      </c>
      <c r="AC634" s="82"/>
      <c r="AD634" s="10"/>
      <c r="AE634"/>
      <c r="AF634"/>
      <c r="AK634" s="10"/>
      <c r="AM634"/>
      <c r="AR634" s="10"/>
      <c r="AT634"/>
    </row>
    <row r="635" spans="1:46" x14ac:dyDescent="0.25">
      <c r="A635" s="93">
        <v>595</v>
      </c>
      <c r="B635" s="93" t="s">
        <v>126</v>
      </c>
      <c r="C635" s="94" t="s">
        <v>114</v>
      </c>
      <c r="D635" s="121">
        <v>2014</v>
      </c>
      <c r="E635" s="93">
        <v>4</v>
      </c>
      <c r="F635" s="93">
        <f t="shared" si="153"/>
        <v>595</v>
      </c>
      <c r="H635" s="54">
        <v>4</v>
      </c>
      <c r="I635" s="118">
        <v>506.63</v>
      </c>
      <c r="J635" s="123"/>
      <c r="L635"/>
      <c r="M635" s="60">
        <f t="shared" si="163"/>
        <v>506.63</v>
      </c>
      <c r="N635" s="10"/>
      <c r="O635" s="79" t="str">
        <f t="shared" si="168"/>
        <v>NY Metro</v>
      </c>
      <c r="P635" s="94">
        <f t="shared" si="165"/>
        <v>595</v>
      </c>
      <c r="Q635" s="94" t="s">
        <v>114</v>
      </c>
      <c r="R635" s="193"/>
      <c r="S635" s="94">
        <v>1</v>
      </c>
      <c r="T635" s="58">
        <f t="shared" si="164"/>
        <v>4</v>
      </c>
      <c r="U635" s="61">
        <f t="shared" si="166"/>
        <v>506.63</v>
      </c>
      <c r="V635" s="61">
        <f t="shared" si="169"/>
        <v>494.15264569617165</v>
      </c>
      <c r="W635" s="61" t="s">
        <v>194</v>
      </c>
      <c r="X635" s="61">
        <f t="shared" si="170"/>
        <v>3.6349999999999998</v>
      </c>
      <c r="Y635" s="61">
        <f t="shared" si="160"/>
        <v>3.5454767129968299</v>
      </c>
      <c r="Z635" s="58">
        <f t="shared" si="167"/>
        <v>0</v>
      </c>
      <c r="AA635" s="81">
        <f t="shared" si="162"/>
        <v>494.15264569617165</v>
      </c>
      <c r="AB635" s="212">
        <f t="shared" si="155"/>
        <v>123.53816142404291</v>
      </c>
      <c r="AC635" s="82"/>
      <c r="AD635" s="10"/>
      <c r="AE635"/>
      <c r="AF635"/>
      <c r="AK635" s="10"/>
      <c r="AM635"/>
      <c r="AR635" s="10"/>
      <c r="AT635"/>
    </row>
    <row r="636" spans="1:46" x14ac:dyDescent="0.25">
      <c r="A636" s="93">
        <v>596</v>
      </c>
      <c r="B636" s="93" t="s">
        <v>126</v>
      </c>
      <c r="C636" s="94" t="s">
        <v>114</v>
      </c>
      <c r="D636" s="121">
        <v>2014</v>
      </c>
      <c r="E636" s="93">
        <v>4</v>
      </c>
      <c r="F636" s="93">
        <f t="shared" si="153"/>
        <v>596</v>
      </c>
      <c r="H636" s="54">
        <v>4</v>
      </c>
      <c r="I636" s="118">
        <v>506.64</v>
      </c>
      <c r="J636" s="123"/>
      <c r="L636"/>
      <c r="M636" s="60">
        <f t="shared" si="163"/>
        <v>506.64</v>
      </c>
      <c r="N636" s="10"/>
      <c r="O636" s="79" t="str">
        <f t="shared" si="168"/>
        <v>NY Metro</v>
      </c>
      <c r="P636" s="94">
        <f t="shared" si="165"/>
        <v>596</v>
      </c>
      <c r="Q636" s="94" t="s">
        <v>114</v>
      </c>
      <c r="R636" s="193"/>
      <c r="S636" s="94">
        <v>1</v>
      </c>
      <c r="T636" s="58">
        <f t="shared" si="164"/>
        <v>4</v>
      </c>
      <c r="U636" s="61">
        <f t="shared" si="166"/>
        <v>506.64</v>
      </c>
      <c r="V636" s="61">
        <f t="shared" si="169"/>
        <v>494.16239941477687</v>
      </c>
      <c r="W636" s="61" t="s">
        <v>194</v>
      </c>
      <c r="X636" s="61">
        <f t="shared" si="170"/>
        <v>3.6349999999999998</v>
      </c>
      <c r="Y636" s="61">
        <f t="shared" si="160"/>
        <v>3.5454767129968299</v>
      </c>
      <c r="Z636" s="58">
        <f t="shared" si="167"/>
        <v>0</v>
      </c>
      <c r="AA636" s="81">
        <f t="shared" si="162"/>
        <v>494.16239941477687</v>
      </c>
      <c r="AB636" s="212">
        <f t="shared" si="155"/>
        <v>123.54059985369422</v>
      </c>
      <c r="AC636" s="82"/>
      <c r="AD636" s="10"/>
      <c r="AE636"/>
      <c r="AF636"/>
      <c r="AK636" s="10"/>
      <c r="AM636"/>
      <c r="AR636" s="10"/>
      <c r="AT636"/>
    </row>
    <row r="637" spans="1:46" x14ac:dyDescent="0.25">
      <c r="A637" s="93">
        <v>597</v>
      </c>
      <c r="B637" s="93" t="s">
        <v>126</v>
      </c>
      <c r="C637" s="94" t="s">
        <v>114</v>
      </c>
      <c r="D637" s="121">
        <v>2014</v>
      </c>
      <c r="E637" s="93">
        <v>4</v>
      </c>
      <c r="F637" s="93">
        <f t="shared" si="153"/>
        <v>597</v>
      </c>
      <c r="H637" s="54">
        <v>4</v>
      </c>
      <c r="I637" s="118">
        <v>506.64</v>
      </c>
      <c r="J637" s="123"/>
      <c r="L637"/>
      <c r="M637" s="60">
        <f t="shared" si="163"/>
        <v>506.64</v>
      </c>
      <c r="N637" s="10"/>
      <c r="O637" s="79" t="str">
        <f t="shared" si="168"/>
        <v>NY Metro</v>
      </c>
      <c r="P637" s="94">
        <f t="shared" si="165"/>
        <v>597</v>
      </c>
      <c r="Q637" s="94" t="s">
        <v>114</v>
      </c>
      <c r="R637" s="193"/>
      <c r="S637" s="94">
        <v>1</v>
      </c>
      <c r="T637" s="58">
        <f t="shared" si="164"/>
        <v>4</v>
      </c>
      <c r="U637" s="61">
        <f t="shared" si="166"/>
        <v>506.64</v>
      </c>
      <c r="V637" s="61">
        <f t="shared" si="169"/>
        <v>494.16239941477687</v>
      </c>
      <c r="W637" s="61" t="s">
        <v>194</v>
      </c>
      <c r="X637" s="61">
        <f t="shared" si="170"/>
        <v>3.6349999999999998</v>
      </c>
      <c r="Y637" s="61">
        <f t="shared" si="160"/>
        <v>3.5454767129968299</v>
      </c>
      <c r="Z637" s="58">
        <f t="shared" si="167"/>
        <v>0</v>
      </c>
      <c r="AA637" s="81">
        <f t="shared" si="162"/>
        <v>494.16239941477687</v>
      </c>
      <c r="AB637" s="212">
        <f t="shared" si="155"/>
        <v>123.54059985369422</v>
      </c>
      <c r="AC637" s="82"/>
      <c r="AD637" s="10"/>
      <c r="AE637"/>
      <c r="AF637"/>
      <c r="AK637" s="10"/>
      <c r="AM637"/>
      <c r="AR637" s="10"/>
      <c r="AT637"/>
    </row>
    <row r="638" spans="1:46" x14ac:dyDescent="0.25">
      <c r="A638" s="93">
        <v>598</v>
      </c>
      <c r="B638" s="93" t="s">
        <v>126</v>
      </c>
      <c r="C638" s="94" t="s">
        <v>114</v>
      </c>
      <c r="D638" s="121">
        <v>2014</v>
      </c>
      <c r="E638" s="93">
        <v>4</v>
      </c>
      <c r="F638" s="93">
        <f t="shared" si="153"/>
        <v>598</v>
      </c>
      <c r="H638" s="54">
        <v>4</v>
      </c>
      <c r="I638" s="118">
        <v>506.64</v>
      </c>
      <c r="J638" s="123"/>
      <c r="L638"/>
      <c r="M638" s="60">
        <f t="shared" si="163"/>
        <v>506.64</v>
      </c>
      <c r="N638" s="10"/>
      <c r="O638" s="79" t="str">
        <f t="shared" si="168"/>
        <v>NY Metro</v>
      </c>
      <c r="P638" s="94">
        <f t="shared" si="165"/>
        <v>598</v>
      </c>
      <c r="Q638" s="94" t="s">
        <v>114</v>
      </c>
      <c r="R638" s="193"/>
      <c r="S638" s="94">
        <v>1</v>
      </c>
      <c r="T638" s="58">
        <f t="shared" si="164"/>
        <v>4</v>
      </c>
      <c r="U638" s="61">
        <f t="shared" si="166"/>
        <v>506.64</v>
      </c>
      <c r="V638" s="61">
        <f t="shared" si="169"/>
        <v>494.16239941477687</v>
      </c>
      <c r="W638" s="61" t="s">
        <v>194</v>
      </c>
      <c r="X638" s="61">
        <f t="shared" si="170"/>
        <v>3.6349999999999998</v>
      </c>
      <c r="Y638" s="61">
        <f t="shared" si="160"/>
        <v>3.5454767129968299</v>
      </c>
      <c r="Z638" s="58">
        <f t="shared" si="167"/>
        <v>0</v>
      </c>
      <c r="AA638" s="81">
        <f t="shared" si="162"/>
        <v>494.16239941477687</v>
      </c>
      <c r="AB638" s="212">
        <f t="shared" si="155"/>
        <v>123.54059985369422</v>
      </c>
      <c r="AC638" s="82"/>
      <c r="AD638" s="10"/>
      <c r="AE638"/>
      <c r="AF638"/>
      <c r="AK638" s="10"/>
      <c r="AM638"/>
      <c r="AR638" s="10"/>
      <c r="AT638"/>
    </row>
    <row r="639" spans="1:46" x14ac:dyDescent="0.25">
      <c r="A639" s="93">
        <v>599</v>
      </c>
      <c r="B639" s="93" t="s">
        <v>126</v>
      </c>
      <c r="C639" s="94" t="s">
        <v>114</v>
      </c>
      <c r="D639" s="121">
        <v>2014</v>
      </c>
      <c r="E639" s="93">
        <v>4</v>
      </c>
      <c r="F639" s="93">
        <f t="shared" ref="F639:F702" si="171">A639</f>
        <v>599</v>
      </c>
      <c r="H639" s="54">
        <v>4</v>
      </c>
      <c r="I639" s="118">
        <v>506.64</v>
      </c>
      <c r="J639" s="123"/>
      <c r="L639"/>
      <c r="M639" s="60">
        <f t="shared" si="163"/>
        <v>506.64</v>
      </c>
      <c r="N639" s="10"/>
      <c r="O639" s="79" t="str">
        <f t="shared" si="168"/>
        <v>NY Metro</v>
      </c>
      <c r="P639" s="94">
        <f t="shared" si="165"/>
        <v>599</v>
      </c>
      <c r="Q639" s="94" t="s">
        <v>114</v>
      </c>
      <c r="R639" s="193"/>
      <c r="S639" s="94">
        <v>1</v>
      </c>
      <c r="T639" s="58">
        <f t="shared" si="164"/>
        <v>4</v>
      </c>
      <c r="U639" s="61">
        <f t="shared" si="166"/>
        <v>506.64</v>
      </c>
      <c r="V639" s="61">
        <f t="shared" si="169"/>
        <v>494.16239941477687</v>
      </c>
      <c r="W639" s="61" t="s">
        <v>194</v>
      </c>
      <c r="X639" s="61">
        <f t="shared" si="170"/>
        <v>3.6349999999999998</v>
      </c>
      <c r="Y639" s="61">
        <f t="shared" si="160"/>
        <v>3.5454767129968299</v>
      </c>
      <c r="Z639" s="58">
        <f t="shared" si="167"/>
        <v>0</v>
      </c>
      <c r="AA639" s="81">
        <f t="shared" si="162"/>
        <v>494.16239941477687</v>
      </c>
      <c r="AB639" s="212">
        <f t="shared" si="155"/>
        <v>123.54059985369422</v>
      </c>
      <c r="AC639" s="82"/>
      <c r="AD639" s="10"/>
      <c r="AE639"/>
      <c r="AF639"/>
      <c r="AK639" s="10"/>
      <c r="AM639"/>
      <c r="AR639" s="10"/>
      <c r="AT639"/>
    </row>
    <row r="640" spans="1:46" x14ac:dyDescent="0.25">
      <c r="A640" s="93">
        <v>600</v>
      </c>
      <c r="B640" s="93" t="s">
        <v>126</v>
      </c>
      <c r="C640" s="94" t="s">
        <v>114</v>
      </c>
      <c r="D640" s="121">
        <v>2014</v>
      </c>
      <c r="E640" s="93">
        <v>4</v>
      </c>
      <c r="F640" s="93">
        <f t="shared" si="171"/>
        <v>600</v>
      </c>
      <c r="H640" s="54">
        <v>4</v>
      </c>
      <c r="I640" s="118">
        <v>506.64</v>
      </c>
      <c r="J640" s="123"/>
      <c r="L640"/>
      <c r="M640" s="60">
        <f t="shared" si="163"/>
        <v>506.64</v>
      </c>
      <c r="N640" s="10"/>
      <c r="O640" s="79" t="str">
        <f t="shared" si="168"/>
        <v>NY Metro</v>
      </c>
      <c r="P640" s="94">
        <f t="shared" si="165"/>
        <v>600</v>
      </c>
      <c r="Q640" s="94" t="s">
        <v>114</v>
      </c>
      <c r="R640" s="193"/>
      <c r="S640" s="94">
        <v>1</v>
      </c>
      <c r="T640" s="58">
        <f t="shared" si="164"/>
        <v>4</v>
      </c>
      <c r="U640" s="61">
        <f t="shared" si="166"/>
        <v>506.64</v>
      </c>
      <c r="V640" s="61">
        <f t="shared" si="169"/>
        <v>494.16239941477687</v>
      </c>
      <c r="W640" s="61" t="s">
        <v>194</v>
      </c>
      <c r="X640" s="61">
        <f t="shared" si="170"/>
        <v>3.6349999999999998</v>
      </c>
      <c r="Y640" s="61">
        <f t="shared" si="160"/>
        <v>3.5454767129968299</v>
      </c>
      <c r="Z640" s="58">
        <f t="shared" si="167"/>
        <v>0</v>
      </c>
      <c r="AA640" s="81">
        <f t="shared" si="162"/>
        <v>494.16239941477687</v>
      </c>
      <c r="AB640" s="212">
        <f t="shared" si="155"/>
        <v>123.54059985369422</v>
      </c>
      <c r="AC640" s="82"/>
      <c r="AD640" s="10"/>
      <c r="AE640"/>
      <c r="AF640"/>
      <c r="AK640" s="10"/>
      <c r="AM640"/>
      <c r="AR640" s="10"/>
      <c r="AT640"/>
    </row>
    <row r="641" spans="1:46" x14ac:dyDescent="0.25">
      <c r="A641" s="93">
        <v>601</v>
      </c>
      <c r="B641" s="93" t="s">
        <v>126</v>
      </c>
      <c r="C641" s="94" t="s">
        <v>114</v>
      </c>
      <c r="D641" s="121">
        <v>2014</v>
      </c>
      <c r="E641" s="93">
        <v>4</v>
      </c>
      <c r="F641" s="93">
        <f t="shared" si="171"/>
        <v>601</v>
      </c>
      <c r="H641" s="54">
        <v>4</v>
      </c>
      <c r="I641" s="118">
        <v>506.64</v>
      </c>
      <c r="J641" s="123"/>
      <c r="L641"/>
      <c r="M641" s="60">
        <f t="shared" si="163"/>
        <v>506.64</v>
      </c>
      <c r="N641" s="10"/>
      <c r="O641" s="79" t="str">
        <f t="shared" si="168"/>
        <v>NY Metro</v>
      </c>
      <c r="P641" s="94">
        <f t="shared" si="165"/>
        <v>601</v>
      </c>
      <c r="Q641" s="94" t="s">
        <v>114</v>
      </c>
      <c r="R641" s="193"/>
      <c r="S641" s="94">
        <v>1</v>
      </c>
      <c r="T641" s="58">
        <f t="shared" si="164"/>
        <v>4</v>
      </c>
      <c r="U641" s="61">
        <f t="shared" si="166"/>
        <v>506.64</v>
      </c>
      <c r="V641" s="61">
        <f t="shared" si="169"/>
        <v>494.16239941477687</v>
      </c>
      <c r="W641" s="61" t="s">
        <v>194</v>
      </c>
      <c r="X641" s="61">
        <f t="shared" si="170"/>
        <v>3.6349999999999998</v>
      </c>
      <c r="Y641" s="61">
        <f t="shared" si="160"/>
        <v>3.5454767129968299</v>
      </c>
      <c r="Z641" s="58">
        <f t="shared" si="167"/>
        <v>0</v>
      </c>
      <c r="AA641" s="81">
        <f t="shared" si="162"/>
        <v>494.16239941477687</v>
      </c>
      <c r="AB641" s="212">
        <f t="shared" si="155"/>
        <v>123.54059985369422</v>
      </c>
      <c r="AC641" s="82"/>
      <c r="AD641" s="10"/>
      <c r="AE641"/>
      <c r="AF641"/>
      <c r="AK641" s="10"/>
      <c r="AM641"/>
      <c r="AR641" s="10"/>
      <c r="AT641"/>
    </row>
    <row r="642" spans="1:46" x14ac:dyDescent="0.25">
      <c r="A642" s="93">
        <v>602</v>
      </c>
      <c r="B642" s="93" t="s">
        <v>126</v>
      </c>
      <c r="C642" s="94" t="s">
        <v>114</v>
      </c>
      <c r="D642" s="121">
        <v>2014</v>
      </c>
      <c r="E642" s="93">
        <v>4</v>
      </c>
      <c r="F642" s="93">
        <f t="shared" si="171"/>
        <v>602</v>
      </c>
      <c r="H642" s="54">
        <v>4</v>
      </c>
      <c r="I642" s="118">
        <v>506.64</v>
      </c>
      <c r="J642" s="123"/>
      <c r="L642"/>
      <c r="M642" s="60">
        <f t="shared" si="163"/>
        <v>506.64</v>
      </c>
      <c r="N642" s="10"/>
      <c r="O642" s="79" t="str">
        <f t="shared" si="168"/>
        <v>NY Metro</v>
      </c>
      <c r="P642" s="94">
        <f t="shared" si="165"/>
        <v>602</v>
      </c>
      <c r="Q642" s="94" t="s">
        <v>114</v>
      </c>
      <c r="R642" s="193"/>
      <c r="S642" s="94">
        <v>1</v>
      </c>
      <c r="T642" s="58">
        <f t="shared" si="164"/>
        <v>4</v>
      </c>
      <c r="U642" s="61">
        <f t="shared" si="166"/>
        <v>506.64</v>
      </c>
      <c r="V642" s="61">
        <f t="shared" si="169"/>
        <v>494.16239941477687</v>
      </c>
      <c r="W642" s="61" t="s">
        <v>194</v>
      </c>
      <c r="X642" s="61">
        <f t="shared" si="170"/>
        <v>3.6349999999999998</v>
      </c>
      <c r="Y642" s="61">
        <f t="shared" si="160"/>
        <v>3.5454767129968299</v>
      </c>
      <c r="Z642" s="58">
        <f t="shared" si="167"/>
        <v>0</v>
      </c>
      <c r="AA642" s="81">
        <f t="shared" si="162"/>
        <v>494.16239941477687</v>
      </c>
      <c r="AB642" s="212">
        <f t="shared" si="155"/>
        <v>123.54059985369422</v>
      </c>
      <c r="AC642" s="82"/>
      <c r="AD642" s="10"/>
      <c r="AE642"/>
      <c r="AF642"/>
      <c r="AK642" s="10"/>
      <c r="AM642"/>
      <c r="AR642" s="10"/>
      <c r="AT642"/>
    </row>
    <row r="643" spans="1:46" x14ac:dyDescent="0.25">
      <c r="A643" s="93">
        <v>603</v>
      </c>
      <c r="B643" s="93" t="s">
        <v>126</v>
      </c>
      <c r="C643" s="94" t="s">
        <v>114</v>
      </c>
      <c r="D643" s="121">
        <v>2014</v>
      </c>
      <c r="E643" s="93">
        <v>4</v>
      </c>
      <c r="F643" s="93">
        <f t="shared" si="171"/>
        <v>603</v>
      </c>
      <c r="H643" s="54">
        <v>4</v>
      </c>
      <c r="I643" s="118">
        <v>506.64</v>
      </c>
      <c r="J643" s="123"/>
      <c r="L643"/>
      <c r="M643" s="60">
        <f t="shared" si="163"/>
        <v>506.64</v>
      </c>
      <c r="N643" s="10"/>
      <c r="O643" s="79" t="str">
        <f t="shared" si="168"/>
        <v>NY Metro</v>
      </c>
      <c r="P643" s="94">
        <f t="shared" si="165"/>
        <v>603</v>
      </c>
      <c r="Q643" s="94" t="s">
        <v>114</v>
      </c>
      <c r="R643" s="193"/>
      <c r="S643" s="94">
        <v>1</v>
      </c>
      <c r="T643" s="58">
        <f t="shared" si="164"/>
        <v>4</v>
      </c>
      <c r="U643" s="61">
        <f t="shared" si="166"/>
        <v>506.64</v>
      </c>
      <c r="V643" s="61">
        <f t="shared" si="169"/>
        <v>494.16239941477687</v>
      </c>
      <c r="W643" s="61" t="s">
        <v>194</v>
      </c>
      <c r="X643" s="61">
        <f t="shared" si="170"/>
        <v>3.6349999999999998</v>
      </c>
      <c r="Y643" s="61">
        <f t="shared" si="160"/>
        <v>3.5454767129968299</v>
      </c>
      <c r="Z643" s="58">
        <f t="shared" si="167"/>
        <v>0</v>
      </c>
      <c r="AA643" s="81">
        <f t="shared" si="162"/>
        <v>494.16239941477687</v>
      </c>
      <c r="AB643" s="212">
        <f t="shared" si="155"/>
        <v>123.54059985369422</v>
      </c>
      <c r="AC643" s="82"/>
      <c r="AD643" s="10"/>
      <c r="AE643"/>
      <c r="AF643"/>
      <c r="AK643" s="10"/>
      <c r="AM643"/>
      <c r="AR643" s="10"/>
      <c r="AT643"/>
    </row>
    <row r="644" spans="1:46" x14ac:dyDescent="0.25">
      <c r="A644" s="93">
        <v>604</v>
      </c>
      <c r="B644" s="93" t="s">
        <v>126</v>
      </c>
      <c r="C644" s="94" t="s">
        <v>114</v>
      </c>
      <c r="D644" s="121">
        <v>2014</v>
      </c>
      <c r="E644" s="93">
        <v>4</v>
      </c>
      <c r="F644" s="93">
        <f t="shared" si="171"/>
        <v>604</v>
      </c>
      <c r="H644" s="54">
        <v>4</v>
      </c>
      <c r="I644" s="118">
        <v>506.63</v>
      </c>
      <c r="J644" s="123"/>
      <c r="L644"/>
      <c r="M644" s="60">
        <f t="shared" si="163"/>
        <v>506.63</v>
      </c>
      <c r="N644" s="10"/>
      <c r="O644" s="79" t="str">
        <f t="shared" si="168"/>
        <v>NY Metro</v>
      </c>
      <c r="P644" s="94">
        <f t="shared" si="165"/>
        <v>604</v>
      </c>
      <c r="Q644" s="94" t="s">
        <v>114</v>
      </c>
      <c r="R644" s="193"/>
      <c r="S644" s="94">
        <v>1</v>
      </c>
      <c r="T644" s="58">
        <f t="shared" si="164"/>
        <v>4</v>
      </c>
      <c r="U644" s="61">
        <f t="shared" si="166"/>
        <v>506.63</v>
      </c>
      <c r="V644" s="61">
        <f t="shared" si="169"/>
        <v>494.15264569617165</v>
      </c>
      <c r="W644" s="61" t="s">
        <v>194</v>
      </c>
      <c r="X644" s="61">
        <f t="shared" si="170"/>
        <v>3.6349999999999998</v>
      </c>
      <c r="Y644" s="61">
        <f t="shared" si="160"/>
        <v>3.5454767129968299</v>
      </c>
      <c r="Z644" s="58">
        <f t="shared" si="167"/>
        <v>0</v>
      </c>
      <c r="AA644" s="81">
        <f t="shared" si="162"/>
        <v>494.15264569617165</v>
      </c>
      <c r="AB644" s="212">
        <f t="shared" si="155"/>
        <v>123.53816142404291</v>
      </c>
      <c r="AC644" s="82"/>
      <c r="AD644" s="10"/>
      <c r="AE644"/>
      <c r="AF644"/>
      <c r="AK644" s="10"/>
      <c r="AM644"/>
      <c r="AR644" s="10"/>
      <c r="AT644"/>
    </row>
    <row r="645" spans="1:46" x14ac:dyDescent="0.25">
      <c r="A645" s="93">
        <v>605</v>
      </c>
      <c r="B645" s="93" t="s">
        <v>126</v>
      </c>
      <c r="C645" s="94" t="s">
        <v>114</v>
      </c>
      <c r="D645" s="121">
        <v>2014</v>
      </c>
      <c r="E645" s="93">
        <v>4</v>
      </c>
      <c r="F645" s="93">
        <f t="shared" si="171"/>
        <v>605</v>
      </c>
      <c r="H645" s="54">
        <v>4</v>
      </c>
      <c r="I645" s="118">
        <v>506.63</v>
      </c>
      <c r="J645" s="123"/>
      <c r="L645"/>
      <c r="M645" s="60">
        <f t="shared" si="163"/>
        <v>506.63</v>
      </c>
      <c r="N645" s="10"/>
      <c r="O645" s="79" t="str">
        <f t="shared" si="168"/>
        <v>NY Metro</v>
      </c>
      <c r="P645" s="94">
        <f t="shared" si="165"/>
        <v>605</v>
      </c>
      <c r="Q645" s="94" t="s">
        <v>114</v>
      </c>
      <c r="R645" s="193"/>
      <c r="S645" s="94">
        <v>1</v>
      </c>
      <c r="T645" s="58">
        <f t="shared" si="164"/>
        <v>4</v>
      </c>
      <c r="U645" s="61">
        <f t="shared" si="166"/>
        <v>506.63</v>
      </c>
      <c r="V645" s="61">
        <f t="shared" si="169"/>
        <v>494.15264569617165</v>
      </c>
      <c r="W645" s="61" t="s">
        <v>194</v>
      </c>
      <c r="X645" s="61">
        <f t="shared" si="170"/>
        <v>3.6349999999999998</v>
      </c>
      <c r="Y645" s="61">
        <f t="shared" si="160"/>
        <v>3.5454767129968299</v>
      </c>
      <c r="Z645" s="58">
        <f t="shared" si="167"/>
        <v>0</v>
      </c>
      <c r="AA645" s="81">
        <f t="shared" si="162"/>
        <v>494.15264569617165</v>
      </c>
      <c r="AB645" s="212">
        <f t="shared" si="155"/>
        <v>123.53816142404291</v>
      </c>
      <c r="AC645" s="82"/>
      <c r="AD645" s="10"/>
      <c r="AE645"/>
      <c r="AF645"/>
      <c r="AK645" s="10"/>
      <c r="AM645"/>
      <c r="AR645" s="10"/>
      <c r="AT645"/>
    </row>
    <row r="646" spans="1:46" x14ac:dyDescent="0.25">
      <c r="A646" s="93">
        <v>606</v>
      </c>
      <c r="B646" s="93" t="s">
        <v>126</v>
      </c>
      <c r="C646" s="94" t="s">
        <v>114</v>
      </c>
      <c r="D646" s="121">
        <v>2014</v>
      </c>
      <c r="E646" s="93">
        <v>4</v>
      </c>
      <c r="F646" s="93">
        <f t="shared" si="171"/>
        <v>606</v>
      </c>
      <c r="H646" s="54">
        <v>4</v>
      </c>
      <c r="I646" s="118">
        <v>506.63</v>
      </c>
      <c r="J646" s="123"/>
      <c r="L646"/>
      <c r="M646" s="60">
        <f t="shared" si="163"/>
        <v>506.63</v>
      </c>
      <c r="N646" s="10"/>
      <c r="O646" s="79" t="str">
        <f t="shared" si="168"/>
        <v>NY Metro</v>
      </c>
      <c r="P646" s="94">
        <f t="shared" si="165"/>
        <v>606</v>
      </c>
      <c r="Q646" s="94" t="s">
        <v>114</v>
      </c>
      <c r="R646" s="193"/>
      <c r="S646" s="94">
        <v>1</v>
      </c>
      <c r="T646" s="58">
        <f t="shared" si="164"/>
        <v>4</v>
      </c>
      <c r="U646" s="61">
        <f t="shared" si="166"/>
        <v>506.63</v>
      </c>
      <c r="V646" s="61">
        <f t="shared" si="169"/>
        <v>494.15264569617165</v>
      </c>
      <c r="W646" s="61" t="s">
        <v>194</v>
      </c>
      <c r="X646" s="61">
        <f t="shared" si="170"/>
        <v>3.6349999999999998</v>
      </c>
      <c r="Y646" s="61">
        <f t="shared" si="160"/>
        <v>3.5454767129968299</v>
      </c>
      <c r="Z646" s="58">
        <f t="shared" si="167"/>
        <v>0</v>
      </c>
      <c r="AA646" s="81">
        <f t="shared" si="162"/>
        <v>494.15264569617165</v>
      </c>
      <c r="AB646" s="212">
        <f t="shared" ref="AB646:AB709" si="172">IF(T646,AA646/T646,"-")</f>
        <v>123.53816142404291</v>
      </c>
      <c r="AC646" s="82"/>
      <c r="AD646" s="10"/>
      <c r="AE646"/>
      <c r="AF646"/>
      <c r="AK646" s="10"/>
      <c r="AM646"/>
      <c r="AR646" s="10"/>
      <c r="AT646"/>
    </row>
    <row r="647" spans="1:46" x14ac:dyDescent="0.25">
      <c r="A647" s="93">
        <v>607</v>
      </c>
      <c r="B647" s="93" t="s">
        <v>126</v>
      </c>
      <c r="C647" s="94" t="s">
        <v>114</v>
      </c>
      <c r="D647" s="121">
        <v>2014</v>
      </c>
      <c r="E647" s="93">
        <v>4</v>
      </c>
      <c r="F647" s="93">
        <f t="shared" si="171"/>
        <v>607</v>
      </c>
      <c r="H647" s="54">
        <v>4</v>
      </c>
      <c r="I647" s="118">
        <v>506.63</v>
      </c>
      <c r="J647" s="123"/>
      <c r="L647"/>
      <c r="M647" s="60">
        <f t="shared" si="163"/>
        <v>506.63</v>
      </c>
      <c r="N647" s="10"/>
      <c r="O647" s="79" t="str">
        <f t="shared" si="168"/>
        <v>NY Metro</v>
      </c>
      <c r="P647" s="94">
        <f t="shared" si="165"/>
        <v>607</v>
      </c>
      <c r="Q647" s="94" t="s">
        <v>114</v>
      </c>
      <c r="R647" s="193"/>
      <c r="S647" s="94">
        <v>1</v>
      </c>
      <c r="T647" s="58">
        <f t="shared" si="164"/>
        <v>4</v>
      </c>
      <c r="U647" s="61">
        <f t="shared" si="166"/>
        <v>506.63</v>
      </c>
      <c r="V647" s="61">
        <f t="shared" si="169"/>
        <v>494.15264569617165</v>
      </c>
      <c r="W647" s="61" t="s">
        <v>194</v>
      </c>
      <c r="X647" s="61">
        <f t="shared" si="170"/>
        <v>3.6349999999999998</v>
      </c>
      <c r="Y647" s="61">
        <f t="shared" si="160"/>
        <v>3.5454767129968299</v>
      </c>
      <c r="Z647" s="58">
        <f t="shared" si="167"/>
        <v>0</v>
      </c>
      <c r="AA647" s="81">
        <f t="shared" si="162"/>
        <v>494.15264569617165</v>
      </c>
      <c r="AB647" s="212">
        <f t="shared" si="172"/>
        <v>123.53816142404291</v>
      </c>
      <c r="AC647" s="82"/>
      <c r="AD647" s="10"/>
      <c r="AE647"/>
      <c r="AF647"/>
      <c r="AK647" s="10"/>
      <c r="AM647"/>
      <c r="AR647" s="10"/>
      <c r="AT647"/>
    </row>
    <row r="648" spans="1:46" x14ac:dyDescent="0.25">
      <c r="A648" s="93">
        <v>608</v>
      </c>
      <c r="B648" s="93" t="s">
        <v>126</v>
      </c>
      <c r="C648" s="94" t="s">
        <v>114</v>
      </c>
      <c r="D648" s="121">
        <v>2014</v>
      </c>
      <c r="E648" s="93">
        <v>4</v>
      </c>
      <c r="F648" s="93">
        <f t="shared" si="171"/>
        <v>608</v>
      </c>
      <c r="H648" s="54">
        <v>4</v>
      </c>
      <c r="I648" s="118">
        <v>506.63</v>
      </c>
      <c r="J648" s="123"/>
      <c r="L648"/>
      <c r="M648" s="60">
        <f t="shared" si="163"/>
        <v>506.63</v>
      </c>
      <c r="N648" s="10"/>
      <c r="O648" s="79" t="str">
        <f t="shared" si="168"/>
        <v>NY Metro</v>
      </c>
      <c r="P648" s="94">
        <f t="shared" si="165"/>
        <v>608</v>
      </c>
      <c r="Q648" s="94" t="s">
        <v>114</v>
      </c>
      <c r="R648" s="193"/>
      <c r="S648" s="94">
        <v>1</v>
      </c>
      <c r="T648" s="58">
        <f t="shared" si="164"/>
        <v>4</v>
      </c>
      <c r="U648" s="61">
        <f t="shared" si="166"/>
        <v>506.63</v>
      </c>
      <c r="V648" s="61">
        <f t="shared" si="169"/>
        <v>494.15264569617165</v>
      </c>
      <c r="W648" s="61" t="s">
        <v>194</v>
      </c>
      <c r="X648" s="61">
        <f t="shared" si="170"/>
        <v>3.6349999999999998</v>
      </c>
      <c r="Y648" s="61">
        <f t="shared" si="160"/>
        <v>3.5454767129968299</v>
      </c>
      <c r="Z648" s="58">
        <f t="shared" si="167"/>
        <v>0</v>
      </c>
      <c r="AA648" s="81">
        <f t="shared" si="162"/>
        <v>494.15264569617165</v>
      </c>
      <c r="AB648" s="212">
        <f t="shared" si="172"/>
        <v>123.53816142404291</v>
      </c>
      <c r="AC648" s="82"/>
      <c r="AD648" s="10"/>
      <c r="AE648"/>
      <c r="AF648"/>
      <c r="AK648" s="10"/>
      <c r="AM648"/>
      <c r="AR648" s="10"/>
      <c r="AT648"/>
    </row>
    <row r="649" spans="1:46" x14ac:dyDescent="0.25">
      <c r="A649" s="93">
        <v>609</v>
      </c>
      <c r="B649" s="93" t="s">
        <v>126</v>
      </c>
      <c r="C649" s="94" t="s">
        <v>114</v>
      </c>
      <c r="D649" s="121">
        <v>2014</v>
      </c>
      <c r="E649" s="93">
        <v>4</v>
      </c>
      <c r="F649" s="93">
        <f t="shared" si="171"/>
        <v>609</v>
      </c>
      <c r="H649" s="54">
        <v>4</v>
      </c>
      <c r="I649" s="118">
        <v>506.63</v>
      </c>
      <c r="J649" s="123"/>
      <c r="L649"/>
      <c r="M649" s="60">
        <f t="shared" si="163"/>
        <v>506.63</v>
      </c>
      <c r="N649" s="10"/>
      <c r="O649" s="79" t="str">
        <f t="shared" si="168"/>
        <v>NY Metro</v>
      </c>
      <c r="P649" s="94">
        <f t="shared" si="165"/>
        <v>609</v>
      </c>
      <c r="Q649" s="94" t="s">
        <v>114</v>
      </c>
      <c r="R649" s="193"/>
      <c r="S649" s="94">
        <v>1</v>
      </c>
      <c r="T649" s="58">
        <f t="shared" si="164"/>
        <v>4</v>
      </c>
      <c r="U649" s="61">
        <f t="shared" si="166"/>
        <v>506.63</v>
      </c>
      <c r="V649" s="61">
        <f t="shared" si="169"/>
        <v>494.15264569617165</v>
      </c>
      <c r="W649" s="61" t="s">
        <v>194</v>
      </c>
      <c r="X649" s="61">
        <f t="shared" si="170"/>
        <v>3.6349999999999998</v>
      </c>
      <c r="Y649" s="61">
        <f t="shared" si="160"/>
        <v>3.5454767129968299</v>
      </c>
      <c r="Z649" s="58">
        <f t="shared" si="167"/>
        <v>0</v>
      </c>
      <c r="AA649" s="81">
        <f t="shared" si="162"/>
        <v>494.15264569617165</v>
      </c>
      <c r="AB649" s="212">
        <f t="shared" si="172"/>
        <v>123.53816142404291</v>
      </c>
      <c r="AC649" s="82"/>
      <c r="AD649" s="10"/>
      <c r="AE649"/>
      <c r="AF649"/>
      <c r="AK649" s="10"/>
      <c r="AM649"/>
      <c r="AR649" s="10"/>
      <c r="AT649"/>
    </row>
    <row r="650" spans="1:46" x14ac:dyDescent="0.25">
      <c r="A650" s="93">
        <v>610</v>
      </c>
      <c r="B650" s="93" t="s">
        <v>126</v>
      </c>
      <c r="C650" s="94" t="s">
        <v>114</v>
      </c>
      <c r="D650" s="121">
        <v>2014</v>
      </c>
      <c r="E650" s="93">
        <v>4</v>
      </c>
      <c r="F650" s="93">
        <f t="shared" si="171"/>
        <v>610</v>
      </c>
      <c r="H650" s="54">
        <v>4</v>
      </c>
      <c r="I650" s="118">
        <v>506.63</v>
      </c>
      <c r="J650" s="123"/>
      <c r="L650"/>
      <c r="M650" s="60">
        <f t="shared" si="163"/>
        <v>506.63</v>
      </c>
      <c r="N650" s="10"/>
      <c r="O650" s="79" t="str">
        <f t="shared" si="168"/>
        <v>NY Metro</v>
      </c>
      <c r="P650" s="94">
        <f t="shared" si="165"/>
        <v>610</v>
      </c>
      <c r="Q650" s="94" t="s">
        <v>114</v>
      </c>
      <c r="R650" s="193"/>
      <c r="S650" s="94">
        <v>1</v>
      </c>
      <c r="T650" s="58">
        <f t="shared" ref="T650:T713" si="173">H650</f>
        <v>4</v>
      </c>
      <c r="U650" s="61">
        <f t="shared" ref="U650:U713" si="174">I650</f>
        <v>506.63</v>
      </c>
      <c r="V650" s="61">
        <f t="shared" si="169"/>
        <v>494.15264569617165</v>
      </c>
      <c r="W650" s="61" t="s">
        <v>194</v>
      </c>
      <c r="X650" s="61">
        <f t="shared" si="170"/>
        <v>3.6349999999999998</v>
      </c>
      <c r="Y650" s="61">
        <f t="shared" si="160"/>
        <v>3.5454767129968299</v>
      </c>
      <c r="Z650" s="58">
        <f t="shared" ref="Z650:Z713" si="175">L650</f>
        <v>0</v>
      </c>
      <c r="AA650" s="81">
        <f t="shared" si="162"/>
        <v>494.15264569617165</v>
      </c>
      <c r="AB650" s="212">
        <f t="shared" si="172"/>
        <v>123.53816142404291</v>
      </c>
      <c r="AC650" s="82"/>
      <c r="AD650" s="10"/>
      <c r="AE650"/>
      <c r="AF650"/>
      <c r="AK650" s="10"/>
      <c r="AM650"/>
      <c r="AR650" s="10"/>
      <c r="AT650"/>
    </row>
    <row r="651" spans="1:46" x14ac:dyDescent="0.25">
      <c r="A651" s="93">
        <v>611</v>
      </c>
      <c r="B651" s="93" t="s">
        <v>126</v>
      </c>
      <c r="C651" s="94" t="s">
        <v>114</v>
      </c>
      <c r="D651" s="121">
        <v>2014</v>
      </c>
      <c r="E651" s="93">
        <v>4</v>
      </c>
      <c r="F651" s="93">
        <f t="shared" si="171"/>
        <v>611</v>
      </c>
      <c r="H651" s="54">
        <v>4</v>
      </c>
      <c r="I651" s="118">
        <v>506.63</v>
      </c>
      <c r="J651" s="123"/>
      <c r="L651"/>
      <c r="M651" s="60">
        <f t="shared" si="163"/>
        <v>506.63</v>
      </c>
      <c r="N651" s="10"/>
      <c r="O651" s="79" t="str">
        <f t="shared" si="168"/>
        <v>NY Metro</v>
      </c>
      <c r="P651" s="94">
        <f t="shared" si="165"/>
        <v>611</v>
      </c>
      <c r="Q651" s="94" t="s">
        <v>114</v>
      </c>
      <c r="R651" s="193"/>
      <c r="S651" s="94">
        <v>1</v>
      </c>
      <c r="T651" s="58">
        <f t="shared" si="173"/>
        <v>4</v>
      </c>
      <c r="U651" s="61">
        <f t="shared" si="174"/>
        <v>506.63</v>
      </c>
      <c r="V651" s="61">
        <f t="shared" si="169"/>
        <v>494.15264569617165</v>
      </c>
      <c r="W651" s="61" t="s">
        <v>194</v>
      </c>
      <c r="X651" s="61">
        <f t="shared" si="170"/>
        <v>3.6349999999999998</v>
      </c>
      <c r="Y651" s="61">
        <f t="shared" si="160"/>
        <v>3.5454767129968299</v>
      </c>
      <c r="Z651" s="58">
        <f t="shared" si="175"/>
        <v>0</v>
      </c>
      <c r="AA651" s="81">
        <f t="shared" si="162"/>
        <v>494.15264569617165</v>
      </c>
      <c r="AB651" s="212">
        <f t="shared" si="172"/>
        <v>123.53816142404291</v>
      </c>
      <c r="AC651" s="82"/>
      <c r="AD651" s="10"/>
      <c r="AE651"/>
      <c r="AF651"/>
      <c r="AK651" s="10"/>
      <c r="AM651"/>
      <c r="AR651" s="10"/>
      <c r="AT651"/>
    </row>
    <row r="652" spans="1:46" x14ac:dyDescent="0.25">
      <c r="A652" s="93">
        <v>612</v>
      </c>
      <c r="B652" s="93" t="s">
        <v>126</v>
      </c>
      <c r="C652" s="94" t="s">
        <v>114</v>
      </c>
      <c r="D652" s="121">
        <v>2014</v>
      </c>
      <c r="E652" s="93">
        <v>4</v>
      </c>
      <c r="F652" s="93">
        <f t="shared" si="171"/>
        <v>612</v>
      </c>
      <c r="H652" s="54">
        <v>4</v>
      </c>
      <c r="I652" s="118">
        <v>506.63</v>
      </c>
      <c r="J652" s="123"/>
      <c r="L652"/>
      <c r="M652" s="60">
        <f t="shared" si="163"/>
        <v>506.63</v>
      </c>
      <c r="N652" s="10"/>
      <c r="O652" s="79" t="str">
        <f t="shared" si="168"/>
        <v>NY Metro</v>
      </c>
      <c r="P652" s="94">
        <f t="shared" si="165"/>
        <v>612</v>
      </c>
      <c r="Q652" s="94" t="s">
        <v>114</v>
      </c>
      <c r="R652" s="193"/>
      <c r="S652" s="94">
        <v>1</v>
      </c>
      <c r="T652" s="58">
        <f t="shared" si="173"/>
        <v>4</v>
      </c>
      <c r="U652" s="61">
        <f t="shared" si="174"/>
        <v>506.63</v>
      </c>
      <c r="V652" s="61">
        <f t="shared" si="169"/>
        <v>494.15264569617165</v>
      </c>
      <c r="W652" s="61" t="s">
        <v>194</v>
      </c>
      <c r="X652" s="61">
        <f t="shared" si="170"/>
        <v>3.6349999999999998</v>
      </c>
      <c r="Y652" s="61">
        <f t="shared" si="160"/>
        <v>3.5454767129968299</v>
      </c>
      <c r="Z652" s="58">
        <f t="shared" si="175"/>
        <v>0</v>
      </c>
      <c r="AA652" s="81">
        <f t="shared" si="162"/>
        <v>494.15264569617165</v>
      </c>
      <c r="AB652" s="212">
        <f t="shared" si="172"/>
        <v>123.53816142404291</v>
      </c>
      <c r="AC652" s="82"/>
      <c r="AD652" s="10"/>
      <c r="AE652"/>
      <c r="AF652"/>
      <c r="AK652" s="10"/>
      <c r="AM652"/>
      <c r="AR652" s="10"/>
      <c r="AT652"/>
    </row>
    <row r="653" spans="1:46" x14ac:dyDescent="0.25">
      <c r="A653" s="93">
        <v>613</v>
      </c>
      <c r="B653" s="93" t="s">
        <v>126</v>
      </c>
      <c r="C653" s="94" t="s">
        <v>114</v>
      </c>
      <c r="D653" s="121">
        <v>2014</v>
      </c>
      <c r="E653" s="93">
        <v>4</v>
      </c>
      <c r="F653" s="93">
        <f t="shared" si="171"/>
        <v>613</v>
      </c>
      <c r="H653" s="54">
        <v>4</v>
      </c>
      <c r="I653" s="118">
        <v>506.63</v>
      </c>
      <c r="J653" s="123"/>
      <c r="L653"/>
      <c r="M653" s="60">
        <f t="shared" si="163"/>
        <v>506.63</v>
      </c>
      <c r="N653" s="10"/>
      <c r="O653" s="79" t="str">
        <f t="shared" si="168"/>
        <v>NY Metro</v>
      </c>
      <c r="P653" s="94">
        <f t="shared" si="165"/>
        <v>613</v>
      </c>
      <c r="Q653" s="94" t="s">
        <v>114</v>
      </c>
      <c r="R653" s="193"/>
      <c r="S653" s="94">
        <v>1</v>
      </c>
      <c r="T653" s="58">
        <f t="shared" si="173"/>
        <v>4</v>
      </c>
      <c r="U653" s="61">
        <f t="shared" si="174"/>
        <v>506.63</v>
      </c>
      <c r="V653" s="61">
        <f t="shared" si="169"/>
        <v>494.15264569617165</v>
      </c>
      <c r="W653" s="61" t="s">
        <v>194</v>
      </c>
      <c r="X653" s="61">
        <f t="shared" si="170"/>
        <v>3.6349999999999998</v>
      </c>
      <c r="Y653" s="61">
        <f t="shared" si="160"/>
        <v>3.5454767129968299</v>
      </c>
      <c r="Z653" s="58">
        <f t="shared" si="175"/>
        <v>0</v>
      </c>
      <c r="AA653" s="81">
        <f t="shared" si="162"/>
        <v>494.15264569617165</v>
      </c>
      <c r="AB653" s="212">
        <f t="shared" si="172"/>
        <v>123.53816142404291</v>
      </c>
      <c r="AC653" s="82"/>
      <c r="AD653" s="10"/>
      <c r="AE653"/>
      <c r="AF653"/>
      <c r="AK653" s="10"/>
      <c r="AM653"/>
      <c r="AR653" s="10"/>
      <c r="AT653"/>
    </row>
    <row r="654" spans="1:46" x14ac:dyDescent="0.25">
      <c r="A654" s="93">
        <v>614</v>
      </c>
      <c r="B654" s="93" t="s">
        <v>126</v>
      </c>
      <c r="C654" s="94" t="s">
        <v>114</v>
      </c>
      <c r="D654" s="121">
        <v>2014</v>
      </c>
      <c r="E654" s="93">
        <v>4</v>
      </c>
      <c r="F654" s="93">
        <f t="shared" si="171"/>
        <v>614</v>
      </c>
      <c r="H654" s="54">
        <v>4</v>
      </c>
      <c r="I654" s="118">
        <v>506.63</v>
      </c>
      <c r="J654" s="123"/>
      <c r="L654"/>
      <c r="M654" s="60">
        <f t="shared" si="163"/>
        <v>506.63</v>
      </c>
      <c r="N654" s="10"/>
      <c r="O654" s="79" t="str">
        <f t="shared" si="168"/>
        <v>NY Metro</v>
      </c>
      <c r="P654" s="94">
        <f t="shared" si="165"/>
        <v>614</v>
      </c>
      <c r="Q654" s="94" t="s">
        <v>114</v>
      </c>
      <c r="R654" s="193"/>
      <c r="S654" s="94">
        <v>1</v>
      </c>
      <c r="T654" s="58">
        <f t="shared" si="173"/>
        <v>4</v>
      </c>
      <c r="U654" s="61">
        <f t="shared" si="174"/>
        <v>506.63</v>
      </c>
      <c r="V654" s="61">
        <f t="shared" si="169"/>
        <v>494.15264569617165</v>
      </c>
      <c r="W654" s="61" t="s">
        <v>194</v>
      </c>
      <c r="X654" s="61">
        <f t="shared" si="170"/>
        <v>3.6349999999999998</v>
      </c>
      <c r="Y654" s="61">
        <f t="shared" si="160"/>
        <v>3.5454767129968299</v>
      </c>
      <c r="Z654" s="58">
        <f t="shared" si="175"/>
        <v>0</v>
      </c>
      <c r="AA654" s="81">
        <f t="shared" si="162"/>
        <v>494.15264569617165</v>
      </c>
      <c r="AB654" s="212">
        <f t="shared" si="172"/>
        <v>123.53816142404291</v>
      </c>
      <c r="AC654" s="82"/>
      <c r="AD654" s="10"/>
      <c r="AE654"/>
      <c r="AF654"/>
      <c r="AK654" s="10"/>
      <c r="AM654"/>
      <c r="AR654" s="10"/>
      <c r="AT654"/>
    </row>
    <row r="655" spans="1:46" x14ac:dyDescent="0.25">
      <c r="A655" s="93">
        <v>615</v>
      </c>
      <c r="B655" s="93" t="s">
        <v>126</v>
      </c>
      <c r="C655" s="94" t="s">
        <v>114</v>
      </c>
      <c r="D655" s="121">
        <v>2014</v>
      </c>
      <c r="E655" s="93">
        <v>4</v>
      </c>
      <c r="F655" s="93">
        <f t="shared" si="171"/>
        <v>615</v>
      </c>
      <c r="H655" s="54">
        <v>4</v>
      </c>
      <c r="I655" s="118">
        <v>506.63</v>
      </c>
      <c r="J655" s="123"/>
      <c r="L655"/>
      <c r="M655" s="60">
        <f t="shared" si="163"/>
        <v>506.63</v>
      </c>
      <c r="N655" s="10"/>
      <c r="O655" s="79" t="str">
        <f t="shared" si="168"/>
        <v>NY Metro</v>
      </c>
      <c r="P655" s="94">
        <f t="shared" si="165"/>
        <v>615</v>
      </c>
      <c r="Q655" s="94" t="s">
        <v>114</v>
      </c>
      <c r="R655" s="193"/>
      <c r="S655" s="94">
        <v>1</v>
      </c>
      <c r="T655" s="58">
        <f t="shared" si="173"/>
        <v>4</v>
      </c>
      <c r="U655" s="61">
        <f t="shared" si="174"/>
        <v>506.63</v>
      </c>
      <c r="V655" s="61">
        <f t="shared" si="169"/>
        <v>494.15264569617165</v>
      </c>
      <c r="W655" s="61" t="s">
        <v>194</v>
      </c>
      <c r="X655" s="61">
        <f t="shared" si="170"/>
        <v>3.6349999999999998</v>
      </c>
      <c r="Y655" s="61">
        <f t="shared" si="160"/>
        <v>3.5454767129968299</v>
      </c>
      <c r="Z655" s="58">
        <f t="shared" si="175"/>
        <v>0</v>
      </c>
      <c r="AA655" s="81">
        <f t="shared" si="162"/>
        <v>494.15264569617165</v>
      </c>
      <c r="AB655" s="212">
        <f t="shared" si="172"/>
        <v>123.53816142404291</v>
      </c>
      <c r="AC655" s="82"/>
      <c r="AD655" s="10"/>
      <c r="AE655"/>
      <c r="AF655"/>
      <c r="AK655" s="10"/>
      <c r="AM655"/>
      <c r="AR655" s="10"/>
      <c r="AT655"/>
    </row>
    <row r="656" spans="1:46" x14ac:dyDescent="0.25">
      <c r="A656" s="93">
        <v>616</v>
      </c>
      <c r="B656" s="93" t="s">
        <v>126</v>
      </c>
      <c r="C656" s="94" t="s">
        <v>114</v>
      </c>
      <c r="D656" s="121">
        <v>2014</v>
      </c>
      <c r="E656" s="93">
        <v>4</v>
      </c>
      <c r="F656" s="93">
        <f t="shared" si="171"/>
        <v>616</v>
      </c>
      <c r="H656" s="54">
        <v>4</v>
      </c>
      <c r="I656" s="118">
        <v>506.63</v>
      </c>
      <c r="J656" s="123"/>
      <c r="L656"/>
      <c r="M656" s="60">
        <f>I656+(L656*K656)</f>
        <v>506.63</v>
      </c>
      <c r="N656" s="10"/>
      <c r="O656" s="79" t="str">
        <f t="shared" si="168"/>
        <v>NY Metro</v>
      </c>
      <c r="P656" s="94">
        <f t="shared" si="165"/>
        <v>616</v>
      </c>
      <c r="Q656" s="94" t="s">
        <v>114</v>
      </c>
      <c r="R656" s="193"/>
      <c r="S656" s="94">
        <v>1</v>
      </c>
      <c r="T656" s="58">
        <f t="shared" si="173"/>
        <v>4</v>
      </c>
      <c r="U656" s="61">
        <f t="shared" si="174"/>
        <v>506.63</v>
      </c>
      <c r="V656" s="61">
        <f t="shared" si="169"/>
        <v>494.15264569617165</v>
      </c>
      <c r="W656" s="61" t="s">
        <v>194</v>
      </c>
      <c r="X656" s="61">
        <f t="shared" si="170"/>
        <v>3.6349999999999998</v>
      </c>
      <c r="Y656" s="61">
        <f t="shared" si="160"/>
        <v>3.5454767129968299</v>
      </c>
      <c r="Z656" s="58">
        <f t="shared" si="175"/>
        <v>0</v>
      </c>
      <c r="AA656" s="81">
        <f t="shared" si="162"/>
        <v>494.15264569617165</v>
      </c>
      <c r="AB656" s="212">
        <f t="shared" si="172"/>
        <v>123.53816142404291</v>
      </c>
      <c r="AC656" s="82"/>
      <c r="AD656" s="10"/>
      <c r="AE656"/>
      <c r="AF656"/>
      <c r="AK656" s="10"/>
      <c r="AM656"/>
      <c r="AR656" s="10"/>
      <c r="AT656"/>
    </row>
    <row r="657" spans="1:46" x14ac:dyDescent="0.25">
      <c r="A657" s="93">
        <v>617</v>
      </c>
      <c r="B657" s="93" t="s">
        <v>126</v>
      </c>
      <c r="C657" s="94" t="s">
        <v>114</v>
      </c>
      <c r="D657" s="121">
        <v>2014</v>
      </c>
      <c r="E657" s="93">
        <v>4</v>
      </c>
      <c r="F657" s="93">
        <f t="shared" si="171"/>
        <v>617</v>
      </c>
      <c r="H657" s="54">
        <v>4</v>
      </c>
      <c r="I657" s="118">
        <v>506.64</v>
      </c>
      <c r="J657" s="123"/>
      <c r="L657"/>
      <c r="M657" s="60">
        <f>I657+(L657*K657)</f>
        <v>506.64</v>
      </c>
      <c r="N657" s="10"/>
      <c r="O657" s="79" t="str">
        <f t="shared" si="168"/>
        <v>NY Metro</v>
      </c>
      <c r="P657" s="94">
        <f t="shared" si="165"/>
        <v>617</v>
      </c>
      <c r="Q657" s="94" t="s">
        <v>114</v>
      </c>
      <c r="R657" s="193"/>
      <c r="S657" s="94">
        <v>1</v>
      </c>
      <c r="T657" s="58">
        <f t="shared" si="173"/>
        <v>4</v>
      </c>
      <c r="U657" s="61">
        <f t="shared" si="174"/>
        <v>506.64</v>
      </c>
      <c r="V657" s="61">
        <f t="shared" si="169"/>
        <v>494.16239941477687</v>
      </c>
      <c r="W657" s="61" t="s">
        <v>194</v>
      </c>
      <c r="X657" s="61">
        <f t="shared" si="170"/>
        <v>3.6349999999999998</v>
      </c>
      <c r="Y657" s="61">
        <f t="shared" si="160"/>
        <v>3.5454767129968299</v>
      </c>
      <c r="Z657" s="58">
        <f t="shared" si="175"/>
        <v>0</v>
      </c>
      <c r="AA657" s="81">
        <f t="shared" si="162"/>
        <v>494.16239941477687</v>
      </c>
      <c r="AB657" s="212">
        <f t="shared" si="172"/>
        <v>123.54059985369422</v>
      </c>
      <c r="AC657" s="82"/>
      <c r="AD657" s="10"/>
      <c r="AE657"/>
      <c r="AF657"/>
      <c r="AK657" s="10"/>
      <c r="AM657"/>
      <c r="AR657" s="10"/>
      <c r="AT657"/>
    </row>
    <row r="658" spans="1:46" x14ac:dyDescent="0.25">
      <c r="A658" s="93">
        <v>618</v>
      </c>
      <c r="B658" s="93" t="s">
        <v>126</v>
      </c>
      <c r="C658" s="94" t="s">
        <v>114</v>
      </c>
      <c r="D658" s="121">
        <v>2014</v>
      </c>
      <c r="E658" s="93">
        <v>4</v>
      </c>
      <c r="F658" s="93">
        <f t="shared" si="171"/>
        <v>618</v>
      </c>
      <c r="H658" s="54">
        <v>4</v>
      </c>
      <c r="I658" s="118">
        <v>506.63</v>
      </c>
      <c r="J658" s="123"/>
      <c r="L658"/>
      <c r="M658" s="60">
        <f>I658+(L658*K658)</f>
        <v>506.63</v>
      </c>
      <c r="N658" s="10"/>
      <c r="O658" s="79" t="str">
        <f t="shared" si="168"/>
        <v>NY Metro</v>
      </c>
      <c r="P658" s="94">
        <f t="shared" si="165"/>
        <v>618</v>
      </c>
      <c r="Q658" s="94" t="s">
        <v>114</v>
      </c>
      <c r="R658" s="193"/>
      <c r="S658" s="94">
        <v>1</v>
      </c>
      <c r="T658" s="58">
        <f t="shared" si="173"/>
        <v>4</v>
      </c>
      <c r="U658" s="61">
        <f t="shared" si="174"/>
        <v>506.63</v>
      </c>
      <c r="V658" s="61">
        <f t="shared" si="169"/>
        <v>494.15264569617165</v>
      </c>
      <c r="W658" s="61" t="s">
        <v>194</v>
      </c>
      <c r="X658" s="61">
        <f t="shared" si="170"/>
        <v>3.6349999999999998</v>
      </c>
      <c r="Y658" s="61">
        <f t="shared" si="160"/>
        <v>3.5454767129968299</v>
      </c>
      <c r="Z658" s="58">
        <f t="shared" si="175"/>
        <v>0</v>
      </c>
      <c r="AA658" s="81">
        <f t="shared" si="162"/>
        <v>494.15264569617165</v>
      </c>
      <c r="AB658" s="212">
        <f t="shared" si="172"/>
        <v>123.53816142404291</v>
      </c>
      <c r="AC658" s="82"/>
      <c r="AD658" s="10"/>
      <c r="AE658"/>
      <c r="AF658"/>
      <c r="AK658" s="10"/>
      <c r="AM658"/>
      <c r="AR658" s="10"/>
      <c r="AT658"/>
    </row>
    <row r="659" spans="1:46" x14ac:dyDescent="0.25">
      <c r="A659" s="93">
        <v>619</v>
      </c>
      <c r="B659" s="93" t="s">
        <v>126</v>
      </c>
      <c r="C659" s="94" t="s">
        <v>114</v>
      </c>
      <c r="D659" s="121">
        <v>2014</v>
      </c>
      <c r="E659" s="93">
        <v>4</v>
      </c>
      <c r="F659" s="93">
        <f t="shared" si="171"/>
        <v>619</v>
      </c>
      <c r="H659" s="54">
        <v>4</v>
      </c>
      <c r="I659" s="118">
        <v>506.63</v>
      </c>
      <c r="J659" s="123"/>
      <c r="L659"/>
      <c r="M659" s="60">
        <f>I659+(L659*K659)</f>
        <v>506.63</v>
      </c>
      <c r="N659" s="10"/>
      <c r="O659" s="79" t="str">
        <f t="shared" si="168"/>
        <v>NY Metro</v>
      </c>
      <c r="P659" s="94">
        <f t="shared" si="165"/>
        <v>619</v>
      </c>
      <c r="Q659" s="94" t="s">
        <v>114</v>
      </c>
      <c r="R659" s="193"/>
      <c r="S659" s="94">
        <v>1</v>
      </c>
      <c r="T659" s="58">
        <f t="shared" si="173"/>
        <v>4</v>
      </c>
      <c r="U659" s="61">
        <f t="shared" si="174"/>
        <v>506.63</v>
      </c>
      <c r="V659" s="61">
        <f t="shared" si="169"/>
        <v>494.15264569617165</v>
      </c>
      <c r="W659" s="61" t="s">
        <v>194</v>
      </c>
      <c r="X659" s="61">
        <f t="shared" si="170"/>
        <v>3.6349999999999998</v>
      </c>
      <c r="Y659" s="61">
        <f t="shared" si="160"/>
        <v>3.5454767129968299</v>
      </c>
      <c r="Z659" s="58">
        <f t="shared" si="175"/>
        <v>0</v>
      </c>
      <c r="AA659" s="81">
        <f t="shared" si="162"/>
        <v>494.15264569617165</v>
      </c>
      <c r="AB659" s="212">
        <f t="shared" si="172"/>
        <v>123.53816142404291</v>
      </c>
      <c r="AC659" s="82"/>
      <c r="AD659" s="10"/>
      <c r="AE659"/>
      <c r="AF659"/>
      <c r="AK659" s="10"/>
      <c r="AM659"/>
      <c r="AR659" s="10"/>
      <c r="AT659"/>
    </row>
    <row r="660" spans="1:46" x14ac:dyDescent="0.25">
      <c r="A660" s="93">
        <v>620</v>
      </c>
      <c r="B660" s="93" t="s">
        <v>126</v>
      </c>
      <c r="C660" s="94" t="s">
        <v>114</v>
      </c>
      <c r="D660" s="121">
        <v>2014</v>
      </c>
      <c r="E660" s="93">
        <v>4</v>
      </c>
      <c r="F660" s="93">
        <f t="shared" si="171"/>
        <v>620</v>
      </c>
      <c r="H660" s="54">
        <v>4</v>
      </c>
      <c r="I660" s="118">
        <v>506.63</v>
      </c>
      <c r="J660" s="123"/>
      <c r="L660"/>
      <c r="M660" s="60">
        <f>I660+(L660*K660)</f>
        <v>506.63</v>
      </c>
      <c r="N660" s="10"/>
      <c r="O660" s="79" t="str">
        <f t="shared" si="168"/>
        <v>NY Metro</v>
      </c>
      <c r="P660" s="94">
        <f t="shared" si="165"/>
        <v>620</v>
      </c>
      <c r="Q660" s="94" t="s">
        <v>114</v>
      </c>
      <c r="R660" s="193"/>
      <c r="S660" s="94">
        <v>1</v>
      </c>
      <c r="T660" s="58">
        <f t="shared" si="173"/>
        <v>4</v>
      </c>
      <c r="U660" s="61">
        <f t="shared" si="174"/>
        <v>506.63</v>
      </c>
      <c r="V660" s="61">
        <f t="shared" si="169"/>
        <v>494.15264569617165</v>
      </c>
      <c r="W660" s="61" t="s">
        <v>194</v>
      </c>
      <c r="X660" s="61">
        <f t="shared" si="170"/>
        <v>3.6349999999999998</v>
      </c>
      <c r="Y660" s="61">
        <f t="shared" si="160"/>
        <v>3.5454767129968299</v>
      </c>
      <c r="Z660" s="58">
        <f t="shared" si="175"/>
        <v>0</v>
      </c>
      <c r="AA660" s="81">
        <f t="shared" si="162"/>
        <v>494.15264569617165</v>
      </c>
      <c r="AB660" s="212">
        <f t="shared" si="172"/>
        <v>123.53816142404291</v>
      </c>
      <c r="AC660" s="82"/>
      <c r="AD660" s="10"/>
      <c r="AE660"/>
      <c r="AF660"/>
      <c r="AK660" s="10"/>
      <c r="AM660"/>
      <c r="AR660" s="10"/>
      <c r="AT660"/>
    </row>
    <row r="661" spans="1:46" x14ac:dyDescent="0.25">
      <c r="A661" s="93">
        <v>621</v>
      </c>
      <c r="B661" s="93" t="s">
        <v>126</v>
      </c>
      <c r="C661" s="94" t="s">
        <v>114</v>
      </c>
      <c r="D661" s="121">
        <v>2014</v>
      </c>
      <c r="E661" s="93">
        <v>4</v>
      </c>
      <c r="F661" s="93">
        <f t="shared" si="171"/>
        <v>621</v>
      </c>
      <c r="H661" s="54">
        <v>4</v>
      </c>
      <c r="I661" s="118">
        <v>506.63</v>
      </c>
      <c r="J661" s="123"/>
      <c r="L661"/>
      <c r="M661" s="60">
        <f t="shared" ref="M661:M724" si="176">I661+(L661*K661)</f>
        <v>506.63</v>
      </c>
      <c r="N661" s="10"/>
      <c r="O661" s="79" t="str">
        <f t="shared" si="168"/>
        <v>NY Metro</v>
      </c>
      <c r="P661" s="94">
        <f t="shared" si="165"/>
        <v>621</v>
      </c>
      <c r="Q661" s="94" t="s">
        <v>114</v>
      </c>
      <c r="R661" s="193"/>
      <c r="S661" s="94">
        <v>1</v>
      </c>
      <c r="T661" s="58">
        <f t="shared" si="173"/>
        <v>4</v>
      </c>
      <c r="U661" s="61">
        <f t="shared" si="174"/>
        <v>506.63</v>
      </c>
      <c r="V661" s="61">
        <f t="shared" si="169"/>
        <v>494.15264569617165</v>
      </c>
      <c r="W661" s="61" t="s">
        <v>194</v>
      </c>
      <c r="X661" s="61">
        <f t="shared" si="170"/>
        <v>3.6349999999999998</v>
      </c>
      <c r="Y661" s="61">
        <f t="shared" si="160"/>
        <v>3.5454767129968299</v>
      </c>
      <c r="Z661" s="58">
        <f t="shared" si="175"/>
        <v>0</v>
      </c>
      <c r="AA661" s="81">
        <f t="shared" si="162"/>
        <v>494.15264569617165</v>
      </c>
      <c r="AB661" s="212">
        <f t="shared" si="172"/>
        <v>123.53816142404291</v>
      </c>
      <c r="AC661" s="82"/>
      <c r="AD661" s="10"/>
      <c r="AE661"/>
      <c r="AF661"/>
      <c r="AK661" s="10"/>
      <c r="AM661"/>
      <c r="AR661" s="10"/>
      <c r="AT661"/>
    </row>
    <row r="662" spans="1:46" x14ac:dyDescent="0.25">
      <c r="A662" s="93">
        <v>622</v>
      </c>
      <c r="B662" s="93" t="s">
        <v>126</v>
      </c>
      <c r="C662" s="94" t="s">
        <v>114</v>
      </c>
      <c r="D662" s="121">
        <v>2014</v>
      </c>
      <c r="E662" s="93">
        <v>4</v>
      </c>
      <c r="F662" s="93">
        <f t="shared" si="171"/>
        <v>622</v>
      </c>
      <c r="H662" s="54">
        <v>4</v>
      </c>
      <c r="I662" s="118">
        <v>506.63</v>
      </c>
      <c r="J662" s="123"/>
      <c r="L662"/>
      <c r="M662" s="60">
        <f t="shared" si="176"/>
        <v>506.63</v>
      </c>
      <c r="N662" s="10"/>
      <c r="O662" s="79" t="str">
        <f t="shared" si="168"/>
        <v>NY Metro</v>
      </c>
      <c r="P662" s="94">
        <f t="shared" si="165"/>
        <v>622</v>
      </c>
      <c r="Q662" s="94" t="s">
        <v>114</v>
      </c>
      <c r="R662" s="193"/>
      <c r="S662" s="94">
        <v>1</v>
      </c>
      <c r="T662" s="58">
        <f t="shared" si="173"/>
        <v>4</v>
      </c>
      <c r="U662" s="61">
        <f t="shared" si="174"/>
        <v>506.63</v>
      </c>
      <c r="V662" s="61">
        <f t="shared" si="169"/>
        <v>494.15264569617165</v>
      </c>
      <c r="W662" s="61" t="s">
        <v>194</v>
      </c>
      <c r="X662" s="61">
        <f t="shared" si="170"/>
        <v>3.6349999999999998</v>
      </c>
      <c r="Y662" s="61">
        <f t="shared" si="160"/>
        <v>3.5454767129968299</v>
      </c>
      <c r="Z662" s="58">
        <f t="shared" si="175"/>
        <v>0</v>
      </c>
      <c r="AA662" s="81">
        <f t="shared" si="162"/>
        <v>494.15264569617165</v>
      </c>
      <c r="AB662" s="212">
        <f t="shared" si="172"/>
        <v>123.53816142404291</v>
      </c>
      <c r="AC662" s="82"/>
      <c r="AD662" s="10"/>
      <c r="AE662"/>
      <c r="AF662"/>
      <c r="AK662" s="10"/>
      <c r="AM662"/>
      <c r="AR662" s="10"/>
      <c r="AT662"/>
    </row>
    <row r="663" spans="1:46" x14ac:dyDescent="0.25">
      <c r="A663" s="93">
        <v>623</v>
      </c>
      <c r="B663" s="93" t="s">
        <v>126</v>
      </c>
      <c r="C663" s="94" t="s">
        <v>114</v>
      </c>
      <c r="D663" s="121">
        <v>2014</v>
      </c>
      <c r="E663" s="93">
        <v>4</v>
      </c>
      <c r="F663" s="93">
        <f t="shared" si="171"/>
        <v>623</v>
      </c>
      <c r="H663" s="54">
        <v>4</v>
      </c>
      <c r="I663" s="118">
        <v>506.63</v>
      </c>
      <c r="J663" s="123"/>
      <c r="L663"/>
      <c r="M663" s="60">
        <f t="shared" si="176"/>
        <v>506.63</v>
      </c>
      <c r="N663" s="10"/>
      <c r="O663" s="79" t="str">
        <f t="shared" si="168"/>
        <v>NY Metro</v>
      </c>
      <c r="P663" s="94">
        <f t="shared" si="165"/>
        <v>623</v>
      </c>
      <c r="Q663" s="94" t="s">
        <v>114</v>
      </c>
      <c r="R663" s="193"/>
      <c r="S663" s="94">
        <v>1</v>
      </c>
      <c r="T663" s="58">
        <f t="shared" si="173"/>
        <v>4</v>
      </c>
      <c r="U663" s="61">
        <f t="shared" si="174"/>
        <v>506.63</v>
      </c>
      <c r="V663" s="61">
        <f t="shared" si="169"/>
        <v>494.15264569617165</v>
      </c>
      <c r="W663" s="61" t="s">
        <v>194</v>
      </c>
      <c r="X663" s="61">
        <f t="shared" si="170"/>
        <v>3.6349999999999998</v>
      </c>
      <c r="Y663" s="61">
        <f t="shared" si="160"/>
        <v>3.5454767129968299</v>
      </c>
      <c r="Z663" s="58">
        <f t="shared" si="175"/>
        <v>0</v>
      </c>
      <c r="AA663" s="81">
        <f t="shared" si="162"/>
        <v>494.15264569617165</v>
      </c>
      <c r="AB663" s="212">
        <f t="shared" si="172"/>
        <v>123.53816142404291</v>
      </c>
      <c r="AC663" s="82"/>
      <c r="AD663" s="10"/>
      <c r="AE663"/>
      <c r="AF663"/>
      <c r="AK663" s="10"/>
      <c r="AM663"/>
      <c r="AR663" s="10"/>
      <c r="AT663"/>
    </row>
    <row r="664" spans="1:46" x14ac:dyDescent="0.25">
      <c r="A664" s="93">
        <v>624</v>
      </c>
      <c r="B664" s="93" t="s">
        <v>126</v>
      </c>
      <c r="C664" s="94" t="s">
        <v>114</v>
      </c>
      <c r="D664" s="121">
        <v>2014</v>
      </c>
      <c r="E664" s="93">
        <v>4</v>
      </c>
      <c r="F664" s="93">
        <f t="shared" si="171"/>
        <v>624</v>
      </c>
      <c r="H664" s="54">
        <v>4</v>
      </c>
      <c r="I664" s="118">
        <v>506.63</v>
      </c>
      <c r="J664" s="123"/>
      <c r="L664"/>
      <c r="M664" s="60">
        <f t="shared" si="176"/>
        <v>506.63</v>
      </c>
      <c r="N664" s="10"/>
      <c r="O664" s="79" t="str">
        <f t="shared" si="168"/>
        <v>NY Metro</v>
      </c>
      <c r="P664" s="94">
        <f t="shared" si="165"/>
        <v>624</v>
      </c>
      <c r="Q664" s="94" t="s">
        <v>114</v>
      </c>
      <c r="R664" s="193"/>
      <c r="S664" s="94">
        <v>1</v>
      </c>
      <c r="T664" s="58">
        <f t="shared" si="173"/>
        <v>4</v>
      </c>
      <c r="U664" s="61">
        <f t="shared" si="174"/>
        <v>506.63</v>
      </c>
      <c r="V664" s="61">
        <f t="shared" si="169"/>
        <v>494.15264569617165</v>
      </c>
      <c r="W664" s="61" t="s">
        <v>194</v>
      </c>
      <c r="X664" s="61">
        <f t="shared" si="170"/>
        <v>3.6349999999999998</v>
      </c>
      <c r="Y664" s="61">
        <f t="shared" ref="Y664:Y727" si="177">X664/$AO$52</f>
        <v>3.5454767129968299</v>
      </c>
      <c r="Z664" s="58">
        <f t="shared" si="175"/>
        <v>0</v>
      </c>
      <c r="AA664" s="81">
        <f t="shared" ref="AA664:AA727" si="178">(Z664*Y664+V664)/S664</f>
        <v>494.15264569617165</v>
      </c>
      <c r="AB664" s="212">
        <f t="shared" si="172"/>
        <v>123.53816142404291</v>
      </c>
      <c r="AC664" s="82"/>
      <c r="AD664" s="10"/>
      <c r="AE664"/>
      <c r="AF664"/>
      <c r="AK664" s="10"/>
      <c r="AM664"/>
      <c r="AR664" s="10"/>
      <c r="AT664"/>
    </row>
    <row r="665" spans="1:46" x14ac:dyDescent="0.25">
      <c r="A665" s="93">
        <v>625</v>
      </c>
      <c r="B665" s="93" t="s">
        <v>126</v>
      </c>
      <c r="C665" s="94" t="s">
        <v>114</v>
      </c>
      <c r="D665" s="121">
        <v>2014</v>
      </c>
      <c r="E665" s="93">
        <v>4</v>
      </c>
      <c r="F665" s="93">
        <f t="shared" si="171"/>
        <v>625</v>
      </c>
      <c r="H665" s="54">
        <v>4</v>
      </c>
      <c r="I665" s="118">
        <v>506.63</v>
      </c>
      <c r="J665" s="123"/>
      <c r="L665"/>
      <c r="M665" s="60">
        <f t="shared" si="176"/>
        <v>506.63</v>
      </c>
      <c r="N665" s="10"/>
      <c r="O665" s="79" t="str">
        <f t="shared" si="168"/>
        <v>NY Metro</v>
      </c>
      <c r="P665" s="94">
        <f t="shared" si="165"/>
        <v>625</v>
      </c>
      <c r="Q665" s="94" t="s">
        <v>114</v>
      </c>
      <c r="R665" s="193"/>
      <c r="S665" s="94">
        <v>1</v>
      </c>
      <c r="T665" s="58">
        <f t="shared" si="173"/>
        <v>4</v>
      </c>
      <c r="U665" s="61">
        <f t="shared" si="174"/>
        <v>506.63</v>
      </c>
      <c r="V665" s="61">
        <f t="shared" si="169"/>
        <v>494.15264569617165</v>
      </c>
      <c r="W665" s="61" t="s">
        <v>194</v>
      </c>
      <c r="X665" s="61">
        <f t="shared" si="170"/>
        <v>3.6349999999999998</v>
      </c>
      <c r="Y665" s="61">
        <f t="shared" si="177"/>
        <v>3.5454767129968299</v>
      </c>
      <c r="Z665" s="58">
        <f t="shared" si="175"/>
        <v>0</v>
      </c>
      <c r="AA665" s="81">
        <f t="shared" si="178"/>
        <v>494.15264569617165</v>
      </c>
      <c r="AB665" s="212">
        <f t="shared" si="172"/>
        <v>123.53816142404291</v>
      </c>
      <c r="AC665" s="82"/>
      <c r="AD665" s="10"/>
      <c r="AE665"/>
      <c r="AF665"/>
      <c r="AK665" s="10"/>
      <c r="AM665"/>
      <c r="AR665" s="10"/>
      <c r="AT665"/>
    </row>
    <row r="666" spans="1:46" x14ac:dyDescent="0.25">
      <c r="A666" s="93">
        <v>626</v>
      </c>
      <c r="B666" s="93" t="s">
        <v>126</v>
      </c>
      <c r="C666" s="94" t="s">
        <v>114</v>
      </c>
      <c r="D666" s="121">
        <v>2014</v>
      </c>
      <c r="E666" s="93">
        <v>4</v>
      </c>
      <c r="F666" s="93">
        <f t="shared" si="171"/>
        <v>626</v>
      </c>
      <c r="H666" s="54">
        <v>4</v>
      </c>
      <c r="I666" s="118">
        <v>506.63</v>
      </c>
      <c r="J666" s="123"/>
      <c r="L666"/>
      <c r="M666" s="60">
        <f t="shared" si="176"/>
        <v>506.63</v>
      </c>
      <c r="N666" s="10"/>
      <c r="O666" s="79" t="str">
        <f t="shared" si="168"/>
        <v>NY Metro</v>
      </c>
      <c r="P666" s="94">
        <f t="shared" si="165"/>
        <v>626</v>
      </c>
      <c r="Q666" s="94" t="s">
        <v>114</v>
      </c>
      <c r="R666" s="193"/>
      <c r="S666" s="94">
        <v>1</v>
      </c>
      <c r="T666" s="58">
        <f t="shared" si="173"/>
        <v>4</v>
      </c>
      <c r="U666" s="61">
        <f t="shared" si="174"/>
        <v>506.63</v>
      </c>
      <c r="V666" s="61">
        <f t="shared" si="169"/>
        <v>494.15264569617165</v>
      </c>
      <c r="W666" s="61" t="s">
        <v>194</v>
      </c>
      <c r="X666" s="61">
        <f t="shared" si="170"/>
        <v>3.6349999999999998</v>
      </c>
      <c r="Y666" s="61">
        <f t="shared" si="177"/>
        <v>3.5454767129968299</v>
      </c>
      <c r="Z666" s="58">
        <f t="shared" si="175"/>
        <v>0</v>
      </c>
      <c r="AA666" s="81">
        <f t="shared" si="178"/>
        <v>494.15264569617165</v>
      </c>
      <c r="AB666" s="212">
        <f t="shared" si="172"/>
        <v>123.53816142404291</v>
      </c>
      <c r="AC666" s="82"/>
      <c r="AD666" s="10"/>
      <c r="AE666"/>
      <c r="AF666"/>
      <c r="AK666" s="10"/>
      <c r="AM666"/>
      <c r="AR666" s="10"/>
      <c r="AT666"/>
    </row>
    <row r="667" spans="1:46" x14ac:dyDescent="0.25">
      <c r="A667" s="93">
        <v>627</v>
      </c>
      <c r="B667" s="93" t="s">
        <v>126</v>
      </c>
      <c r="C667" s="94" t="s">
        <v>114</v>
      </c>
      <c r="D667" s="121">
        <v>2014</v>
      </c>
      <c r="E667" s="93">
        <v>4</v>
      </c>
      <c r="F667" s="93">
        <f t="shared" si="171"/>
        <v>627</v>
      </c>
      <c r="H667" s="54">
        <v>4</v>
      </c>
      <c r="I667" s="118">
        <v>506.63</v>
      </c>
      <c r="J667" s="123"/>
      <c r="L667"/>
      <c r="M667" s="60">
        <f t="shared" si="176"/>
        <v>506.63</v>
      </c>
      <c r="N667" s="10"/>
      <c r="O667" s="79" t="str">
        <f t="shared" si="168"/>
        <v>NY Metro</v>
      </c>
      <c r="P667" s="94">
        <f t="shared" si="165"/>
        <v>627</v>
      </c>
      <c r="Q667" s="94" t="s">
        <v>114</v>
      </c>
      <c r="R667" s="193"/>
      <c r="S667" s="94">
        <v>1</v>
      </c>
      <c r="T667" s="58">
        <f t="shared" si="173"/>
        <v>4</v>
      </c>
      <c r="U667" s="61">
        <f t="shared" si="174"/>
        <v>506.63</v>
      </c>
      <c r="V667" s="61">
        <f t="shared" si="169"/>
        <v>494.15264569617165</v>
      </c>
      <c r="W667" s="61" t="s">
        <v>194</v>
      </c>
      <c r="X667" s="61">
        <f t="shared" si="170"/>
        <v>3.6349999999999998</v>
      </c>
      <c r="Y667" s="61">
        <f t="shared" si="177"/>
        <v>3.5454767129968299</v>
      </c>
      <c r="Z667" s="58">
        <f t="shared" si="175"/>
        <v>0</v>
      </c>
      <c r="AA667" s="81">
        <f t="shared" si="178"/>
        <v>494.15264569617165</v>
      </c>
      <c r="AB667" s="212">
        <f t="shared" si="172"/>
        <v>123.53816142404291</v>
      </c>
      <c r="AC667" s="82"/>
      <c r="AD667" s="10"/>
      <c r="AE667"/>
      <c r="AF667"/>
      <c r="AK667" s="10"/>
      <c r="AM667"/>
      <c r="AR667" s="10"/>
      <c r="AT667"/>
    </row>
    <row r="668" spans="1:46" x14ac:dyDescent="0.25">
      <c r="A668" s="93">
        <v>628</v>
      </c>
      <c r="B668" s="93" t="s">
        <v>126</v>
      </c>
      <c r="C668" s="94" t="s">
        <v>114</v>
      </c>
      <c r="D668" s="121">
        <v>2014</v>
      </c>
      <c r="E668" s="93">
        <v>4</v>
      </c>
      <c r="F668" s="93">
        <f t="shared" si="171"/>
        <v>628</v>
      </c>
      <c r="H668" s="54">
        <v>4</v>
      </c>
      <c r="I668" s="118">
        <v>506.64</v>
      </c>
      <c r="J668" s="123"/>
      <c r="L668"/>
      <c r="M668" s="60">
        <f t="shared" si="176"/>
        <v>506.64</v>
      </c>
      <c r="N668" s="10"/>
      <c r="O668" s="79" t="str">
        <f t="shared" si="168"/>
        <v>NY Metro</v>
      </c>
      <c r="P668" s="94">
        <f t="shared" si="165"/>
        <v>628</v>
      </c>
      <c r="Q668" s="94" t="s">
        <v>114</v>
      </c>
      <c r="R668" s="193"/>
      <c r="S668" s="94">
        <v>1</v>
      </c>
      <c r="T668" s="58">
        <f t="shared" si="173"/>
        <v>4</v>
      </c>
      <c r="U668" s="61">
        <f t="shared" si="174"/>
        <v>506.64</v>
      </c>
      <c r="V668" s="61">
        <f t="shared" si="169"/>
        <v>494.16239941477687</v>
      </c>
      <c r="W668" s="61" t="s">
        <v>194</v>
      </c>
      <c r="X668" s="61">
        <f t="shared" si="170"/>
        <v>3.6349999999999998</v>
      </c>
      <c r="Y668" s="61">
        <f t="shared" si="177"/>
        <v>3.5454767129968299</v>
      </c>
      <c r="Z668" s="58">
        <f t="shared" si="175"/>
        <v>0</v>
      </c>
      <c r="AA668" s="81">
        <f t="shared" si="178"/>
        <v>494.16239941477687</v>
      </c>
      <c r="AB668" s="212">
        <f t="shared" si="172"/>
        <v>123.54059985369422</v>
      </c>
      <c r="AC668" s="82"/>
      <c r="AD668" s="10"/>
      <c r="AE668"/>
      <c r="AF668"/>
      <c r="AK668" s="10"/>
      <c r="AM668"/>
      <c r="AR668" s="10"/>
      <c r="AT668"/>
    </row>
    <row r="669" spans="1:46" x14ac:dyDescent="0.25">
      <c r="A669" s="93">
        <v>629</v>
      </c>
      <c r="B669" s="93" t="s">
        <v>126</v>
      </c>
      <c r="C669" s="94" t="s">
        <v>114</v>
      </c>
      <c r="D669" s="121">
        <v>2014</v>
      </c>
      <c r="E669" s="93">
        <v>4</v>
      </c>
      <c r="F669" s="93">
        <f t="shared" si="171"/>
        <v>629</v>
      </c>
      <c r="H669" s="54">
        <v>4</v>
      </c>
      <c r="I669" s="118">
        <v>506.63</v>
      </c>
      <c r="J669" s="123"/>
      <c r="L669"/>
      <c r="M669" s="60">
        <f t="shared" si="176"/>
        <v>506.63</v>
      </c>
      <c r="N669" s="10"/>
      <c r="O669" s="79" t="str">
        <f t="shared" si="168"/>
        <v>NY Metro</v>
      </c>
      <c r="P669" s="94">
        <f t="shared" si="165"/>
        <v>629</v>
      </c>
      <c r="Q669" s="94" t="s">
        <v>114</v>
      </c>
      <c r="R669" s="193"/>
      <c r="S669" s="94">
        <v>1</v>
      </c>
      <c r="T669" s="58">
        <f t="shared" si="173"/>
        <v>4</v>
      </c>
      <c r="U669" s="61">
        <f t="shared" si="174"/>
        <v>506.63</v>
      </c>
      <c r="V669" s="61">
        <f t="shared" si="169"/>
        <v>494.15264569617165</v>
      </c>
      <c r="W669" s="61" t="s">
        <v>194</v>
      </c>
      <c r="X669" s="61">
        <f t="shared" si="170"/>
        <v>3.6349999999999998</v>
      </c>
      <c r="Y669" s="61">
        <f t="shared" si="177"/>
        <v>3.5454767129968299</v>
      </c>
      <c r="Z669" s="58">
        <f t="shared" si="175"/>
        <v>0</v>
      </c>
      <c r="AA669" s="81">
        <f t="shared" si="178"/>
        <v>494.15264569617165</v>
      </c>
      <c r="AB669" s="212">
        <f t="shared" si="172"/>
        <v>123.53816142404291</v>
      </c>
      <c r="AC669" s="82"/>
      <c r="AD669" s="10"/>
      <c r="AE669"/>
      <c r="AF669"/>
      <c r="AK669" s="10"/>
      <c r="AM669"/>
      <c r="AR669" s="10"/>
      <c r="AT669"/>
    </row>
    <row r="670" spans="1:46" x14ac:dyDescent="0.25">
      <c r="A670" s="93">
        <v>630</v>
      </c>
      <c r="B670" s="93" t="s">
        <v>126</v>
      </c>
      <c r="C670" s="94" t="s">
        <v>114</v>
      </c>
      <c r="D670" s="121">
        <v>2014</v>
      </c>
      <c r="E670" s="93">
        <v>4</v>
      </c>
      <c r="F670" s="93">
        <f t="shared" si="171"/>
        <v>630</v>
      </c>
      <c r="H670" s="54">
        <v>4</v>
      </c>
      <c r="I670" s="118">
        <v>506.63</v>
      </c>
      <c r="J670" s="123"/>
      <c r="L670"/>
      <c r="M670" s="60">
        <f t="shared" si="176"/>
        <v>506.63</v>
      </c>
      <c r="N670" s="10"/>
      <c r="O670" s="79" t="str">
        <f t="shared" si="168"/>
        <v>NY Metro</v>
      </c>
      <c r="P670" s="94">
        <f t="shared" si="165"/>
        <v>630</v>
      </c>
      <c r="Q670" s="94" t="s">
        <v>114</v>
      </c>
      <c r="R670" s="193"/>
      <c r="S670" s="94">
        <v>1</v>
      </c>
      <c r="T670" s="58">
        <f t="shared" si="173"/>
        <v>4</v>
      </c>
      <c r="U670" s="61">
        <f t="shared" si="174"/>
        <v>506.63</v>
      </c>
      <c r="V670" s="61">
        <f t="shared" si="169"/>
        <v>494.15264569617165</v>
      </c>
      <c r="W670" s="61" t="s">
        <v>194</v>
      </c>
      <c r="X670" s="61">
        <f t="shared" si="170"/>
        <v>3.6349999999999998</v>
      </c>
      <c r="Y670" s="61">
        <f t="shared" si="177"/>
        <v>3.5454767129968299</v>
      </c>
      <c r="Z670" s="58">
        <f t="shared" si="175"/>
        <v>0</v>
      </c>
      <c r="AA670" s="81">
        <f t="shared" si="178"/>
        <v>494.15264569617165</v>
      </c>
      <c r="AB670" s="212">
        <f t="shared" si="172"/>
        <v>123.53816142404291</v>
      </c>
      <c r="AC670" s="82"/>
      <c r="AD670" s="10"/>
      <c r="AE670"/>
      <c r="AF670"/>
      <c r="AK670" s="10"/>
      <c r="AM670"/>
      <c r="AR670" s="10"/>
      <c r="AT670"/>
    </row>
    <row r="671" spans="1:46" x14ac:dyDescent="0.25">
      <c r="A671" s="93">
        <v>631</v>
      </c>
      <c r="B671" s="93" t="s">
        <v>126</v>
      </c>
      <c r="C671" s="94" t="s">
        <v>114</v>
      </c>
      <c r="D671" s="121">
        <v>2014</v>
      </c>
      <c r="E671" s="93">
        <v>4</v>
      </c>
      <c r="F671" s="93">
        <f t="shared" si="171"/>
        <v>631</v>
      </c>
      <c r="H671" s="54">
        <v>4</v>
      </c>
      <c r="I671" s="118">
        <v>506.63</v>
      </c>
      <c r="J671" s="123"/>
      <c r="L671"/>
      <c r="M671" s="60">
        <f t="shared" si="176"/>
        <v>506.63</v>
      </c>
      <c r="N671" s="10"/>
      <c r="O671" s="79" t="str">
        <f t="shared" si="168"/>
        <v>NY Metro</v>
      </c>
      <c r="P671" s="94">
        <f t="shared" si="165"/>
        <v>631</v>
      </c>
      <c r="Q671" s="94" t="s">
        <v>114</v>
      </c>
      <c r="R671" s="193"/>
      <c r="S671" s="94">
        <v>1</v>
      </c>
      <c r="T671" s="58">
        <f t="shared" si="173"/>
        <v>4</v>
      </c>
      <c r="U671" s="61">
        <f t="shared" si="174"/>
        <v>506.63</v>
      </c>
      <c r="V671" s="61">
        <f t="shared" si="169"/>
        <v>494.15264569617165</v>
      </c>
      <c r="W671" s="61" t="s">
        <v>194</v>
      </c>
      <c r="X671" s="61">
        <f t="shared" si="170"/>
        <v>3.6349999999999998</v>
      </c>
      <c r="Y671" s="61">
        <f t="shared" si="177"/>
        <v>3.5454767129968299</v>
      </c>
      <c r="Z671" s="58">
        <f t="shared" si="175"/>
        <v>0</v>
      </c>
      <c r="AA671" s="81">
        <f t="shared" si="178"/>
        <v>494.15264569617165</v>
      </c>
      <c r="AB671" s="212">
        <f t="shared" si="172"/>
        <v>123.53816142404291</v>
      </c>
      <c r="AC671" s="82"/>
      <c r="AD671" s="10"/>
      <c r="AE671"/>
      <c r="AF671"/>
      <c r="AK671" s="10"/>
      <c r="AM671"/>
      <c r="AR671" s="10"/>
      <c r="AT671"/>
    </row>
    <row r="672" spans="1:46" x14ac:dyDescent="0.25">
      <c r="A672" s="93">
        <v>632</v>
      </c>
      <c r="B672" s="93" t="s">
        <v>126</v>
      </c>
      <c r="C672" s="94" t="s">
        <v>114</v>
      </c>
      <c r="D672" s="121">
        <v>2014</v>
      </c>
      <c r="E672" s="93">
        <v>4</v>
      </c>
      <c r="F672" s="93">
        <f t="shared" si="171"/>
        <v>632</v>
      </c>
      <c r="H672" s="54">
        <v>4</v>
      </c>
      <c r="I672" s="118">
        <v>506.63</v>
      </c>
      <c r="J672" s="123"/>
      <c r="L672"/>
      <c r="M672" s="60">
        <f t="shared" si="176"/>
        <v>506.63</v>
      </c>
      <c r="N672" s="10"/>
      <c r="O672" s="79" t="str">
        <f t="shared" si="168"/>
        <v>NY Metro</v>
      </c>
      <c r="P672" s="94">
        <f t="shared" si="165"/>
        <v>632</v>
      </c>
      <c r="Q672" s="94" t="s">
        <v>114</v>
      </c>
      <c r="R672" s="193"/>
      <c r="S672" s="94">
        <v>1</v>
      </c>
      <c r="T672" s="58">
        <f t="shared" si="173"/>
        <v>4</v>
      </c>
      <c r="U672" s="61">
        <f t="shared" si="174"/>
        <v>506.63</v>
      </c>
      <c r="V672" s="61">
        <f t="shared" si="169"/>
        <v>494.15264569617165</v>
      </c>
      <c r="W672" s="61" t="s">
        <v>194</v>
      </c>
      <c r="X672" s="61">
        <f t="shared" si="170"/>
        <v>3.6349999999999998</v>
      </c>
      <c r="Y672" s="61">
        <f t="shared" si="177"/>
        <v>3.5454767129968299</v>
      </c>
      <c r="Z672" s="58">
        <f t="shared" si="175"/>
        <v>0</v>
      </c>
      <c r="AA672" s="81">
        <f t="shared" si="178"/>
        <v>494.15264569617165</v>
      </c>
      <c r="AB672" s="212">
        <f t="shared" si="172"/>
        <v>123.53816142404291</v>
      </c>
      <c r="AC672" s="82"/>
      <c r="AD672" s="10"/>
      <c r="AE672"/>
      <c r="AF672"/>
      <c r="AK672" s="10"/>
      <c r="AM672"/>
      <c r="AR672" s="10"/>
      <c r="AT672"/>
    </row>
    <row r="673" spans="1:46" x14ac:dyDescent="0.25">
      <c r="A673" s="93">
        <v>633</v>
      </c>
      <c r="B673" s="93" t="s">
        <v>126</v>
      </c>
      <c r="C673" s="94" t="s">
        <v>114</v>
      </c>
      <c r="D673" s="121">
        <v>2014</v>
      </c>
      <c r="E673" s="93">
        <v>4</v>
      </c>
      <c r="F673" s="93">
        <f t="shared" si="171"/>
        <v>633</v>
      </c>
      <c r="H673" s="54">
        <v>4</v>
      </c>
      <c r="I673" s="118">
        <v>506.63</v>
      </c>
      <c r="J673" s="123"/>
      <c r="L673"/>
      <c r="M673" s="60">
        <f t="shared" si="176"/>
        <v>506.63</v>
      </c>
      <c r="N673" s="10"/>
      <c r="O673" s="79" t="str">
        <f t="shared" si="168"/>
        <v>NY Metro</v>
      </c>
      <c r="P673" s="94">
        <f t="shared" si="165"/>
        <v>633</v>
      </c>
      <c r="Q673" s="94" t="s">
        <v>114</v>
      </c>
      <c r="R673" s="193"/>
      <c r="S673" s="94">
        <v>1</v>
      </c>
      <c r="T673" s="58">
        <f t="shared" si="173"/>
        <v>4</v>
      </c>
      <c r="U673" s="61">
        <f t="shared" si="174"/>
        <v>506.63</v>
      </c>
      <c r="V673" s="61">
        <f t="shared" si="169"/>
        <v>494.15264569617165</v>
      </c>
      <c r="W673" s="61" t="s">
        <v>194</v>
      </c>
      <c r="X673" s="61">
        <f t="shared" si="170"/>
        <v>3.6349999999999998</v>
      </c>
      <c r="Y673" s="61">
        <f t="shared" si="177"/>
        <v>3.5454767129968299</v>
      </c>
      <c r="Z673" s="58">
        <f t="shared" si="175"/>
        <v>0</v>
      </c>
      <c r="AA673" s="81">
        <f t="shared" si="178"/>
        <v>494.15264569617165</v>
      </c>
      <c r="AB673" s="212">
        <f t="shared" si="172"/>
        <v>123.53816142404291</v>
      </c>
      <c r="AC673" s="82"/>
      <c r="AD673" s="10"/>
      <c r="AE673"/>
      <c r="AF673"/>
      <c r="AK673" s="10"/>
      <c r="AM673"/>
      <c r="AR673" s="10"/>
      <c r="AT673"/>
    </row>
    <row r="674" spans="1:46" x14ac:dyDescent="0.25">
      <c r="A674" s="93">
        <v>634</v>
      </c>
      <c r="B674" s="93" t="s">
        <v>126</v>
      </c>
      <c r="C674" s="94" t="s">
        <v>114</v>
      </c>
      <c r="D674" s="121">
        <v>2014</v>
      </c>
      <c r="E674" s="93">
        <v>4</v>
      </c>
      <c r="F674" s="93">
        <f t="shared" si="171"/>
        <v>634</v>
      </c>
      <c r="H674" s="54">
        <v>4</v>
      </c>
      <c r="I674" s="118">
        <v>506.63</v>
      </c>
      <c r="J674" s="123"/>
      <c r="L674"/>
      <c r="M674" s="60">
        <f t="shared" si="176"/>
        <v>506.63</v>
      </c>
      <c r="N674" s="10"/>
      <c r="O674" s="79" t="str">
        <f t="shared" si="168"/>
        <v>NY Metro</v>
      </c>
      <c r="P674" s="94">
        <f t="shared" si="165"/>
        <v>634</v>
      </c>
      <c r="Q674" s="94" t="s">
        <v>114</v>
      </c>
      <c r="R674" s="193"/>
      <c r="S674" s="94">
        <v>1</v>
      </c>
      <c r="T674" s="58">
        <f t="shared" si="173"/>
        <v>4</v>
      </c>
      <c r="U674" s="61">
        <f t="shared" si="174"/>
        <v>506.63</v>
      </c>
      <c r="V674" s="61">
        <f t="shared" si="169"/>
        <v>494.15264569617165</v>
      </c>
      <c r="W674" s="61" t="s">
        <v>194</v>
      </c>
      <c r="X674" s="61">
        <f t="shared" si="170"/>
        <v>3.6349999999999998</v>
      </c>
      <c r="Y674" s="61">
        <f t="shared" si="177"/>
        <v>3.5454767129968299</v>
      </c>
      <c r="Z674" s="58">
        <f t="shared" si="175"/>
        <v>0</v>
      </c>
      <c r="AA674" s="81">
        <f t="shared" si="178"/>
        <v>494.15264569617165</v>
      </c>
      <c r="AB674" s="212">
        <f t="shared" si="172"/>
        <v>123.53816142404291</v>
      </c>
      <c r="AC674" s="82"/>
      <c r="AD674" s="10"/>
      <c r="AE674"/>
      <c r="AF674"/>
      <c r="AK674" s="10"/>
      <c r="AM674"/>
      <c r="AR674" s="10"/>
      <c r="AT674"/>
    </row>
    <row r="675" spans="1:46" x14ac:dyDescent="0.25">
      <c r="A675" s="93">
        <v>635</v>
      </c>
      <c r="B675" s="93" t="s">
        <v>126</v>
      </c>
      <c r="C675" s="94" t="s">
        <v>114</v>
      </c>
      <c r="D675" s="121">
        <v>2014</v>
      </c>
      <c r="E675" s="93">
        <v>4</v>
      </c>
      <c r="F675" s="93">
        <f t="shared" si="171"/>
        <v>635</v>
      </c>
      <c r="H675" s="54">
        <v>4</v>
      </c>
      <c r="I675" s="118">
        <v>506.63</v>
      </c>
      <c r="J675" s="123"/>
      <c r="L675"/>
      <c r="M675" s="60">
        <f t="shared" si="176"/>
        <v>506.63</v>
      </c>
      <c r="N675" s="10"/>
      <c r="O675" s="79" t="str">
        <f t="shared" si="168"/>
        <v>NY Metro</v>
      </c>
      <c r="P675" s="94">
        <f t="shared" si="165"/>
        <v>635</v>
      </c>
      <c r="Q675" s="94" t="s">
        <v>114</v>
      </c>
      <c r="R675" s="193"/>
      <c r="S675" s="94">
        <v>1</v>
      </c>
      <c r="T675" s="58">
        <f t="shared" si="173"/>
        <v>4</v>
      </c>
      <c r="U675" s="61">
        <f t="shared" si="174"/>
        <v>506.63</v>
      </c>
      <c r="V675" s="61">
        <f t="shared" si="169"/>
        <v>494.15264569617165</v>
      </c>
      <c r="W675" s="61" t="s">
        <v>194</v>
      </c>
      <c r="X675" s="61">
        <f t="shared" si="170"/>
        <v>3.6349999999999998</v>
      </c>
      <c r="Y675" s="61">
        <f t="shared" si="177"/>
        <v>3.5454767129968299</v>
      </c>
      <c r="Z675" s="58">
        <f t="shared" si="175"/>
        <v>0</v>
      </c>
      <c r="AA675" s="81">
        <f t="shared" si="178"/>
        <v>494.15264569617165</v>
      </c>
      <c r="AB675" s="212">
        <f t="shared" si="172"/>
        <v>123.53816142404291</v>
      </c>
      <c r="AC675" s="82"/>
      <c r="AD675" s="10"/>
      <c r="AE675"/>
      <c r="AF675"/>
      <c r="AK675" s="10"/>
      <c r="AM675"/>
      <c r="AR675" s="10"/>
      <c r="AT675"/>
    </row>
    <row r="676" spans="1:46" x14ac:dyDescent="0.25">
      <c r="A676" s="93">
        <v>636</v>
      </c>
      <c r="B676" s="93" t="s">
        <v>126</v>
      </c>
      <c r="C676" s="94" t="s">
        <v>114</v>
      </c>
      <c r="D676" s="121">
        <v>2014</v>
      </c>
      <c r="E676" s="93">
        <v>4</v>
      </c>
      <c r="F676" s="93">
        <f t="shared" si="171"/>
        <v>636</v>
      </c>
      <c r="H676" s="54">
        <v>4</v>
      </c>
      <c r="I676" s="118">
        <v>506.63</v>
      </c>
      <c r="J676" s="123"/>
      <c r="L676"/>
      <c r="M676" s="60">
        <f t="shared" si="176"/>
        <v>506.63</v>
      </c>
      <c r="N676" s="10"/>
      <c r="O676" s="79" t="str">
        <f t="shared" si="168"/>
        <v>NY Metro</v>
      </c>
      <c r="P676" s="94">
        <f t="shared" si="165"/>
        <v>636</v>
      </c>
      <c r="Q676" s="94" t="s">
        <v>114</v>
      </c>
      <c r="R676" s="193"/>
      <c r="S676" s="94">
        <v>1</v>
      </c>
      <c r="T676" s="58">
        <f t="shared" si="173"/>
        <v>4</v>
      </c>
      <c r="U676" s="61">
        <f t="shared" si="174"/>
        <v>506.63</v>
      </c>
      <c r="V676" s="61">
        <f t="shared" si="169"/>
        <v>494.15264569617165</v>
      </c>
      <c r="W676" s="61" t="s">
        <v>194</v>
      </c>
      <c r="X676" s="61">
        <f t="shared" si="170"/>
        <v>3.6349999999999998</v>
      </c>
      <c r="Y676" s="61">
        <f t="shared" si="177"/>
        <v>3.5454767129968299</v>
      </c>
      <c r="Z676" s="58">
        <f t="shared" si="175"/>
        <v>0</v>
      </c>
      <c r="AA676" s="81">
        <f t="shared" si="178"/>
        <v>494.15264569617165</v>
      </c>
      <c r="AB676" s="212">
        <f t="shared" si="172"/>
        <v>123.53816142404291</v>
      </c>
      <c r="AC676" s="82"/>
      <c r="AD676" s="10"/>
      <c r="AE676"/>
      <c r="AF676"/>
      <c r="AK676" s="10"/>
      <c r="AM676"/>
      <c r="AR676" s="10"/>
      <c r="AT676"/>
    </row>
    <row r="677" spans="1:46" x14ac:dyDescent="0.25">
      <c r="A677" s="93">
        <v>637</v>
      </c>
      <c r="B677" s="93" t="s">
        <v>126</v>
      </c>
      <c r="C677" s="94" t="s">
        <v>114</v>
      </c>
      <c r="D677" s="121">
        <v>2014</v>
      </c>
      <c r="E677" s="93">
        <v>4</v>
      </c>
      <c r="F677" s="93">
        <f t="shared" si="171"/>
        <v>637</v>
      </c>
      <c r="H677" s="54">
        <v>4</v>
      </c>
      <c r="I677" s="118">
        <v>506.63</v>
      </c>
      <c r="J677" s="123"/>
      <c r="L677"/>
      <c r="M677" s="60">
        <f t="shared" si="176"/>
        <v>506.63</v>
      </c>
      <c r="N677" s="10"/>
      <c r="O677" s="79" t="str">
        <f t="shared" si="168"/>
        <v>NY Metro</v>
      </c>
      <c r="P677" s="94">
        <f t="shared" si="165"/>
        <v>637</v>
      </c>
      <c r="Q677" s="94" t="s">
        <v>114</v>
      </c>
      <c r="R677" s="193"/>
      <c r="S677" s="94">
        <v>1</v>
      </c>
      <c r="T677" s="58">
        <f t="shared" si="173"/>
        <v>4</v>
      </c>
      <c r="U677" s="61">
        <f t="shared" si="174"/>
        <v>506.63</v>
      </c>
      <c r="V677" s="61">
        <f t="shared" si="169"/>
        <v>494.15264569617165</v>
      </c>
      <c r="W677" s="61" t="s">
        <v>194</v>
      </c>
      <c r="X677" s="61">
        <f t="shared" si="170"/>
        <v>3.6349999999999998</v>
      </c>
      <c r="Y677" s="61">
        <f t="shared" si="177"/>
        <v>3.5454767129968299</v>
      </c>
      <c r="Z677" s="58">
        <f t="shared" si="175"/>
        <v>0</v>
      </c>
      <c r="AA677" s="81">
        <f t="shared" si="178"/>
        <v>494.15264569617165</v>
      </c>
      <c r="AB677" s="212">
        <f t="shared" si="172"/>
        <v>123.53816142404291</v>
      </c>
      <c r="AC677" s="82"/>
      <c r="AD677" s="10"/>
      <c r="AE677"/>
      <c r="AF677"/>
      <c r="AK677" s="10"/>
      <c r="AM677"/>
      <c r="AR677" s="10"/>
      <c r="AT677"/>
    </row>
    <row r="678" spans="1:46" x14ac:dyDescent="0.25">
      <c r="A678" s="93">
        <v>638</v>
      </c>
      <c r="B678" s="93" t="s">
        <v>126</v>
      </c>
      <c r="C678" s="94" t="s">
        <v>114</v>
      </c>
      <c r="D678" s="121">
        <v>2014</v>
      </c>
      <c r="E678" s="93">
        <v>4</v>
      </c>
      <c r="F678" s="93">
        <f t="shared" si="171"/>
        <v>638</v>
      </c>
      <c r="H678" s="54">
        <v>4</v>
      </c>
      <c r="I678" s="118">
        <v>506.63</v>
      </c>
      <c r="J678" s="123"/>
      <c r="L678"/>
      <c r="M678" s="60">
        <f t="shared" si="176"/>
        <v>506.63</v>
      </c>
      <c r="N678" s="10"/>
      <c r="O678" s="79" t="str">
        <f t="shared" si="168"/>
        <v>NY Metro</v>
      </c>
      <c r="P678" s="94">
        <f t="shared" si="165"/>
        <v>638</v>
      </c>
      <c r="Q678" s="94" t="s">
        <v>114</v>
      </c>
      <c r="R678" s="193"/>
      <c r="S678" s="94">
        <v>1</v>
      </c>
      <c r="T678" s="58">
        <f t="shared" si="173"/>
        <v>4</v>
      </c>
      <c r="U678" s="61">
        <f t="shared" si="174"/>
        <v>506.63</v>
      </c>
      <c r="V678" s="61">
        <f t="shared" si="169"/>
        <v>494.15264569617165</v>
      </c>
      <c r="W678" s="61" t="s">
        <v>194</v>
      </c>
      <c r="X678" s="61">
        <f t="shared" si="170"/>
        <v>3.6349999999999998</v>
      </c>
      <c r="Y678" s="61">
        <f t="shared" si="177"/>
        <v>3.5454767129968299</v>
      </c>
      <c r="Z678" s="58">
        <f t="shared" si="175"/>
        <v>0</v>
      </c>
      <c r="AA678" s="81">
        <f t="shared" si="178"/>
        <v>494.15264569617165</v>
      </c>
      <c r="AB678" s="212">
        <f t="shared" si="172"/>
        <v>123.53816142404291</v>
      </c>
      <c r="AC678" s="82"/>
      <c r="AD678" s="10"/>
      <c r="AE678"/>
      <c r="AF678"/>
      <c r="AK678" s="10"/>
      <c r="AM678"/>
      <c r="AR678" s="10"/>
      <c r="AT678"/>
    </row>
    <row r="679" spans="1:46" x14ac:dyDescent="0.25">
      <c r="A679" s="93">
        <v>639</v>
      </c>
      <c r="B679" s="93" t="s">
        <v>126</v>
      </c>
      <c r="C679" s="94" t="s">
        <v>114</v>
      </c>
      <c r="D679" s="121">
        <v>2014</v>
      </c>
      <c r="E679" s="93">
        <v>4</v>
      </c>
      <c r="F679" s="93">
        <f t="shared" si="171"/>
        <v>639</v>
      </c>
      <c r="H679" s="54">
        <v>4</v>
      </c>
      <c r="I679" s="118">
        <v>506.63</v>
      </c>
      <c r="J679" s="123"/>
      <c r="L679"/>
      <c r="M679" s="60">
        <f t="shared" si="176"/>
        <v>506.63</v>
      </c>
      <c r="N679" s="10"/>
      <c r="O679" s="79" t="str">
        <f t="shared" si="168"/>
        <v>NY Metro</v>
      </c>
      <c r="P679" s="94">
        <f t="shared" si="165"/>
        <v>639</v>
      </c>
      <c r="Q679" s="94" t="s">
        <v>114</v>
      </c>
      <c r="R679" s="193"/>
      <c r="S679" s="94">
        <v>1</v>
      </c>
      <c r="T679" s="58">
        <f t="shared" si="173"/>
        <v>4</v>
      </c>
      <c r="U679" s="61">
        <f t="shared" si="174"/>
        <v>506.63</v>
      </c>
      <c r="V679" s="61">
        <f t="shared" si="169"/>
        <v>494.15264569617165</v>
      </c>
      <c r="W679" s="61" t="s">
        <v>194</v>
      </c>
      <c r="X679" s="61">
        <f t="shared" si="170"/>
        <v>3.6349999999999998</v>
      </c>
      <c r="Y679" s="61">
        <f t="shared" si="177"/>
        <v>3.5454767129968299</v>
      </c>
      <c r="Z679" s="58">
        <f t="shared" si="175"/>
        <v>0</v>
      </c>
      <c r="AA679" s="81">
        <f t="shared" si="178"/>
        <v>494.15264569617165</v>
      </c>
      <c r="AB679" s="212">
        <f t="shared" si="172"/>
        <v>123.53816142404291</v>
      </c>
      <c r="AC679" s="82"/>
      <c r="AD679" s="10"/>
      <c r="AE679"/>
      <c r="AF679"/>
      <c r="AK679" s="10"/>
      <c r="AM679"/>
      <c r="AR679" s="10"/>
      <c r="AT679"/>
    </row>
    <row r="680" spans="1:46" x14ac:dyDescent="0.25">
      <c r="A680" s="93">
        <v>640</v>
      </c>
      <c r="B680" s="93" t="s">
        <v>126</v>
      </c>
      <c r="C680" s="94" t="s">
        <v>114</v>
      </c>
      <c r="D680" s="121">
        <v>2014</v>
      </c>
      <c r="E680" s="93">
        <v>4</v>
      </c>
      <c r="F680" s="93">
        <f t="shared" si="171"/>
        <v>640</v>
      </c>
      <c r="H680" s="54">
        <v>4</v>
      </c>
      <c r="I680" s="118">
        <v>506.63</v>
      </c>
      <c r="J680" s="123"/>
      <c r="L680"/>
      <c r="M680" s="60">
        <f t="shared" si="176"/>
        <v>506.63</v>
      </c>
      <c r="N680" s="10"/>
      <c r="O680" s="79" t="str">
        <f t="shared" si="168"/>
        <v>NY Metro</v>
      </c>
      <c r="P680" s="94">
        <f t="shared" si="165"/>
        <v>640</v>
      </c>
      <c r="Q680" s="94" t="s">
        <v>114</v>
      </c>
      <c r="R680" s="193"/>
      <c r="S680" s="94">
        <v>1</v>
      </c>
      <c r="T680" s="58">
        <f t="shared" si="173"/>
        <v>4</v>
      </c>
      <c r="U680" s="61">
        <f t="shared" si="174"/>
        <v>506.63</v>
      </c>
      <c r="V680" s="61">
        <f t="shared" si="169"/>
        <v>494.15264569617165</v>
      </c>
      <c r="W680" s="61" t="s">
        <v>194</v>
      </c>
      <c r="X680" s="61">
        <f t="shared" si="170"/>
        <v>3.6349999999999998</v>
      </c>
      <c r="Y680" s="61">
        <f t="shared" si="177"/>
        <v>3.5454767129968299</v>
      </c>
      <c r="Z680" s="58">
        <f t="shared" si="175"/>
        <v>0</v>
      </c>
      <c r="AA680" s="81">
        <f t="shared" si="178"/>
        <v>494.15264569617165</v>
      </c>
      <c r="AB680" s="212">
        <f t="shared" si="172"/>
        <v>123.53816142404291</v>
      </c>
      <c r="AC680" s="82"/>
      <c r="AD680" s="10"/>
      <c r="AE680"/>
      <c r="AF680"/>
      <c r="AK680" s="10"/>
      <c r="AM680"/>
      <c r="AR680" s="10"/>
      <c r="AT680"/>
    </row>
    <row r="681" spans="1:46" x14ac:dyDescent="0.25">
      <c r="A681" s="93">
        <v>641</v>
      </c>
      <c r="B681" s="93" t="s">
        <v>126</v>
      </c>
      <c r="C681" s="94" t="s">
        <v>114</v>
      </c>
      <c r="D681" s="121">
        <v>2014</v>
      </c>
      <c r="E681" s="93">
        <v>4</v>
      </c>
      <c r="F681" s="93">
        <f t="shared" si="171"/>
        <v>641</v>
      </c>
      <c r="H681" s="54">
        <v>4</v>
      </c>
      <c r="I681" s="118">
        <v>506.63</v>
      </c>
      <c r="J681" s="123"/>
      <c r="L681"/>
      <c r="M681" s="60">
        <f t="shared" si="176"/>
        <v>506.63</v>
      </c>
      <c r="N681" s="10"/>
      <c r="O681" s="79" t="str">
        <f t="shared" si="168"/>
        <v>NY Metro</v>
      </c>
      <c r="P681" s="94">
        <f t="shared" si="165"/>
        <v>641</v>
      </c>
      <c r="Q681" s="94" t="s">
        <v>114</v>
      </c>
      <c r="R681" s="193"/>
      <c r="S681" s="94">
        <v>1</v>
      </c>
      <c r="T681" s="58">
        <f t="shared" si="173"/>
        <v>4</v>
      </c>
      <c r="U681" s="61">
        <f t="shared" si="174"/>
        <v>506.63</v>
      </c>
      <c r="V681" s="61">
        <f t="shared" si="169"/>
        <v>494.15264569617165</v>
      </c>
      <c r="W681" s="61" t="s">
        <v>194</v>
      </c>
      <c r="X681" s="61">
        <f t="shared" si="170"/>
        <v>3.6349999999999998</v>
      </c>
      <c r="Y681" s="61">
        <f t="shared" si="177"/>
        <v>3.5454767129968299</v>
      </c>
      <c r="Z681" s="58">
        <f t="shared" si="175"/>
        <v>0</v>
      </c>
      <c r="AA681" s="81">
        <f t="shared" si="178"/>
        <v>494.15264569617165</v>
      </c>
      <c r="AB681" s="212">
        <f t="shared" si="172"/>
        <v>123.53816142404291</v>
      </c>
      <c r="AC681" s="82"/>
      <c r="AD681" s="10"/>
      <c r="AE681"/>
      <c r="AF681"/>
      <c r="AK681" s="10"/>
      <c r="AM681"/>
      <c r="AR681" s="10"/>
      <c r="AT681"/>
    </row>
    <row r="682" spans="1:46" x14ac:dyDescent="0.25">
      <c r="A682" s="93">
        <v>642</v>
      </c>
      <c r="B682" s="93" t="s">
        <v>126</v>
      </c>
      <c r="C682" s="94" t="s">
        <v>114</v>
      </c>
      <c r="D682" s="121">
        <v>2014</v>
      </c>
      <c r="E682" s="93">
        <v>4</v>
      </c>
      <c r="F682" s="93">
        <f t="shared" si="171"/>
        <v>642</v>
      </c>
      <c r="H682" s="54">
        <v>4</v>
      </c>
      <c r="I682" s="118">
        <v>506.63</v>
      </c>
      <c r="J682" s="123"/>
      <c r="L682"/>
      <c r="M682" s="60">
        <f t="shared" si="176"/>
        <v>506.63</v>
      </c>
      <c r="N682" s="10"/>
      <c r="O682" s="79" t="str">
        <f t="shared" si="168"/>
        <v>NY Metro</v>
      </c>
      <c r="P682" s="94">
        <f t="shared" si="165"/>
        <v>642</v>
      </c>
      <c r="Q682" s="94" t="s">
        <v>114</v>
      </c>
      <c r="R682" s="193"/>
      <c r="S682" s="94">
        <v>1</v>
      </c>
      <c r="T682" s="58">
        <f t="shared" si="173"/>
        <v>4</v>
      </c>
      <c r="U682" s="61">
        <f t="shared" si="174"/>
        <v>506.63</v>
      </c>
      <c r="V682" s="61">
        <f t="shared" si="169"/>
        <v>494.15264569617165</v>
      </c>
      <c r="W682" s="61" t="s">
        <v>194</v>
      </c>
      <c r="X682" s="61">
        <f t="shared" si="170"/>
        <v>3.6349999999999998</v>
      </c>
      <c r="Y682" s="61">
        <f t="shared" si="177"/>
        <v>3.5454767129968299</v>
      </c>
      <c r="Z682" s="58">
        <f t="shared" si="175"/>
        <v>0</v>
      </c>
      <c r="AA682" s="81">
        <f t="shared" si="178"/>
        <v>494.15264569617165</v>
      </c>
      <c r="AB682" s="212">
        <f t="shared" si="172"/>
        <v>123.53816142404291</v>
      </c>
      <c r="AC682" s="82"/>
      <c r="AD682" s="10"/>
      <c r="AE682"/>
      <c r="AF682"/>
      <c r="AK682" s="10"/>
      <c r="AM682"/>
      <c r="AR682" s="10"/>
      <c r="AT682"/>
    </row>
    <row r="683" spans="1:46" x14ac:dyDescent="0.25">
      <c r="A683" s="93">
        <v>643</v>
      </c>
      <c r="B683" s="93" t="s">
        <v>126</v>
      </c>
      <c r="C683" s="94" t="s">
        <v>114</v>
      </c>
      <c r="D683" s="121">
        <v>2014</v>
      </c>
      <c r="E683" s="93">
        <v>4</v>
      </c>
      <c r="F683" s="93">
        <f t="shared" si="171"/>
        <v>643</v>
      </c>
      <c r="H683" s="54">
        <v>4</v>
      </c>
      <c r="I683" s="118">
        <v>506.63</v>
      </c>
      <c r="J683" s="123"/>
      <c r="L683"/>
      <c r="M683" s="60">
        <f t="shared" si="176"/>
        <v>506.63</v>
      </c>
      <c r="N683" s="10"/>
      <c r="O683" s="79" t="str">
        <f t="shared" si="168"/>
        <v>NY Metro</v>
      </c>
      <c r="P683" s="94">
        <f t="shared" si="165"/>
        <v>643</v>
      </c>
      <c r="Q683" s="94" t="s">
        <v>114</v>
      </c>
      <c r="R683" s="193"/>
      <c r="S683" s="94">
        <v>1</v>
      </c>
      <c r="T683" s="58">
        <f t="shared" si="173"/>
        <v>4</v>
      </c>
      <c r="U683" s="61">
        <f t="shared" si="174"/>
        <v>506.63</v>
      </c>
      <c r="V683" s="61">
        <f t="shared" si="169"/>
        <v>494.15264569617165</v>
      </c>
      <c r="W683" s="61" t="s">
        <v>194</v>
      </c>
      <c r="X683" s="61">
        <f t="shared" si="170"/>
        <v>3.6349999999999998</v>
      </c>
      <c r="Y683" s="61">
        <f t="shared" si="177"/>
        <v>3.5454767129968299</v>
      </c>
      <c r="Z683" s="58">
        <f t="shared" si="175"/>
        <v>0</v>
      </c>
      <c r="AA683" s="81">
        <f t="shared" si="178"/>
        <v>494.15264569617165</v>
      </c>
      <c r="AB683" s="212">
        <f t="shared" si="172"/>
        <v>123.53816142404291</v>
      </c>
      <c r="AC683" s="82"/>
      <c r="AD683" s="10"/>
      <c r="AE683"/>
      <c r="AF683"/>
      <c r="AK683" s="10"/>
      <c r="AM683"/>
      <c r="AR683" s="10"/>
      <c r="AT683"/>
    </row>
    <row r="684" spans="1:46" x14ac:dyDescent="0.25">
      <c r="A684" s="93">
        <v>644</v>
      </c>
      <c r="B684" s="93" t="s">
        <v>126</v>
      </c>
      <c r="C684" s="94" t="s">
        <v>114</v>
      </c>
      <c r="D684" s="121">
        <v>2014</v>
      </c>
      <c r="E684" s="93">
        <v>4</v>
      </c>
      <c r="F684" s="93">
        <f t="shared" si="171"/>
        <v>644</v>
      </c>
      <c r="H684" s="54">
        <v>4</v>
      </c>
      <c r="I684" s="118">
        <v>506.63</v>
      </c>
      <c r="J684" s="123"/>
      <c r="L684"/>
      <c r="M684" s="60">
        <f t="shared" si="176"/>
        <v>506.63</v>
      </c>
      <c r="N684" s="10"/>
      <c r="O684" s="79" t="str">
        <f t="shared" si="168"/>
        <v>NY Metro</v>
      </c>
      <c r="P684" s="94">
        <f t="shared" si="165"/>
        <v>644</v>
      </c>
      <c r="Q684" s="94" t="s">
        <v>114</v>
      </c>
      <c r="R684" s="193"/>
      <c r="S684" s="94">
        <v>1</v>
      </c>
      <c r="T684" s="58">
        <f t="shared" si="173"/>
        <v>4</v>
      </c>
      <c r="U684" s="61">
        <f t="shared" si="174"/>
        <v>506.63</v>
      </c>
      <c r="V684" s="61">
        <f t="shared" si="169"/>
        <v>494.15264569617165</v>
      </c>
      <c r="W684" s="61" t="s">
        <v>194</v>
      </c>
      <c r="X684" s="61">
        <f t="shared" si="170"/>
        <v>3.6349999999999998</v>
      </c>
      <c r="Y684" s="61">
        <f t="shared" si="177"/>
        <v>3.5454767129968299</v>
      </c>
      <c r="Z684" s="58">
        <f t="shared" si="175"/>
        <v>0</v>
      </c>
      <c r="AA684" s="81">
        <f t="shared" si="178"/>
        <v>494.15264569617165</v>
      </c>
      <c r="AB684" s="212">
        <f t="shared" si="172"/>
        <v>123.53816142404291</v>
      </c>
      <c r="AC684" s="82"/>
      <c r="AD684" s="10"/>
      <c r="AE684"/>
      <c r="AF684"/>
      <c r="AK684" s="10"/>
      <c r="AM684"/>
      <c r="AR684" s="10"/>
      <c r="AT684"/>
    </row>
    <row r="685" spans="1:46" x14ac:dyDescent="0.25">
      <c r="A685" s="93">
        <v>645</v>
      </c>
      <c r="B685" s="93" t="s">
        <v>126</v>
      </c>
      <c r="C685" s="94" t="s">
        <v>114</v>
      </c>
      <c r="D685" s="121">
        <v>2014</v>
      </c>
      <c r="E685" s="93">
        <v>4</v>
      </c>
      <c r="F685" s="93">
        <f t="shared" si="171"/>
        <v>645</v>
      </c>
      <c r="H685" s="54">
        <v>4</v>
      </c>
      <c r="I685" s="118">
        <v>506.64</v>
      </c>
      <c r="J685" s="123"/>
      <c r="L685"/>
      <c r="M685" s="60">
        <f t="shared" si="176"/>
        <v>506.64</v>
      </c>
      <c r="N685" s="10"/>
      <c r="O685" s="79" t="str">
        <f t="shared" si="168"/>
        <v>NY Metro</v>
      </c>
      <c r="P685" s="94">
        <f t="shared" si="165"/>
        <v>645</v>
      </c>
      <c r="Q685" s="94" t="s">
        <v>114</v>
      </c>
      <c r="R685" s="193"/>
      <c r="S685" s="94">
        <v>1</v>
      </c>
      <c r="T685" s="58">
        <f t="shared" si="173"/>
        <v>4</v>
      </c>
      <c r="U685" s="61">
        <f t="shared" si="174"/>
        <v>506.64</v>
      </c>
      <c r="V685" s="61">
        <f t="shared" si="169"/>
        <v>494.16239941477687</v>
      </c>
      <c r="W685" s="61" t="s">
        <v>194</v>
      </c>
      <c r="X685" s="61">
        <f t="shared" si="170"/>
        <v>3.6349999999999998</v>
      </c>
      <c r="Y685" s="61">
        <f t="shared" si="177"/>
        <v>3.5454767129968299</v>
      </c>
      <c r="Z685" s="58">
        <f t="shared" si="175"/>
        <v>0</v>
      </c>
      <c r="AA685" s="81">
        <f t="shared" si="178"/>
        <v>494.16239941477687</v>
      </c>
      <c r="AB685" s="212">
        <f t="shared" si="172"/>
        <v>123.54059985369422</v>
      </c>
      <c r="AC685" s="82"/>
      <c r="AD685" s="10"/>
      <c r="AE685"/>
      <c r="AF685"/>
      <c r="AK685" s="10"/>
      <c r="AM685"/>
      <c r="AR685" s="10"/>
      <c r="AT685"/>
    </row>
    <row r="686" spans="1:46" x14ac:dyDescent="0.25">
      <c r="A686" s="93">
        <v>646</v>
      </c>
      <c r="B686" s="93" t="s">
        <v>126</v>
      </c>
      <c r="C686" s="94" t="s">
        <v>114</v>
      </c>
      <c r="D686" s="121">
        <v>2014</v>
      </c>
      <c r="E686" s="93">
        <v>4</v>
      </c>
      <c r="F686" s="93">
        <f t="shared" si="171"/>
        <v>646</v>
      </c>
      <c r="H686" s="54">
        <v>4</v>
      </c>
      <c r="I686" s="118">
        <v>506.64</v>
      </c>
      <c r="J686" s="123"/>
      <c r="L686"/>
      <c r="M686" s="60">
        <f t="shared" si="176"/>
        <v>506.64</v>
      </c>
      <c r="N686" s="10"/>
      <c r="O686" s="79" t="str">
        <f t="shared" si="168"/>
        <v>NY Metro</v>
      </c>
      <c r="P686" s="94">
        <f t="shared" si="165"/>
        <v>646</v>
      </c>
      <c r="Q686" s="94" t="s">
        <v>114</v>
      </c>
      <c r="R686" s="193"/>
      <c r="S686" s="94">
        <v>1</v>
      </c>
      <c r="T686" s="58">
        <f t="shared" si="173"/>
        <v>4</v>
      </c>
      <c r="U686" s="61">
        <f t="shared" si="174"/>
        <v>506.64</v>
      </c>
      <c r="V686" s="61">
        <f t="shared" si="169"/>
        <v>494.16239941477687</v>
      </c>
      <c r="W686" s="61" t="s">
        <v>194</v>
      </c>
      <c r="X686" s="61">
        <f t="shared" si="170"/>
        <v>3.6349999999999998</v>
      </c>
      <c r="Y686" s="61">
        <f t="shared" si="177"/>
        <v>3.5454767129968299</v>
      </c>
      <c r="Z686" s="58">
        <f t="shared" si="175"/>
        <v>0</v>
      </c>
      <c r="AA686" s="81">
        <f t="shared" si="178"/>
        <v>494.16239941477687</v>
      </c>
      <c r="AB686" s="212">
        <f t="shared" si="172"/>
        <v>123.54059985369422</v>
      </c>
      <c r="AC686" s="82"/>
      <c r="AD686" s="10"/>
      <c r="AE686"/>
      <c r="AF686"/>
      <c r="AK686" s="10"/>
      <c r="AM686"/>
      <c r="AR686" s="10"/>
      <c r="AT686"/>
    </row>
    <row r="687" spans="1:46" x14ac:dyDescent="0.25">
      <c r="A687" s="93">
        <v>647</v>
      </c>
      <c r="B687" s="93" t="s">
        <v>126</v>
      </c>
      <c r="C687" s="94" t="s">
        <v>114</v>
      </c>
      <c r="D687" s="121">
        <v>2014</v>
      </c>
      <c r="E687" s="93">
        <v>4</v>
      </c>
      <c r="F687" s="93">
        <f t="shared" si="171"/>
        <v>647</v>
      </c>
      <c r="H687" s="54">
        <v>4</v>
      </c>
      <c r="I687" s="118">
        <v>506.63</v>
      </c>
      <c r="J687" s="123"/>
      <c r="L687"/>
      <c r="M687" s="60">
        <f t="shared" si="176"/>
        <v>506.63</v>
      </c>
      <c r="N687" s="10"/>
      <c r="O687" s="79" t="str">
        <f t="shared" si="168"/>
        <v>NY Metro</v>
      </c>
      <c r="P687" s="94">
        <f t="shared" si="165"/>
        <v>647</v>
      </c>
      <c r="Q687" s="94" t="s">
        <v>114</v>
      </c>
      <c r="R687" s="193"/>
      <c r="S687" s="94">
        <v>1</v>
      </c>
      <c r="T687" s="58">
        <f t="shared" si="173"/>
        <v>4</v>
      </c>
      <c r="U687" s="61">
        <f t="shared" si="174"/>
        <v>506.63</v>
      </c>
      <c r="V687" s="61">
        <f t="shared" si="169"/>
        <v>494.15264569617165</v>
      </c>
      <c r="W687" s="61" t="s">
        <v>194</v>
      </c>
      <c r="X687" s="61">
        <f t="shared" si="170"/>
        <v>3.6349999999999998</v>
      </c>
      <c r="Y687" s="61">
        <f t="shared" si="177"/>
        <v>3.5454767129968299</v>
      </c>
      <c r="Z687" s="58">
        <f t="shared" si="175"/>
        <v>0</v>
      </c>
      <c r="AA687" s="81">
        <f t="shared" si="178"/>
        <v>494.15264569617165</v>
      </c>
      <c r="AB687" s="212">
        <f t="shared" si="172"/>
        <v>123.53816142404291</v>
      </c>
      <c r="AC687" s="82"/>
      <c r="AD687" s="10"/>
      <c r="AE687"/>
      <c r="AF687"/>
      <c r="AK687" s="10"/>
      <c r="AM687"/>
      <c r="AR687" s="10"/>
      <c r="AT687"/>
    </row>
    <row r="688" spans="1:46" x14ac:dyDescent="0.25">
      <c r="A688" s="93">
        <v>648</v>
      </c>
      <c r="B688" s="93" t="s">
        <v>126</v>
      </c>
      <c r="C688" s="94" t="s">
        <v>114</v>
      </c>
      <c r="D688" s="121">
        <v>2014</v>
      </c>
      <c r="E688" s="93">
        <v>4</v>
      </c>
      <c r="F688" s="93">
        <f t="shared" si="171"/>
        <v>648</v>
      </c>
      <c r="H688" s="54">
        <v>4</v>
      </c>
      <c r="I688" s="118">
        <v>506.63</v>
      </c>
      <c r="J688" s="123"/>
      <c r="L688"/>
      <c r="M688" s="60">
        <f t="shared" si="176"/>
        <v>506.63</v>
      </c>
      <c r="N688" s="10"/>
      <c r="O688" s="79" t="str">
        <f t="shared" si="168"/>
        <v>NY Metro</v>
      </c>
      <c r="P688" s="94">
        <f t="shared" si="165"/>
        <v>648</v>
      </c>
      <c r="Q688" s="94" t="s">
        <v>114</v>
      </c>
      <c r="R688" s="193"/>
      <c r="S688" s="94">
        <v>1</v>
      </c>
      <c r="T688" s="58">
        <f t="shared" si="173"/>
        <v>4</v>
      </c>
      <c r="U688" s="61">
        <f t="shared" si="174"/>
        <v>506.63</v>
      </c>
      <c r="V688" s="61">
        <f t="shared" si="169"/>
        <v>494.15264569617165</v>
      </c>
      <c r="W688" s="61" t="s">
        <v>194</v>
      </c>
      <c r="X688" s="61">
        <f t="shared" si="170"/>
        <v>3.6349999999999998</v>
      </c>
      <c r="Y688" s="61">
        <f t="shared" si="177"/>
        <v>3.5454767129968299</v>
      </c>
      <c r="Z688" s="58">
        <f t="shared" si="175"/>
        <v>0</v>
      </c>
      <c r="AA688" s="81">
        <f t="shared" si="178"/>
        <v>494.15264569617165</v>
      </c>
      <c r="AB688" s="212">
        <f t="shared" si="172"/>
        <v>123.53816142404291</v>
      </c>
      <c r="AC688" s="82"/>
      <c r="AD688" s="10"/>
      <c r="AE688"/>
      <c r="AF688"/>
      <c r="AK688" s="10"/>
      <c r="AM688"/>
      <c r="AR688" s="10"/>
      <c r="AT688"/>
    </row>
    <row r="689" spans="1:46" x14ac:dyDescent="0.25">
      <c r="A689" s="93">
        <v>649</v>
      </c>
      <c r="B689" s="93" t="s">
        <v>126</v>
      </c>
      <c r="C689" s="94" t="s">
        <v>114</v>
      </c>
      <c r="D689" s="121">
        <v>2014</v>
      </c>
      <c r="E689" s="93">
        <v>4</v>
      </c>
      <c r="F689" s="93">
        <f t="shared" si="171"/>
        <v>649</v>
      </c>
      <c r="H689" s="54">
        <v>4</v>
      </c>
      <c r="I689" s="118">
        <v>506.63</v>
      </c>
      <c r="J689" s="123"/>
      <c r="L689"/>
      <c r="M689" s="60">
        <f t="shared" si="176"/>
        <v>506.63</v>
      </c>
      <c r="N689" s="10"/>
      <c r="O689" s="79" t="str">
        <f t="shared" si="168"/>
        <v>NY Metro</v>
      </c>
      <c r="P689" s="94">
        <f t="shared" si="165"/>
        <v>649</v>
      </c>
      <c r="Q689" s="94" t="s">
        <v>114</v>
      </c>
      <c r="R689" s="193"/>
      <c r="S689" s="94">
        <v>1</v>
      </c>
      <c r="T689" s="58">
        <f t="shared" si="173"/>
        <v>4</v>
      </c>
      <c r="U689" s="61">
        <f t="shared" si="174"/>
        <v>506.63</v>
      </c>
      <c r="V689" s="61">
        <f t="shared" si="169"/>
        <v>494.15264569617165</v>
      </c>
      <c r="W689" s="61" t="s">
        <v>194</v>
      </c>
      <c r="X689" s="61">
        <f t="shared" si="170"/>
        <v>3.6349999999999998</v>
      </c>
      <c r="Y689" s="61">
        <f t="shared" si="177"/>
        <v>3.5454767129968299</v>
      </c>
      <c r="Z689" s="58">
        <f t="shared" si="175"/>
        <v>0</v>
      </c>
      <c r="AA689" s="81">
        <f t="shared" si="178"/>
        <v>494.15264569617165</v>
      </c>
      <c r="AB689" s="212">
        <f t="shared" si="172"/>
        <v>123.53816142404291</v>
      </c>
      <c r="AC689" s="82"/>
      <c r="AD689" s="10"/>
      <c r="AE689"/>
      <c r="AF689"/>
      <c r="AK689" s="10"/>
      <c r="AM689"/>
      <c r="AR689" s="10"/>
      <c r="AT689"/>
    </row>
    <row r="690" spans="1:46" x14ac:dyDescent="0.25">
      <c r="A690" s="93">
        <v>650</v>
      </c>
      <c r="B690" s="93" t="s">
        <v>126</v>
      </c>
      <c r="C690" s="94" t="s">
        <v>114</v>
      </c>
      <c r="D690" s="121">
        <v>2014</v>
      </c>
      <c r="E690" s="93">
        <v>4</v>
      </c>
      <c r="F690" s="93">
        <f t="shared" si="171"/>
        <v>650</v>
      </c>
      <c r="H690" s="54">
        <v>4</v>
      </c>
      <c r="I690" s="118">
        <v>506.64</v>
      </c>
      <c r="J690" s="123"/>
      <c r="L690"/>
      <c r="M690" s="60">
        <f t="shared" si="176"/>
        <v>506.64</v>
      </c>
      <c r="N690" s="10"/>
      <c r="O690" s="79" t="str">
        <f t="shared" si="168"/>
        <v>NY Metro</v>
      </c>
      <c r="P690" s="94">
        <f t="shared" si="165"/>
        <v>650</v>
      </c>
      <c r="Q690" s="94" t="s">
        <v>114</v>
      </c>
      <c r="R690" s="193"/>
      <c r="S690" s="94">
        <v>1</v>
      </c>
      <c r="T690" s="58">
        <f t="shared" si="173"/>
        <v>4</v>
      </c>
      <c r="U690" s="61">
        <f t="shared" si="174"/>
        <v>506.64</v>
      </c>
      <c r="V690" s="61">
        <f t="shared" si="169"/>
        <v>494.16239941477687</v>
      </c>
      <c r="W690" s="61" t="s">
        <v>194</v>
      </c>
      <c r="X690" s="61">
        <f t="shared" si="170"/>
        <v>3.6349999999999998</v>
      </c>
      <c r="Y690" s="61">
        <f t="shared" si="177"/>
        <v>3.5454767129968299</v>
      </c>
      <c r="Z690" s="58">
        <f t="shared" si="175"/>
        <v>0</v>
      </c>
      <c r="AA690" s="81">
        <f t="shared" si="178"/>
        <v>494.16239941477687</v>
      </c>
      <c r="AB690" s="212">
        <f t="shared" si="172"/>
        <v>123.54059985369422</v>
      </c>
      <c r="AC690" s="82"/>
      <c r="AD690" s="10"/>
      <c r="AE690"/>
      <c r="AF690"/>
      <c r="AK690" s="10"/>
      <c r="AM690"/>
      <c r="AR690" s="10"/>
      <c r="AT690"/>
    </row>
    <row r="691" spans="1:46" x14ac:dyDescent="0.25">
      <c r="A691" s="93">
        <v>651</v>
      </c>
      <c r="B691" s="93" t="s">
        <v>126</v>
      </c>
      <c r="C691" s="94" t="s">
        <v>114</v>
      </c>
      <c r="D691" s="121">
        <v>2014</v>
      </c>
      <c r="E691" s="93">
        <v>4</v>
      </c>
      <c r="F691" s="93">
        <f t="shared" si="171"/>
        <v>651</v>
      </c>
      <c r="H691" s="54">
        <v>4</v>
      </c>
      <c r="I691" s="118">
        <v>506.64</v>
      </c>
      <c r="J691" s="123"/>
      <c r="L691"/>
      <c r="M691" s="60">
        <f t="shared" si="176"/>
        <v>506.64</v>
      </c>
      <c r="N691" s="10"/>
      <c r="O691" s="79" t="str">
        <f t="shared" si="168"/>
        <v>NY Metro</v>
      </c>
      <c r="P691" s="94">
        <f t="shared" si="165"/>
        <v>651</v>
      </c>
      <c r="Q691" s="94" t="s">
        <v>114</v>
      </c>
      <c r="R691" s="193"/>
      <c r="S691" s="94">
        <v>1</v>
      </c>
      <c r="T691" s="58">
        <f t="shared" si="173"/>
        <v>4</v>
      </c>
      <c r="U691" s="61">
        <f t="shared" si="174"/>
        <v>506.64</v>
      </c>
      <c r="V691" s="61">
        <f t="shared" si="169"/>
        <v>494.16239941477687</v>
      </c>
      <c r="W691" s="61" t="s">
        <v>194</v>
      </c>
      <c r="X691" s="61">
        <f t="shared" si="170"/>
        <v>3.6349999999999998</v>
      </c>
      <c r="Y691" s="61">
        <f t="shared" si="177"/>
        <v>3.5454767129968299</v>
      </c>
      <c r="Z691" s="58">
        <f t="shared" si="175"/>
        <v>0</v>
      </c>
      <c r="AA691" s="81">
        <f t="shared" si="178"/>
        <v>494.16239941477687</v>
      </c>
      <c r="AB691" s="212">
        <f t="shared" si="172"/>
        <v>123.54059985369422</v>
      </c>
      <c r="AC691" s="82"/>
      <c r="AD691" s="10"/>
      <c r="AE691"/>
      <c r="AF691"/>
      <c r="AK691" s="10"/>
      <c r="AM691"/>
      <c r="AR691" s="10"/>
      <c r="AT691"/>
    </row>
    <row r="692" spans="1:46" x14ac:dyDescent="0.25">
      <c r="A692" s="93">
        <v>652</v>
      </c>
      <c r="B692" s="93" t="s">
        <v>126</v>
      </c>
      <c r="C692" s="94" t="s">
        <v>114</v>
      </c>
      <c r="D692" s="121">
        <v>2014</v>
      </c>
      <c r="E692" s="93">
        <v>4</v>
      </c>
      <c r="F692" s="93">
        <f t="shared" si="171"/>
        <v>652</v>
      </c>
      <c r="H692" s="54">
        <v>4</v>
      </c>
      <c r="I692" s="118">
        <v>506.63</v>
      </c>
      <c r="J692" s="123"/>
      <c r="L692"/>
      <c r="M692" s="60">
        <f t="shared" si="176"/>
        <v>506.63</v>
      </c>
      <c r="N692" s="10"/>
      <c r="O692" s="79" t="str">
        <f t="shared" si="168"/>
        <v>NY Metro</v>
      </c>
      <c r="P692" s="94">
        <f t="shared" si="165"/>
        <v>652</v>
      </c>
      <c r="Q692" s="94" t="s">
        <v>114</v>
      </c>
      <c r="R692" s="193"/>
      <c r="S692" s="94">
        <v>1</v>
      </c>
      <c r="T692" s="58">
        <f t="shared" si="173"/>
        <v>4</v>
      </c>
      <c r="U692" s="61">
        <f t="shared" si="174"/>
        <v>506.63</v>
      </c>
      <c r="V692" s="61">
        <f t="shared" si="169"/>
        <v>494.15264569617165</v>
      </c>
      <c r="W692" s="61" t="s">
        <v>194</v>
      </c>
      <c r="X692" s="61">
        <f t="shared" si="170"/>
        <v>3.6349999999999998</v>
      </c>
      <c r="Y692" s="61">
        <f t="shared" si="177"/>
        <v>3.5454767129968299</v>
      </c>
      <c r="Z692" s="58">
        <f t="shared" si="175"/>
        <v>0</v>
      </c>
      <c r="AA692" s="81">
        <f t="shared" si="178"/>
        <v>494.15264569617165</v>
      </c>
      <c r="AB692" s="212">
        <f t="shared" si="172"/>
        <v>123.53816142404291</v>
      </c>
      <c r="AC692" s="82"/>
      <c r="AD692" s="10"/>
      <c r="AE692"/>
      <c r="AF692"/>
      <c r="AK692" s="10"/>
      <c r="AM692"/>
      <c r="AR692" s="10"/>
      <c r="AT692"/>
    </row>
    <row r="693" spans="1:46" x14ac:dyDescent="0.25">
      <c r="A693" s="93">
        <v>653</v>
      </c>
      <c r="B693" s="93" t="s">
        <v>126</v>
      </c>
      <c r="C693" s="94" t="s">
        <v>114</v>
      </c>
      <c r="D693" s="121">
        <v>2014</v>
      </c>
      <c r="E693" s="93">
        <v>4</v>
      </c>
      <c r="F693" s="93">
        <f t="shared" si="171"/>
        <v>653</v>
      </c>
      <c r="H693" s="54">
        <v>4</v>
      </c>
      <c r="I693" s="118">
        <v>506.63</v>
      </c>
      <c r="J693" s="123"/>
      <c r="L693"/>
      <c r="M693" s="60">
        <f t="shared" si="176"/>
        <v>506.63</v>
      </c>
      <c r="N693" s="10"/>
      <c r="O693" s="79" t="str">
        <f t="shared" si="168"/>
        <v>NY Metro</v>
      </c>
      <c r="P693" s="94">
        <f t="shared" si="165"/>
        <v>653</v>
      </c>
      <c r="Q693" s="94" t="s">
        <v>114</v>
      </c>
      <c r="R693" s="193"/>
      <c r="S693" s="94">
        <v>1</v>
      </c>
      <c r="T693" s="58">
        <f t="shared" si="173"/>
        <v>4</v>
      </c>
      <c r="U693" s="61">
        <f t="shared" si="174"/>
        <v>506.63</v>
      </c>
      <c r="V693" s="61">
        <f t="shared" si="169"/>
        <v>494.15264569617165</v>
      </c>
      <c r="W693" s="61" t="s">
        <v>194</v>
      </c>
      <c r="X693" s="61">
        <f t="shared" si="170"/>
        <v>3.6349999999999998</v>
      </c>
      <c r="Y693" s="61">
        <f t="shared" si="177"/>
        <v>3.5454767129968299</v>
      </c>
      <c r="Z693" s="58">
        <f t="shared" si="175"/>
        <v>0</v>
      </c>
      <c r="AA693" s="81">
        <f t="shared" si="178"/>
        <v>494.15264569617165</v>
      </c>
      <c r="AB693" s="212">
        <f t="shared" si="172"/>
        <v>123.53816142404291</v>
      </c>
      <c r="AC693" s="82"/>
      <c r="AD693" s="10"/>
      <c r="AE693"/>
      <c r="AF693"/>
      <c r="AK693" s="10"/>
      <c r="AM693"/>
      <c r="AR693" s="10"/>
      <c r="AT693"/>
    </row>
    <row r="694" spans="1:46" x14ac:dyDescent="0.25">
      <c r="A694" s="93">
        <v>654</v>
      </c>
      <c r="B694" s="93" t="s">
        <v>126</v>
      </c>
      <c r="C694" s="94" t="s">
        <v>114</v>
      </c>
      <c r="D694" s="121">
        <v>2014</v>
      </c>
      <c r="E694" s="93">
        <v>4</v>
      </c>
      <c r="F694" s="93">
        <f t="shared" si="171"/>
        <v>654</v>
      </c>
      <c r="H694" s="54">
        <v>4</v>
      </c>
      <c r="I694" s="118">
        <v>506.63</v>
      </c>
      <c r="J694" s="123"/>
      <c r="L694"/>
      <c r="M694" s="60">
        <f t="shared" si="176"/>
        <v>506.63</v>
      </c>
      <c r="N694" s="10"/>
      <c r="O694" s="79" t="str">
        <f t="shared" si="168"/>
        <v>NY Metro</v>
      </c>
      <c r="P694" s="94">
        <f t="shared" si="165"/>
        <v>654</v>
      </c>
      <c r="Q694" s="94" t="s">
        <v>114</v>
      </c>
      <c r="R694" s="193"/>
      <c r="S694" s="94">
        <v>1</v>
      </c>
      <c r="T694" s="58">
        <f t="shared" si="173"/>
        <v>4</v>
      </c>
      <c r="U694" s="61">
        <f t="shared" si="174"/>
        <v>506.63</v>
      </c>
      <c r="V694" s="61">
        <f t="shared" si="169"/>
        <v>494.15264569617165</v>
      </c>
      <c r="W694" s="61" t="s">
        <v>194</v>
      </c>
      <c r="X694" s="61">
        <f t="shared" si="170"/>
        <v>3.6349999999999998</v>
      </c>
      <c r="Y694" s="61">
        <f t="shared" si="177"/>
        <v>3.5454767129968299</v>
      </c>
      <c r="Z694" s="58">
        <f t="shared" si="175"/>
        <v>0</v>
      </c>
      <c r="AA694" s="81">
        <f t="shared" si="178"/>
        <v>494.15264569617165</v>
      </c>
      <c r="AB694" s="212">
        <f t="shared" si="172"/>
        <v>123.53816142404291</v>
      </c>
      <c r="AC694" s="82"/>
      <c r="AD694" s="10"/>
      <c r="AE694"/>
      <c r="AF694"/>
      <c r="AK694" s="10"/>
      <c r="AM694"/>
      <c r="AR694" s="10"/>
      <c r="AT694"/>
    </row>
    <row r="695" spans="1:46" x14ac:dyDescent="0.25">
      <c r="A695" s="93">
        <v>655</v>
      </c>
      <c r="B695" s="93" t="s">
        <v>126</v>
      </c>
      <c r="C695" s="94" t="s">
        <v>114</v>
      </c>
      <c r="D695" s="121">
        <v>2014</v>
      </c>
      <c r="E695" s="93">
        <v>4</v>
      </c>
      <c r="F695" s="93">
        <f t="shared" si="171"/>
        <v>655</v>
      </c>
      <c r="H695" s="54">
        <v>4</v>
      </c>
      <c r="I695" s="118">
        <v>506.63</v>
      </c>
      <c r="J695" s="123"/>
      <c r="L695"/>
      <c r="M695" s="60">
        <f t="shared" si="176"/>
        <v>506.63</v>
      </c>
      <c r="N695" s="10"/>
      <c r="O695" s="79" t="str">
        <f t="shared" si="168"/>
        <v>NY Metro</v>
      </c>
      <c r="P695" s="94">
        <f t="shared" si="165"/>
        <v>655</v>
      </c>
      <c r="Q695" s="94" t="s">
        <v>114</v>
      </c>
      <c r="R695" s="193"/>
      <c r="S695" s="94">
        <v>1</v>
      </c>
      <c r="T695" s="58">
        <f t="shared" si="173"/>
        <v>4</v>
      </c>
      <c r="U695" s="61">
        <f t="shared" si="174"/>
        <v>506.63</v>
      </c>
      <c r="V695" s="61">
        <f t="shared" si="169"/>
        <v>494.15264569617165</v>
      </c>
      <c r="W695" s="61" t="s">
        <v>194</v>
      </c>
      <c r="X695" s="61">
        <f t="shared" si="170"/>
        <v>3.6349999999999998</v>
      </c>
      <c r="Y695" s="61">
        <f t="shared" si="177"/>
        <v>3.5454767129968299</v>
      </c>
      <c r="Z695" s="58">
        <f t="shared" si="175"/>
        <v>0</v>
      </c>
      <c r="AA695" s="81">
        <f t="shared" si="178"/>
        <v>494.15264569617165</v>
      </c>
      <c r="AB695" s="212">
        <f t="shared" si="172"/>
        <v>123.53816142404291</v>
      </c>
      <c r="AC695" s="82"/>
      <c r="AD695" s="10"/>
      <c r="AE695"/>
      <c r="AF695"/>
      <c r="AK695" s="10"/>
      <c r="AM695"/>
      <c r="AR695" s="10"/>
      <c r="AT695"/>
    </row>
    <row r="696" spans="1:46" x14ac:dyDescent="0.25">
      <c r="A696" s="93">
        <v>656</v>
      </c>
      <c r="B696" s="93" t="s">
        <v>126</v>
      </c>
      <c r="C696" s="94" t="s">
        <v>114</v>
      </c>
      <c r="D696" s="121">
        <v>2014</v>
      </c>
      <c r="E696" s="93">
        <v>4</v>
      </c>
      <c r="F696" s="93">
        <f t="shared" si="171"/>
        <v>656</v>
      </c>
      <c r="H696" s="54">
        <v>4</v>
      </c>
      <c r="I696" s="118">
        <v>506.64</v>
      </c>
      <c r="J696" s="123"/>
      <c r="L696"/>
      <c r="M696" s="60">
        <f t="shared" si="176"/>
        <v>506.64</v>
      </c>
      <c r="N696" s="10"/>
      <c r="O696" s="79" t="str">
        <f t="shared" si="168"/>
        <v>NY Metro</v>
      </c>
      <c r="P696" s="94">
        <f t="shared" ref="P696:P759" si="179">A696</f>
        <v>656</v>
      </c>
      <c r="Q696" s="94" t="s">
        <v>114</v>
      </c>
      <c r="R696" s="193"/>
      <c r="S696" s="94">
        <v>1</v>
      </c>
      <c r="T696" s="58">
        <f t="shared" si="173"/>
        <v>4</v>
      </c>
      <c r="U696" s="61">
        <f t="shared" si="174"/>
        <v>506.64</v>
      </c>
      <c r="V696" s="61">
        <f t="shared" si="169"/>
        <v>494.16239941477687</v>
      </c>
      <c r="W696" s="61" t="s">
        <v>194</v>
      </c>
      <c r="X696" s="61">
        <f t="shared" si="170"/>
        <v>3.6349999999999998</v>
      </c>
      <c r="Y696" s="61">
        <f t="shared" si="177"/>
        <v>3.5454767129968299</v>
      </c>
      <c r="Z696" s="58">
        <f t="shared" si="175"/>
        <v>0</v>
      </c>
      <c r="AA696" s="81">
        <f t="shared" si="178"/>
        <v>494.16239941477687</v>
      </c>
      <c r="AB696" s="212">
        <f t="shared" si="172"/>
        <v>123.54059985369422</v>
      </c>
      <c r="AC696" s="82"/>
      <c r="AD696" s="10"/>
      <c r="AE696"/>
      <c r="AF696"/>
      <c r="AK696" s="10"/>
      <c r="AM696"/>
      <c r="AR696" s="10"/>
      <c r="AT696"/>
    </row>
    <row r="697" spans="1:46" x14ac:dyDescent="0.25">
      <c r="A697" s="93">
        <v>657</v>
      </c>
      <c r="B697" s="93" t="s">
        <v>126</v>
      </c>
      <c r="C697" s="94" t="s">
        <v>114</v>
      </c>
      <c r="D697" s="121">
        <v>2014</v>
      </c>
      <c r="E697" s="93">
        <v>4</v>
      </c>
      <c r="F697" s="93">
        <f t="shared" si="171"/>
        <v>657</v>
      </c>
      <c r="H697" s="54">
        <v>4</v>
      </c>
      <c r="I697" s="118">
        <v>506.64</v>
      </c>
      <c r="J697" s="123"/>
      <c r="L697"/>
      <c r="M697" s="60">
        <f t="shared" si="176"/>
        <v>506.64</v>
      </c>
      <c r="N697" s="10"/>
      <c r="O697" s="79" t="str">
        <f t="shared" ref="O697:O760" si="180">IF(E697=1,$E$3,IF(E697=2,$E$4,IF(E697=3,$E$5,IF(E697=4,$E$6,IF(E697=5,$E$7,IF(E697=6,$E$8,"other"))))))</f>
        <v>NY Metro</v>
      </c>
      <c r="P697" s="94">
        <f t="shared" si="179"/>
        <v>657</v>
      </c>
      <c r="Q697" s="94" t="s">
        <v>114</v>
      </c>
      <c r="R697" s="193"/>
      <c r="S697" s="94">
        <v>1</v>
      </c>
      <c r="T697" s="58">
        <f t="shared" si="173"/>
        <v>4</v>
      </c>
      <c r="U697" s="61">
        <f t="shared" si="174"/>
        <v>506.64</v>
      </c>
      <c r="V697" s="61">
        <f t="shared" ref="V697:V760" si="181">U697/INDEX($AO$49:$AO$56,MATCH($O697,$AL$49:$AL$56,0))</f>
        <v>494.16239941477687</v>
      </c>
      <c r="W697" s="61" t="s">
        <v>194</v>
      </c>
      <c r="X697" s="61">
        <f t="shared" ref="X697:X760" si="182">IF(K697,K697,AVERAGE($L$11:$L$1104))</f>
        <v>3.6349999999999998</v>
      </c>
      <c r="Y697" s="61">
        <f t="shared" si="177"/>
        <v>3.5454767129968299</v>
      </c>
      <c r="Z697" s="58">
        <f t="shared" si="175"/>
        <v>0</v>
      </c>
      <c r="AA697" s="81">
        <f t="shared" si="178"/>
        <v>494.16239941477687</v>
      </c>
      <c r="AB697" s="212">
        <f t="shared" si="172"/>
        <v>123.54059985369422</v>
      </c>
      <c r="AC697" s="82"/>
      <c r="AD697" s="10"/>
      <c r="AE697"/>
      <c r="AF697"/>
      <c r="AK697" s="10"/>
      <c r="AM697"/>
      <c r="AR697" s="10"/>
      <c r="AT697"/>
    </row>
    <row r="698" spans="1:46" x14ac:dyDescent="0.25">
      <c r="A698" s="93">
        <v>658</v>
      </c>
      <c r="B698" s="93" t="s">
        <v>126</v>
      </c>
      <c r="C698" s="94" t="s">
        <v>114</v>
      </c>
      <c r="D698" s="121">
        <v>2014</v>
      </c>
      <c r="E698" s="93">
        <v>4</v>
      </c>
      <c r="F698" s="93">
        <f t="shared" si="171"/>
        <v>658</v>
      </c>
      <c r="H698" s="54">
        <v>4</v>
      </c>
      <c r="I698" s="118">
        <v>506.64</v>
      </c>
      <c r="J698" s="123"/>
      <c r="L698"/>
      <c r="M698" s="60">
        <f t="shared" si="176"/>
        <v>506.64</v>
      </c>
      <c r="N698" s="10"/>
      <c r="O698" s="79" t="str">
        <f t="shared" si="180"/>
        <v>NY Metro</v>
      </c>
      <c r="P698" s="94">
        <f t="shared" si="179"/>
        <v>658</v>
      </c>
      <c r="Q698" s="94" t="s">
        <v>114</v>
      </c>
      <c r="R698" s="193"/>
      <c r="S698" s="94">
        <v>1</v>
      </c>
      <c r="T698" s="58">
        <f t="shared" si="173"/>
        <v>4</v>
      </c>
      <c r="U698" s="61">
        <f t="shared" si="174"/>
        <v>506.64</v>
      </c>
      <c r="V698" s="61">
        <f t="shared" si="181"/>
        <v>494.16239941477687</v>
      </c>
      <c r="W698" s="61" t="s">
        <v>194</v>
      </c>
      <c r="X698" s="61">
        <f t="shared" si="182"/>
        <v>3.6349999999999998</v>
      </c>
      <c r="Y698" s="61">
        <f t="shared" si="177"/>
        <v>3.5454767129968299</v>
      </c>
      <c r="Z698" s="58">
        <f t="shared" si="175"/>
        <v>0</v>
      </c>
      <c r="AA698" s="81">
        <f t="shared" si="178"/>
        <v>494.16239941477687</v>
      </c>
      <c r="AB698" s="212">
        <f t="shared" si="172"/>
        <v>123.54059985369422</v>
      </c>
      <c r="AC698" s="82"/>
      <c r="AD698" s="10"/>
      <c r="AE698"/>
      <c r="AF698"/>
      <c r="AK698" s="10"/>
      <c r="AM698"/>
      <c r="AR698" s="10"/>
      <c r="AT698"/>
    </row>
    <row r="699" spans="1:46" x14ac:dyDescent="0.25">
      <c r="A699" s="93">
        <v>659</v>
      </c>
      <c r="B699" s="93" t="s">
        <v>126</v>
      </c>
      <c r="C699" s="94" t="s">
        <v>114</v>
      </c>
      <c r="D699" s="121">
        <v>2014</v>
      </c>
      <c r="E699" s="93">
        <v>4</v>
      </c>
      <c r="F699" s="93">
        <f t="shared" si="171"/>
        <v>659</v>
      </c>
      <c r="H699" s="54">
        <v>4</v>
      </c>
      <c r="I699" s="118">
        <v>506.64</v>
      </c>
      <c r="J699" s="123"/>
      <c r="L699"/>
      <c r="M699" s="60">
        <f t="shared" si="176"/>
        <v>506.64</v>
      </c>
      <c r="N699" s="10"/>
      <c r="O699" s="79" t="str">
        <f t="shared" si="180"/>
        <v>NY Metro</v>
      </c>
      <c r="P699" s="94">
        <f t="shared" si="179"/>
        <v>659</v>
      </c>
      <c r="Q699" s="94" t="s">
        <v>114</v>
      </c>
      <c r="R699" s="193"/>
      <c r="S699" s="94">
        <v>1</v>
      </c>
      <c r="T699" s="58">
        <f t="shared" si="173"/>
        <v>4</v>
      </c>
      <c r="U699" s="61">
        <f t="shared" si="174"/>
        <v>506.64</v>
      </c>
      <c r="V699" s="61">
        <f t="shared" si="181"/>
        <v>494.16239941477687</v>
      </c>
      <c r="W699" s="61" t="s">
        <v>194</v>
      </c>
      <c r="X699" s="61">
        <f t="shared" si="182"/>
        <v>3.6349999999999998</v>
      </c>
      <c r="Y699" s="61">
        <f t="shared" si="177"/>
        <v>3.5454767129968299</v>
      </c>
      <c r="Z699" s="58">
        <f t="shared" si="175"/>
        <v>0</v>
      </c>
      <c r="AA699" s="81">
        <f t="shared" si="178"/>
        <v>494.16239941477687</v>
      </c>
      <c r="AB699" s="212">
        <f t="shared" si="172"/>
        <v>123.54059985369422</v>
      </c>
      <c r="AC699" s="82"/>
      <c r="AD699" s="10"/>
      <c r="AE699"/>
      <c r="AF699"/>
      <c r="AK699" s="10"/>
      <c r="AM699"/>
      <c r="AR699" s="10"/>
      <c r="AT699"/>
    </row>
    <row r="700" spans="1:46" x14ac:dyDescent="0.25">
      <c r="A700" s="93">
        <v>660</v>
      </c>
      <c r="B700" s="93" t="s">
        <v>126</v>
      </c>
      <c r="C700" s="94" t="s">
        <v>114</v>
      </c>
      <c r="D700" s="121">
        <v>2014</v>
      </c>
      <c r="E700" s="93">
        <v>4</v>
      </c>
      <c r="F700" s="93">
        <f t="shared" si="171"/>
        <v>660</v>
      </c>
      <c r="H700" s="54">
        <v>4</v>
      </c>
      <c r="I700" s="118">
        <v>506.64</v>
      </c>
      <c r="J700" s="123"/>
      <c r="L700"/>
      <c r="M700" s="60">
        <f t="shared" si="176"/>
        <v>506.64</v>
      </c>
      <c r="N700" s="10"/>
      <c r="O700" s="79" t="str">
        <f t="shared" si="180"/>
        <v>NY Metro</v>
      </c>
      <c r="P700" s="94">
        <f t="shared" si="179"/>
        <v>660</v>
      </c>
      <c r="Q700" s="94" t="s">
        <v>114</v>
      </c>
      <c r="R700" s="193"/>
      <c r="S700" s="94">
        <v>1</v>
      </c>
      <c r="T700" s="58">
        <f t="shared" si="173"/>
        <v>4</v>
      </c>
      <c r="U700" s="61">
        <f t="shared" si="174"/>
        <v>506.64</v>
      </c>
      <c r="V700" s="61">
        <f t="shared" si="181"/>
        <v>494.16239941477687</v>
      </c>
      <c r="W700" s="61" t="s">
        <v>194</v>
      </c>
      <c r="X700" s="61">
        <f t="shared" si="182"/>
        <v>3.6349999999999998</v>
      </c>
      <c r="Y700" s="61">
        <f t="shared" si="177"/>
        <v>3.5454767129968299</v>
      </c>
      <c r="Z700" s="58">
        <f t="shared" si="175"/>
        <v>0</v>
      </c>
      <c r="AA700" s="81">
        <f t="shared" si="178"/>
        <v>494.16239941477687</v>
      </c>
      <c r="AB700" s="212">
        <f t="shared" si="172"/>
        <v>123.54059985369422</v>
      </c>
      <c r="AC700" s="82"/>
      <c r="AD700" s="10"/>
      <c r="AE700"/>
      <c r="AF700"/>
      <c r="AK700" s="10"/>
      <c r="AM700"/>
      <c r="AR700" s="10"/>
      <c r="AT700"/>
    </row>
    <row r="701" spans="1:46" x14ac:dyDescent="0.25">
      <c r="A701" s="93">
        <v>661</v>
      </c>
      <c r="B701" s="93" t="s">
        <v>126</v>
      </c>
      <c r="C701" s="94" t="s">
        <v>114</v>
      </c>
      <c r="D701" s="121">
        <v>2014</v>
      </c>
      <c r="E701" s="93">
        <v>4</v>
      </c>
      <c r="F701" s="93">
        <f t="shared" si="171"/>
        <v>661</v>
      </c>
      <c r="H701" s="54">
        <v>4</v>
      </c>
      <c r="I701" s="118">
        <v>506.64</v>
      </c>
      <c r="J701" s="123"/>
      <c r="L701"/>
      <c r="M701" s="60">
        <f t="shared" si="176"/>
        <v>506.64</v>
      </c>
      <c r="N701" s="10"/>
      <c r="O701" s="79" t="str">
        <f t="shared" si="180"/>
        <v>NY Metro</v>
      </c>
      <c r="P701" s="94">
        <f t="shared" si="179"/>
        <v>661</v>
      </c>
      <c r="Q701" s="94" t="s">
        <v>114</v>
      </c>
      <c r="R701" s="193"/>
      <c r="S701" s="94">
        <v>1</v>
      </c>
      <c r="T701" s="58">
        <f t="shared" si="173"/>
        <v>4</v>
      </c>
      <c r="U701" s="61">
        <f t="shared" si="174"/>
        <v>506.64</v>
      </c>
      <c r="V701" s="61">
        <f t="shared" si="181"/>
        <v>494.16239941477687</v>
      </c>
      <c r="W701" s="61" t="s">
        <v>194</v>
      </c>
      <c r="X701" s="61">
        <f t="shared" si="182"/>
        <v>3.6349999999999998</v>
      </c>
      <c r="Y701" s="61">
        <f t="shared" si="177"/>
        <v>3.5454767129968299</v>
      </c>
      <c r="Z701" s="58">
        <f t="shared" si="175"/>
        <v>0</v>
      </c>
      <c r="AA701" s="81">
        <f t="shared" si="178"/>
        <v>494.16239941477687</v>
      </c>
      <c r="AB701" s="212">
        <f t="shared" si="172"/>
        <v>123.54059985369422</v>
      </c>
      <c r="AC701" s="82"/>
      <c r="AD701" s="10"/>
      <c r="AE701"/>
      <c r="AF701"/>
      <c r="AK701" s="10"/>
      <c r="AM701"/>
      <c r="AR701" s="10"/>
      <c r="AT701"/>
    </row>
    <row r="702" spans="1:46" x14ac:dyDescent="0.25">
      <c r="A702" s="93">
        <v>662</v>
      </c>
      <c r="B702" s="93" t="s">
        <v>126</v>
      </c>
      <c r="C702" s="94" t="s">
        <v>114</v>
      </c>
      <c r="D702" s="121">
        <v>2014</v>
      </c>
      <c r="E702" s="93">
        <v>4</v>
      </c>
      <c r="F702" s="93">
        <f t="shared" si="171"/>
        <v>662</v>
      </c>
      <c r="H702" s="54">
        <v>4</v>
      </c>
      <c r="I702" s="118">
        <v>506.64</v>
      </c>
      <c r="J702" s="123"/>
      <c r="L702"/>
      <c r="M702" s="60">
        <f t="shared" si="176"/>
        <v>506.64</v>
      </c>
      <c r="N702" s="10"/>
      <c r="O702" s="79" t="str">
        <f t="shared" si="180"/>
        <v>NY Metro</v>
      </c>
      <c r="P702" s="94">
        <f t="shared" si="179"/>
        <v>662</v>
      </c>
      <c r="Q702" s="94" t="s">
        <v>114</v>
      </c>
      <c r="R702" s="193"/>
      <c r="S702" s="94">
        <v>1</v>
      </c>
      <c r="T702" s="58">
        <f t="shared" si="173"/>
        <v>4</v>
      </c>
      <c r="U702" s="61">
        <f t="shared" si="174"/>
        <v>506.64</v>
      </c>
      <c r="V702" s="61">
        <f t="shared" si="181"/>
        <v>494.16239941477687</v>
      </c>
      <c r="W702" s="61" t="s">
        <v>194</v>
      </c>
      <c r="X702" s="61">
        <f t="shared" si="182"/>
        <v>3.6349999999999998</v>
      </c>
      <c r="Y702" s="61">
        <f t="shared" si="177"/>
        <v>3.5454767129968299</v>
      </c>
      <c r="Z702" s="58">
        <f t="shared" si="175"/>
        <v>0</v>
      </c>
      <c r="AA702" s="81">
        <f t="shared" si="178"/>
        <v>494.16239941477687</v>
      </c>
      <c r="AB702" s="212">
        <f t="shared" si="172"/>
        <v>123.54059985369422</v>
      </c>
      <c r="AC702" s="82"/>
      <c r="AD702" s="10"/>
      <c r="AE702"/>
      <c r="AF702"/>
      <c r="AK702" s="10"/>
      <c r="AM702"/>
      <c r="AR702" s="10"/>
      <c r="AT702"/>
    </row>
    <row r="703" spans="1:46" x14ac:dyDescent="0.25">
      <c r="A703" s="93">
        <v>663</v>
      </c>
      <c r="B703" s="93" t="s">
        <v>126</v>
      </c>
      <c r="C703" s="94" t="s">
        <v>114</v>
      </c>
      <c r="D703" s="121">
        <v>2014</v>
      </c>
      <c r="E703" s="93">
        <v>4</v>
      </c>
      <c r="F703" s="93">
        <f t="shared" ref="F703:F766" si="183">A703</f>
        <v>663</v>
      </c>
      <c r="H703" s="54">
        <v>4</v>
      </c>
      <c r="I703" s="118">
        <v>506.64</v>
      </c>
      <c r="J703" s="123"/>
      <c r="L703"/>
      <c r="M703" s="60">
        <f t="shared" si="176"/>
        <v>506.64</v>
      </c>
      <c r="N703" s="10"/>
      <c r="O703" s="79" t="str">
        <f t="shared" si="180"/>
        <v>NY Metro</v>
      </c>
      <c r="P703" s="94">
        <f t="shared" si="179"/>
        <v>663</v>
      </c>
      <c r="Q703" s="94" t="s">
        <v>114</v>
      </c>
      <c r="R703" s="193"/>
      <c r="S703" s="94">
        <v>1</v>
      </c>
      <c r="T703" s="58">
        <f t="shared" si="173"/>
        <v>4</v>
      </c>
      <c r="U703" s="61">
        <f t="shared" si="174"/>
        <v>506.64</v>
      </c>
      <c r="V703" s="61">
        <f t="shared" si="181"/>
        <v>494.16239941477687</v>
      </c>
      <c r="W703" s="61" t="s">
        <v>194</v>
      </c>
      <c r="X703" s="61">
        <f t="shared" si="182"/>
        <v>3.6349999999999998</v>
      </c>
      <c r="Y703" s="61">
        <f t="shared" si="177"/>
        <v>3.5454767129968299</v>
      </c>
      <c r="Z703" s="58">
        <f t="shared" si="175"/>
        <v>0</v>
      </c>
      <c r="AA703" s="81">
        <f t="shared" si="178"/>
        <v>494.16239941477687</v>
      </c>
      <c r="AB703" s="212">
        <f t="shared" si="172"/>
        <v>123.54059985369422</v>
      </c>
      <c r="AC703" s="82"/>
      <c r="AD703" s="10"/>
      <c r="AE703"/>
      <c r="AF703"/>
      <c r="AK703" s="10"/>
      <c r="AM703"/>
      <c r="AR703" s="10"/>
      <c r="AT703"/>
    </row>
    <row r="704" spans="1:46" x14ac:dyDescent="0.25">
      <c r="A704" s="93">
        <v>664</v>
      </c>
      <c r="B704" s="93" t="s">
        <v>126</v>
      </c>
      <c r="C704" s="94" t="s">
        <v>114</v>
      </c>
      <c r="D704" s="121">
        <v>2014</v>
      </c>
      <c r="E704" s="93">
        <v>4</v>
      </c>
      <c r="F704" s="93">
        <f t="shared" si="183"/>
        <v>664</v>
      </c>
      <c r="H704" s="54">
        <v>4</v>
      </c>
      <c r="I704" s="118">
        <v>506.64</v>
      </c>
      <c r="J704" s="123"/>
      <c r="L704"/>
      <c r="M704" s="60">
        <f t="shared" si="176"/>
        <v>506.64</v>
      </c>
      <c r="N704" s="10"/>
      <c r="O704" s="79" t="str">
        <f t="shared" si="180"/>
        <v>NY Metro</v>
      </c>
      <c r="P704" s="94">
        <f t="shared" si="179"/>
        <v>664</v>
      </c>
      <c r="Q704" s="94" t="s">
        <v>114</v>
      </c>
      <c r="R704" s="193"/>
      <c r="S704" s="94">
        <v>1</v>
      </c>
      <c r="T704" s="58">
        <f t="shared" si="173"/>
        <v>4</v>
      </c>
      <c r="U704" s="61">
        <f t="shared" si="174"/>
        <v>506.64</v>
      </c>
      <c r="V704" s="61">
        <f t="shared" si="181"/>
        <v>494.16239941477687</v>
      </c>
      <c r="W704" s="61" t="s">
        <v>194</v>
      </c>
      <c r="X704" s="61">
        <f t="shared" si="182"/>
        <v>3.6349999999999998</v>
      </c>
      <c r="Y704" s="61">
        <f t="shared" si="177"/>
        <v>3.5454767129968299</v>
      </c>
      <c r="Z704" s="58">
        <f t="shared" si="175"/>
        <v>0</v>
      </c>
      <c r="AA704" s="81">
        <f t="shared" si="178"/>
        <v>494.16239941477687</v>
      </c>
      <c r="AB704" s="212">
        <f t="shared" si="172"/>
        <v>123.54059985369422</v>
      </c>
      <c r="AC704" s="82"/>
      <c r="AD704" s="10"/>
      <c r="AE704"/>
      <c r="AF704"/>
      <c r="AK704" s="10"/>
      <c r="AM704"/>
      <c r="AR704" s="10"/>
      <c r="AT704"/>
    </row>
    <row r="705" spans="1:46" x14ac:dyDescent="0.25">
      <c r="A705" s="93">
        <v>665</v>
      </c>
      <c r="B705" s="93" t="s">
        <v>126</v>
      </c>
      <c r="C705" s="94" t="s">
        <v>114</v>
      </c>
      <c r="D705" s="121">
        <v>2014</v>
      </c>
      <c r="E705" s="93">
        <v>4</v>
      </c>
      <c r="F705" s="93">
        <f t="shared" si="183"/>
        <v>665</v>
      </c>
      <c r="H705" s="54">
        <v>4</v>
      </c>
      <c r="I705" s="118">
        <v>506.64</v>
      </c>
      <c r="J705" s="123"/>
      <c r="L705"/>
      <c r="M705" s="60">
        <f t="shared" si="176"/>
        <v>506.64</v>
      </c>
      <c r="N705" s="10"/>
      <c r="O705" s="79" t="str">
        <f t="shared" si="180"/>
        <v>NY Metro</v>
      </c>
      <c r="P705" s="94">
        <f t="shared" si="179"/>
        <v>665</v>
      </c>
      <c r="Q705" s="94" t="s">
        <v>114</v>
      </c>
      <c r="R705" s="193"/>
      <c r="S705" s="94">
        <v>1</v>
      </c>
      <c r="T705" s="58">
        <f t="shared" si="173"/>
        <v>4</v>
      </c>
      <c r="U705" s="61">
        <f t="shared" si="174"/>
        <v>506.64</v>
      </c>
      <c r="V705" s="61">
        <f t="shared" si="181"/>
        <v>494.16239941477687</v>
      </c>
      <c r="W705" s="61" t="s">
        <v>194</v>
      </c>
      <c r="X705" s="61">
        <f t="shared" si="182"/>
        <v>3.6349999999999998</v>
      </c>
      <c r="Y705" s="61">
        <f t="shared" si="177"/>
        <v>3.5454767129968299</v>
      </c>
      <c r="Z705" s="58">
        <f t="shared" si="175"/>
        <v>0</v>
      </c>
      <c r="AA705" s="81">
        <f t="shared" si="178"/>
        <v>494.16239941477687</v>
      </c>
      <c r="AB705" s="212">
        <f t="shared" si="172"/>
        <v>123.54059985369422</v>
      </c>
      <c r="AC705" s="82"/>
      <c r="AD705" s="10"/>
      <c r="AE705"/>
      <c r="AF705"/>
      <c r="AK705" s="10"/>
      <c r="AM705"/>
      <c r="AR705" s="10"/>
      <c r="AT705"/>
    </row>
    <row r="706" spans="1:46" x14ac:dyDescent="0.25">
      <c r="A706" s="93">
        <v>666</v>
      </c>
      <c r="B706" s="93" t="s">
        <v>126</v>
      </c>
      <c r="C706" s="94" t="s">
        <v>114</v>
      </c>
      <c r="D706" s="121">
        <v>2014</v>
      </c>
      <c r="E706" s="93">
        <v>4</v>
      </c>
      <c r="F706" s="93">
        <f t="shared" si="183"/>
        <v>666</v>
      </c>
      <c r="H706" s="54">
        <v>4</v>
      </c>
      <c r="I706" s="118">
        <v>506.64</v>
      </c>
      <c r="J706" s="123"/>
      <c r="L706"/>
      <c r="M706" s="60">
        <f t="shared" si="176"/>
        <v>506.64</v>
      </c>
      <c r="N706" s="10"/>
      <c r="O706" s="79" t="str">
        <f t="shared" si="180"/>
        <v>NY Metro</v>
      </c>
      <c r="P706" s="94">
        <f t="shared" si="179"/>
        <v>666</v>
      </c>
      <c r="Q706" s="94" t="s">
        <v>114</v>
      </c>
      <c r="R706" s="193"/>
      <c r="S706" s="94">
        <v>1</v>
      </c>
      <c r="T706" s="58">
        <f t="shared" si="173"/>
        <v>4</v>
      </c>
      <c r="U706" s="61">
        <f t="shared" si="174"/>
        <v>506.64</v>
      </c>
      <c r="V706" s="61">
        <f t="shared" si="181"/>
        <v>494.16239941477687</v>
      </c>
      <c r="W706" s="61" t="s">
        <v>194</v>
      </c>
      <c r="X706" s="61">
        <f t="shared" si="182"/>
        <v>3.6349999999999998</v>
      </c>
      <c r="Y706" s="61">
        <f t="shared" si="177"/>
        <v>3.5454767129968299</v>
      </c>
      <c r="Z706" s="58">
        <f t="shared" si="175"/>
        <v>0</v>
      </c>
      <c r="AA706" s="81">
        <f t="shared" si="178"/>
        <v>494.16239941477687</v>
      </c>
      <c r="AB706" s="212">
        <f t="shared" si="172"/>
        <v>123.54059985369422</v>
      </c>
      <c r="AC706" s="82"/>
      <c r="AD706" s="10"/>
      <c r="AE706"/>
      <c r="AF706"/>
      <c r="AK706" s="10"/>
      <c r="AM706"/>
      <c r="AR706" s="10"/>
      <c r="AT706"/>
    </row>
    <row r="707" spans="1:46" x14ac:dyDescent="0.25">
      <c r="A707" s="93">
        <v>667</v>
      </c>
      <c r="B707" s="93" t="s">
        <v>126</v>
      </c>
      <c r="C707" s="94" t="s">
        <v>114</v>
      </c>
      <c r="D707" s="121">
        <v>2014</v>
      </c>
      <c r="E707" s="93">
        <v>4</v>
      </c>
      <c r="F707" s="93">
        <f t="shared" si="183"/>
        <v>667</v>
      </c>
      <c r="H707" s="54">
        <v>4</v>
      </c>
      <c r="I707" s="118">
        <v>506.64</v>
      </c>
      <c r="J707" s="123"/>
      <c r="L707"/>
      <c r="M707" s="60">
        <f t="shared" si="176"/>
        <v>506.64</v>
      </c>
      <c r="N707" s="10"/>
      <c r="O707" s="79" t="str">
        <f t="shared" si="180"/>
        <v>NY Metro</v>
      </c>
      <c r="P707" s="94">
        <f t="shared" si="179"/>
        <v>667</v>
      </c>
      <c r="Q707" s="94" t="s">
        <v>114</v>
      </c>
      <c r="R707" s="193"/>
      <c r="S707" s="94">
        <v>1</v>
      </c>
      <c r="T707" s="58">
        <f t="shared" si="173"/>
        <v>4</v>
      </c>
      <c r="U707" s="61">
        <f t="shared" si="174"/>
        <v>506.64</v>
      </c>
      <c r="V707" s="61">
        <f t="shared" si="181"/>
        <v>494.16239941477687</v>
      </c>
      <c r="W707" s="61" t="s">
        <v>194</v>
      </c>
      <c r="X707" s="61">
        <f t="shared" si="182"/>
        <v>3.6349999999999998</v>
      </c>
      <c r="Y707" s="61">
        <f t="shared" si="177"/>
        <v>3.5454767129968299</v>
      </c>
      <c r="Z707" s="58">
        <f t="shared" si="175"/>
        <v>0</v>
      </c>
      <c r="AA707" s="81">
        <f t="shared" si="178"/>
        <v>494.16239941477687</v>
      </c>
      <c r="AB707" s="212">
        <f t="shared" si="172"/>
        <v>123.54059985369422</v>
      </c>
      <c r="AC707" s="82"/>
      <c r="AD707" s="10"/>
      <c r="AE707"/>
      <c r="AF707"/>
      <c r="AK707" s="10"/>
      <c r="AM707"/>
      <c r="AR707" s="10"/>
      <c r="AT707"/>
    </row>
    <row r="708" spans="1:46" x14ac:dyDescent="0.25">
      <c r="A708" s="93">
        <v>668</v>
      </c>
      <c r="B708" s="93" t="s">
        <v>126</v>
      </c>
      <c r="C708" s="94" t="s">
        <v>114</v>
      </c>
      <c r="D708" s="121">
        <v>2014</v>
      </c>
      <c r="E708" s="93">
        <v>4</v>
      </c>
      <c r="F708" s="93">
        <f t="shared" si="183"/>
        <v>668</v>
      </c>
      <c r="H708" s="54">
        <v>4</v>
      </c>
      <c r="I708" s="118">
        <v>506.63</v>
      </c>
      <c r="J708" s="123"/>
      <c r="L708"/>
      <c r="M708" s="60">
        <f t="shared" si="176"/>
        <v>506.63</v>
      </c>
      <c r="N708" s="10"/>
      <c r="O708" s="79" t="str">
        <f t="shared" si="180"/>
        <v>NY Metro</v>
      </c>
      <c r="P708" s="94">
        <f t="shared" si="179"/>
        <v>668</v>
      </c>
      <c r="Q708" s="94" t="s">
        <v>114</v>
      </c>
      <c r="R708" s="193"/>
      <c r="S708" s="94">
        <v>1</v>
      </c>
      <c r="T708" s="58">
        <f t="shared" si="173"/>
        <v>4</v>
      </c>
      <c r="U708" s="61">
        <f t="shared" si="174"/>
        <v>506.63</v>
      </c>
      <c r="V708" s="61">
        <f t="shared" si="181"/>
        <v>494.15264569617165</v>
      </c>
      <c r="W708" s="61" t="s">
        <v>194</v>
      </c>
      <c r="X708" s="61">
        <f t="shared" si="182"/>
        <v>3.6349999999999998</v>
      </c>
      <c r="Y708" s="61">
        <f t="shared" si="177"/>
        <v>3.5454767129968299</v>
      </c>
      <c r="Z708" s="58">
        <f t="shared" si="175"/>
        <v>0</v>
      </c>
      <c r="AA708" s="81">
        <f t="shared" si="178"/>
        <v>494.15264569617165</v>
      </c>
      <c r="AB708" s="212">
        <f t="shared" si="172"/>
        <v>123.53816142404291</v>
      </c>
      <c r="AC708" s="82"/>
      <c r="AD708" s="10"/>
      <c r="AE708"/>
      <c r="AF708"/>
      <c r="AK708" s="10"/>
      <c r="AM708"/>
      <c r="AR708" s="10"/>
      <c r="AT708"/>
    </row>
    <row r="709" spans="1:46" x14ac:dyDescent="0.25">
      <c r="A709" s="93">
        <v>669</v>
      </c>
      <c r="B709" s="93" t="s">
        <v>126</v>
      </c>
      <c r="C709" s="94" t="s">
        <v>114</v>
      </c>
      <c r="D709" s="121">
        <v>2014</v>
      </c>
      <c r="E709" s="93">
        <v>4</v>
      </c>
      <c r="F709" s="93">
        <f t="shared" si="183"/>
        <v>669</v>
      </c>
      <c r="H709" s="54">
        <v>4</v>
      </c>
      <c r="I709" s="118">
        <v>506.64</v>
      </c>
      <c r="J709" s="123"/>
      <c r="L709"/>
      <c r="M709" s="60">
        <f t="shared" si="176"/>
        <v>506.64</v>
      </c>
      <c r="N709" s="10"/>
      <c r="O709" s="79" t="str">
        <f t="shared" si="180"/>
        <v>NY Metro</v>
      </c>
      <c r="P709" s="94">
        <f t="shared" si="179"/>
        <v>669</v>
      </c>
      <c r="Q709" s="94" t="s">
        <v>114</v>
      </c>
      <c r="R709" s="193"/>
      <c r="S709" s="94">
        <v>1</v>
      </c>
      <c r="T709" s="58">
        <f t="shared" si="173"/>
        <v>4</v>
      </c>
      <c r="U709" s="61">
        <f t="shared" si="174"/>
        <v>506.64</v>
      </c>
      <c r="V709" s="61">
        <f t="shared" si="181"/>
        <v>494.16239941477687</v>
      </c>
      <c r="W709" s="61" t="s">
        <v>194</v>
      </c>
      <c r="X709" s="61">
        <f t="shared" si="182"/>
        <v>3.6349999999999998</v>
      </c>
      <c r="Y709" s="61">
        <f t="shared" si="177"/>
        <v>3.5454767129968299</v>
      </c>
      <c r="Z709" s="58">
        <f t="shared" si="175"/>
        <v>0</v>
      </c>
      <c r="AA709" s="81">
        <f t="shared" si="178"/>
        <v>494.16239941477687</v>
      </c>
      <c r="AB709" s="212">
        <f t="shared" si="172"/>
        <v>123.54059985369422</v>
      </c>
      <c r="AC709" s="82"/>
      <c r="AD709" s="10"/>
      <c r="AE709"/>
      <c r="AF709"/>
      <c r="AK709" s="10"/>
      <c r="AM709"/>
      <c r="AR709" s="10"/>
      <c r="AT709"/>
    </row>
    <row r="710" spans="1:46" x14ac:dyDescent="0.25">
      <c r="A710" s="93">
        <v>670</v>
      </c>
      <c r="B710" s="93" t="s">
        <v>126</v>
      </c>
      <c r="C710" s="94" t="s">
        <v>114</v>
      </c>
      <c r="D710" s="121">
        <v>2014</v>
      </c>
      <c r="E710" s="93">
        <v>4</v>
      </c>
      <c r="F710" s="93">
        <f t="shared" si="183"/>
        <v>670</v>
      </c>
      <c r="H710" s="54">
        <v>4</v>
      </c>
      <c r="I710" s="118">
        <v>506.64</v>
      </c>
      <c r="J710" s="123"/>
      <c r="L710"/>
      <c r="M710" s="60">
        <f t="shared" si="176"/>
        <v>506.64</v>
      </c>
      <c r="N710" s="10"/>
      <c r="O710" s="79" t="str">
        <f t="shared" si="180"/>
        <v>NY Metro</v>
      </c>
      <c r="P710" s="94">
        <f t="shared" si="179"/>
        <v>670</v>
      </c>
      <c r="Q710" s="94" t="s">
        <v>114</v>
      </c>
      <c r="R710" s="193"/>
      <c r="S710" s="94">
        <v>1</v>
      </c>
      <c r="T710" s="58">
        <f t="shared" si="173"/>
        <v>4</v>
      </c>
      <c r="U710" s="61">
        <f t="shared" si="174"/>
        <v>506.64</v>
      </c>
      <c r="V710" s="61">
        <f t="shared" si="181"/>
        <v>494.16239941477687</v>
      </c>
      <c r="W710" s="61" t="s">
        <v>194</v>
      </c>
      <c r="X710" s="61">
        <f t="shared" si="182"/>
        <v>3.6349999999999998</v>
      </c>
      <c r="Y710" s="61">
        <f t="shared" si="177"/>
        <v>3.5454767129968299</v>
      </c>
      <c r="Z710" s="58">
        <f t="shared" si="175"/>
        <v>0</v>
      </c>
      <c r="AA710" s="81">
        <f t="shared" si="178"/>
        <v>494.16239941477687</v>
      </c>
      <c r="AB710" s="212">
        <f t="shared" ref="AB710:AB773" si="184">IF(T710,AA710/T710,"-")</f>
        <v>123.54059985369422</v>
      </c>
      <c r="AC710" s="82"/>
      <c r="AD710" s="10"/>
      <c r="AE710"/>
      <c r="AF710"/>
      <c r="AK710" s="10"/>
      <c r="AM710"/>
      <c r="AR710" s="10"/>
      <c r="AT710"/>
    </row>
    <row r="711" spans="1:46" x14ac:dyDescent="0.25">
      <c r="A711" s="93">
        <v>671</v>
      </c>
      <c r="B711" s="93" t="s">
        <v>126</v>
      </c>
      <c r="C711" s="94" t="s">
        <v>114</v>
      </c>
      <c r="D711" s="121">
        <v>2014</v>
      </c>
      <c r="E711" s="93">
        <v>4</v>
      </c>
      <c r="F711" s="93">
        <f t="shared" si="183"/>
        <v>671</v>
      </c>
      <c r="H711" s="54">
        <v>4</v>
      </c>
      <c r="I711" s="118">
        <v>506.64</v>
      </c>
      <c r="J711" s="123"/>
      <c r="L711"/>
      <c r="M711" s="60">
        <f t="shared" si="176"/>
        <v>506.64</v>
      </c>
      <c r="N711" s="10"/>
      <c r="O711" s="79" t="str">
        <f t="shared" si="180"/>
        <v>NY Metro</v>
      </c>
      <c r="P711" s="94">
        <f t="shared" si="179"/>
        <v>671</v>
      </c>
      <c r="Q711" s="94" t="s">
        <v>114</v>
      </c>
      <c r="R711" s="193"/>
      <c r="S711" s="94">
        <v>1</v>
      </c>
      <c r="T711" s="58">
        <f t="shared" si="173"/>
        <v>4</v>
      </c>
      <c r="U711" s="61">
        <f t="shared" si="174"/>
        <v>506.64</v>
      </c>
      <c r="V711" s="61">
        <f t="shared" si="181"/>
        <v>494.16239941477687</v>
      </c>
      <c r="W711" s="61" t="s">
        <v>194</v>
      </c>
      <c r="X711" s="61">
        <f t="shared" si="182"/>
        <v>3.6349999999999998</v>
      </c>
      <c r="Y711" s="61">
        <f t="shared" si="177"/>
        <v>3.5454767129968299</v>
      </c>
      <c r="Z711" s="58">
        <f t="shared" si="175"/>
        <v>0</v>
      </c>
      <c r="AA711" s="81">
        <f t="shared" si="178"/>
        <v>494.16239941477687</v>
      </c>
      <c r="AB711" s="212">
        <f t="shared" si="184"/>
        <v>123.54059985369422</v>
      </c>
      <c r="AC711" s="82"/>
      <c r="AD711" s="10"/>
      <c r="AE711"/>
      <c r="AF711"/>
      <c r="AK711" s="10"/>
      <c r="AM711"/>
      <c r="AR711" s="10"/>
      <c r="AT711"/>
    </row>
    <row r="712" spans="1:46" x14ac:dyDescent="0.25">
      <c r="A712" s="93">
        <v>672</v>
      </c>
      <c r="B712" s="93" t="s">
        <v>126</v>
      </c>
      <c r="C712" s="94" t="s">
        <v>114</v>
      </c>
      <c r="D712" s="121">
        <v>2014</v>
      </c>
      <c r="E712" s="93">
        <v>4</v>
      </c>
      <c r="F712" s="93">
        <f t="shared" si="183"/>
        <v>672</v>
      </c>
      <c r="H712" s="54">
        <v>4</v>
      </c>
      <c r="I712" s="118">
        <v>506.64</v>
      </c>
      <c r="J712" s="123"/>
      <c r="L712"/>
      <c r="M712" s="60">
        <f t="shared" si="176"/>
        <v>506.64</v>
      </c>
      <c r="N712" s="10"/>
      <c r="O712" s="79" t="str">
        <f t="shared" si="180"/>
        <v>NY Metro</v>
      </c>
      <c r="P712" s="94">
        <f t="shared" si="179"/>
        <v>672</v>
      </c>
      <c r="Q712" s="94" t="s">
        <v>114</v>
      </c>
      <c r="R712" s="193"/>
      <c r="S712" s="94">
        <v>1</v>
      </c>
      <c r="T712" s="58">
        <f t="shared" si="173"/>
        <v>4</v>
      </c>
      <c r="U712" s="61">
        <f t="shared" si="174"/>
        <v>506.64</v>
      </c>
      <c r="V712" s="61">
        <f t="shared" si="181"/>
        <v>494.16239941477687</v>
      </c>
      <c r="W712" s="61" t="s">
        <v>194</v>
      </c>
      <c r="X712" s="61">
        <f t="shared" si="182"/>
        <v>3.6349999999999998</v>
      </c>
      <c r="Y712" s="61">
        <f t="shared" si="177"/>
        <v>3.5454767129968299</v>
      </c>
      <c r="Z712" s="58">
        <f t="shared" si="175"/>
        <v>0</v>
      </c>
      <c r="AA712" s="81">
        <f t="shared" si="178"/>
        <v>494.16239941477687</v>
      </c>
      <c r="AB712" s="212">
        <f t="shared" si="184"/>
        <v>123.54059985369422</v>
      </c>
      <c r="AC712" s="82"/>
      <c r="AD712" s="10"/>
      <c r="AE712"/>
      <c r="AF712"/>
      <c r="AK712" s="10"/>
      <c r="AM712"/>
      <c r="AR712" s="10"/>
      <c r="AT712"/>
    </row>
    <row r="713" spans="1:46" x14ac:dyDescent="0.25">
      <c r="A713" s="93">
        <v>673</v>
      </c>
      <c r="B713" s="93" t="s">
        <v>126</v>
      </c>
      <c r="C713" s="94" t="s">
        <v>114</v>
      </c>
      <c r="D713" s="121">
        <v>2014</v>
      </c>
      <c r="E713" s="93">
        <v>4</v>
      </c>
      <c r="F713" s="93">
        <f t="shared" si="183"/>
        <v>673</v>
      </c>
      <c r="H713" s="54">
        <v>4</v>
      </c>
      <c r="I713" s="118">
        <v>506.63</v>
      </c>
      <c r="J713" s="123"/>
      <c r="L713"/>
      <c r="M713" s="60">
        <f t="shared" si="176"/>
        <v>506.63</v>
      </c>
      <c r="N713" s="10"/>
      <c r="O713" s="79" t="str">
        <f t="shared" si="180"/>
        <v>NY Metro</v>
      </c>
      <c r="P713" s="94">
        <f t="shared" si="179"/>
        <v>673</v>
      </c>
      <c r="Q713" s="94" t="s">
        <v>114</v>
      </c>
      <c r="R713" s="193"/>
      <c r="S713" s="94">
        <v>1</v>
      </c>
      <c r="T713" s="58">
        <f t="shared" si="173"/>
        <v>4</v>
      </c>
      <c r="U713" s="61">
        <f t="shared" si="174"/>
        <v>506.63</v>
      </c>
      <c r="V713" s="61">
        <f t="shared" si="181"/>
        <v>494.15264569617165</v>
      </c>
      <c r="W713" s="61" t="s">
        <v>194</v>
      </c>
      <c r="X713" s="61">
        <f t="shared" si="182"/>
        <v>3.6349999999999998</v>
      </c>
      <c r="Y713" s="61">
        <f t="shared" si="177"/>
        <v>3.5454767129968299</v>
      </c>
      <c r="Z713" s="58">
        <f t="shared" si="175"/>
        <v>0</v>
      </c>
      <c r="AA713" s="81">
        <f t="shared" si="178"/>
        <v>494.15264569617165</v>
      </c>
      <c r="AB713" s="212">
        <f t="shared" si="184"/>
        <v>123.53816142404291</v>
      </c>
      <c r="AC713" s="82"/>
      <c r="AD713" s="10"/>
      <c r="AE713"/>
      <c r="AF713"/>
      <c r="AK713" s="10"/>
      <c r="AM713"/>
      <c r="AR713" s="10"/>
      <c r="AT713"/>
    </row>
    <row r="714" spans="1:46" x14ac:dyDescent="0.25">
      <c r="A714" s="93">
        <v>674</v>
      </c>
      <c r="B714" s="93" t="s">
        <v>126</v>
      </c>
      <c r="C714" s="94" t="s">
        <v>114</v>
      </c>
      <c r="D714" s="121">
        <v>2014</v>
      </c>
      <c r="E714" s="93">
        <v>4</v>
      </c>
      <c r="F714" s="93">
        <f t="shared" si="183"/>
        <v>674</v>
      </c>
      <c r="H714" s="54">
        <v>4</v>
      </c>
      <c r="I714" s="118">
        <v>506.63</v>
      </c>
      <c r="J714" s="123"/>
      <c r="L714"/>
      <c r="M714" s="60">
        <f t="shared" si="176"/>
        <v>506.63</v>
      </c>
      <c r="N714" s="10"/>
      <c r="O714" s="79" t="str">
        <f t="shared" si="180"/>
        <v>NY Metro</v>
      </c>
      <c r="P714" s="94">
        <f t="shared" si="179"/>
        <v>674</v>
      </c>
      <c r="Q714" s="94" t="s">
        <v>114</v>
      </c>
      <c r="R714" s="193"/>
      <c r="S714" s="94">
        <v>1</v>
      </c>
      <c r="T714" s="58">
        <f t="shared" ref="T714:T777" si="185">H714</f>
        <v>4</v>
      </c>
      <c r="U714" s="61">
        <f t="shared" ref="U714:U777" si="186">I714</f>
        <v>506.63</v>
      </c>
      <c r="V714" s="61">
        <f t="shared" si="181"/>
        <v>494.15264569617165</v>
      </c>
      <c r="W714" s="61" t="s">
        <v>194</v>
      </c>
      <c r="X714" s="61">
        <f t="shared" si="182"/>
        <v>3.6349999999999998</v>
      </c>
      <c r="Y714" s="61">
        <f t="shared" si="177"/>
        <v>3.5454767129968299</v>
      </c>
      <c r="Z714" s="58">
        <f t="shared" ref="Z714:Z777" si="187">L714</f>
        <v>0</v>
      </c>
      <c r="AA714" s="81">
        <f t="shared" si="178"/>
        <v>494.15264569617165</v>
      </c>
      <c r="AB714" s="212">
        <f t="shared" si="184"/>
        <v>123.53816142404291</v>
      </c>
      <c r="AC714" s="82"/>
      <c r="AD714" s="10"/>
      <c r="AE714"/>
      <c r="AF714"/>
      <c r="AK714" s="10"/>
      <c r="AM714"/>
      <c r="AR714" s="10"/>
      <c r="AT714"/>
    </row>
    <row r="715" spans="1:46" x14ac:dyDescent="0.25">
      <c r="A715" s="93">
        <v>675</v>
      </c>
      <c r="B715" s="93" t="s">
        <v>126</v>
      </c>
      <c r="C715" s="94" t="s">
        <v>114</v>
      </c>
      <c r="D715" s="121">
        <v>2014</v>
      </c>
      <c r="E715" s="93">
        <v>4</v>
      </c>
      <c r="F715" s="93">
        <f t="shared" si="183"/>
        <v>675</v>
      </c>
      <c r="H715" s="54">
        <v>4</v>
      </c>
      <c r="I715" s="118">
        <v>506.64</v>
      </c>
      <c r="J715" s="123"/>
      <c r="L715"/>
      <c r="M715" s="60">
        <f t="shared" si="176"/>
        <v>506.64</v>
      </c>
      <c r="N715" s="10"/>
      <c r="O715" s="79" t="str">
        <f t="shared" si="180"/>
        <v>NY Metro</v>
      </c>
      <c r="P715" s="94">
        <f t="shared" si="179"/>
        <v>675</v>
      </c>
      <c r="Q715" s="94" t="s">
        <v>114</v>
      </c>
      <c r="R715" s="193"/>
      <c r="S715" s="94">
        <v>1</v>
      </c>
      <c r="T715" s="58">
        <f t="shared" si="185"/>
        <v>4</v>
      </c>
      <c r="U715" s="61">
        <f t="shared" si="186"/>
        <v>506.64</v>
      </c>
      <c r="V715" s="61">
        <f t="shared" si="181"/>
        <v>494.16239941477687</v>
      </c>
      <c r="W715" s="61" t="s">
        <v>194</v>
      </c>
      <c r="X715" s="61">
        <f t="shared" si="182"/>
        <v>3.6349999999999998</v>
      </c>
      <c r="Y715" s="61">
        <f t="shared" si="177"/>
        <v>3.5454767129968299</v>
      </c>
      <c r="Z715" s="58">
        <f t="shared" si="187"/>
        <v>0</v>
      </c>
      <c r="AA715" s="81">
        <f t="shared" si="178"/>
        <v>494.16239941477687</v>
      </c>
      <c r="AB715" s="212">
        <f t="shared" si="184"/>
        <v>123.54059985369422</v>
      </c>
      <c r="AC715" s="82"/>
      <c r="AD715" s="10"/>
      <c r="AE715"/>
      <c r="AF715"/>
      <c r="AK715" s="10"/>
      <c r="AM715"/>
      <c r="AR715" s="10"/>
      <c r="AT715"/>
    </row>
    <row r="716" spans="1:46" x14ac:dyDescent="0.25">
      <c r="A716" s="93">
        <v>676</v>
      </c>
      <c r="B716" s="93" t="s">
        <v>126</v>
      </c>
      <c r="C716" s="94" t="s">
        <v>114</v>
      </c>
      <c r="D716" s="121">
        <v>2014</v>
      </c>
      <c r="E716" s="93">
        <v>4</v>
      </c>
      <c r="F716" s="93">
        <f t="shared" si="183"/>
        <v>676</v>
      </c>
      <c r="H716" s="54">
        <v>4</v>
      </c>
      <c r="I716" s="118">
        <v>506.64</v>
      </c>
      <c r="J716" s="123"/>
      <c r="L716"/>
      <c r="M716" s="60">
        <f t="shared" si="176"/>
        <v>506.64</v>
      </c>
      <c r="N716" s="10"/>
      <c r="O716" s="79" t="str">
        <f t="shared" si="180"/>
        <v>NY Metro</v>
      </c>
      <c r="P716" s="94">
        <f t="shared" si="179"/>
        <v>676</v>
      </c>
      <c r="Q716" s="94" t="s">
        <v>114</v>
      </c>
      <c r="R716" s="193"/>
      <c r="S716" s="94">
        <v>1</v>
      </c>
      <c r="T716" s="58">
        <f t="shared" si="185"/>
        <v>4</v>
      </c>
      <c r="U716" s="61">
        <f t="shared" si="186"/>
        <v>506.64</v>
      </c>
      <c r="V716" s="61">
        <f t="shared" si="181"/>
        <v>494.16239941477687</v>
      </c>
      <c r="W716" s="61" t="s">
        <v>194</v>
      </c>
      <c r="X716" s="61">
        <f t="shared" si="182"/>
        <v>3.6349999999999998</v>
      </c>
      <c r="Y716" s="61">
        <f t="shared" si="177"/>
        <v>3.5454767129968299</v>
      </c>
      <c r="Z716" s="58">
        <f t="shared" si="187"/>
        <v>0</v>
      </c>
      <c r="AA716" s="81">
        <f t="shared" si="178"/>
        <v>494.16239941477687</v>
      </c>
      <c r="AB716" s="212">
        <f t="shared" si="184"/>
        <v>123.54059985369422</v>
      </c>
      <c r="AC716" s="82"/>
      <c r="AD716" s="10"/>
      <c r="AE716"/>
      <c r="AF716"/>
      <c r="AK716" s="10"/>
      <c r="AM716"/>
      <c r="AR716" s="10"/>
      <c r="AT716"/>
    </row>
    <row r="717" spans="1:46" x14ac:dyDescent="0.25">
      <c r="A717" s="93">
        <v>677</v>
      </c>
      <c r="B717" s="93" t="s">
        <v>126</v>
      </c>
      <c r="C717" s="94" t="s">
        <v>114</v>
      </c>
      <c r="D717" s="121">
        <v>2014</v>
      </c>
      <c r="E717" s="93">
        <v>4</v>
      </c>
      <c r="F717" s="93">
        <f t="shared" si="183"/>
        <v>677</v>
      </c>
      <c r="H717" s="54">
        <v>4</v>
      </c>
      <c r="I717" s="118">
        <v>506.64</v>
      </c>
      <c r="J717" s="123"/>
      <c r="L717"/>
      <c r="M717" s="60">
        <f t="shared" si="176"/>
        <v>506.64</v>
      </c>
      <c r="N717" s="10"/>
      <c r="O717" s="79" t="str">
        <f t="shared" si="180"/>
        <v>NY Metro</v>
      </c>
      <c r="P717" s="94">
        <f t="shared" si="179"/>
        <v>677</v>
      </c>
      <c r="Q717" s="94" t="s">
        <v>114</v>
      </c>
      <c r="R717" s="193"/>
      <c r="S717" s="94">
        <v>1</v>
      </c>
      <c r="T717" s="58">
        <f t="shared" si="185"/>
        <v>4</v>
      </c>
      <c r="U717" s="61">
        <f t="shared" si="186"/>
        <v>506.64</v>
      </c>
      <c r="V717" s="61">
        <f t="shared" si="181"/>
        <v>494.16239941477687</v>
      </c>
      <c r="W717" s="61" t="s">
        <v>194</v>
      </c>
      <c r="X717" s="61">
        <f t="shared" si="182"/>
        <v>3.6349999999999998</v>
      </c>
      <c r="Y717" s="61">
        <f t="shared" si="177"/>
        <v>3.5454767129968299</v>
      </c>
      <c r="Z717" s="58">
        <f t="shared" si="187"/>
        <v>0</v>
      </c>
      <c r="AA717" s="81">
        <f t="shared" si="178"/>
        <v>494.16239941477687</v>
      </c>
      <c r="AB717" s="212">
        <f t="shared" si="184"/>
        <v>123.54059985369422</v>
      </c>
      <c r="AC717" s="82"/>
      <c r="AD717" s="10"/>
      <c r="AE717"/>
      <c r="AF717"/>
      <c r="AK717" s="10"/>
      <c r="AM717"/>
      <c r="AR717" s="10"/>
      <c r="AT717"/>
    </row>
    <row r="718" spans="1:46" x14ac:dyDescent="0.25">
      <c r="A718" s="93">
        <v>678</v>
      </c>
      <c r="B718" s="93" t="s">
        <v>126</v>
      </c>
      <c r="C718" s="94" t="s">
        <v>114</v>
      </c>
      <c r="D718" s="121">
        <v>2014</v>
      </c>
      <c r="E718" s="93">
        <v>4</v>
      </c>
      <c r="F718" s="93">
        <f t="shared" si="183"/>
        <v>678</v>
      </c>
      <c r="H718" s="54">
        <v>4</v>
      </c>
      <c r="I718" s="118">
        <v>506.63</v>
      </c>
      <c r="J718" s="123"/>
      <c r="L718"/>
      <c r="M718" s="60">
        <f t="shared" si="176"/>
        <v>506.63</v>
      </c>
      <c r="N718" s="10"/>
      <c r="O718" s="79" t="str">
        <f t="shared" si="180"/>
        <v>NY Metro</v>
      </c>
      <c r="P718" s="94">
        <f t="shared" si="179"/>
        <v>678</v>
      </c>
      <c r="Q718" s="94" t="s">
        <v>114</v>
      </c>
      <c r="R718" s="193"/>
      <c r="S718" s="94">
        <v>1</v>
      </c>
      <c r="T718" s="58">
        <f t="shared" si="185"/>
        <v>4</v>
      </c>
      <c r="U718" s="61">
        <f t="shared" si="186"/>
        <v>506.63</v>
      </c>
      <c r="V718" s="61">
        <f t="shared" si="181"/>
        <v>494.15264569617165</v>
      </c>
      <c r="W718" s="61" t="s">
        <v>194</v>
      </c>
      <c r="X718" s="61">
        <f t="shared" si="182"/>
        <v>3.6349999999999998</v>
      </c>
      <c r="Y718" s="61">
        <f t="shared" si="177"/>
        <v>3.5454767129968299</v>
      </c>
      <c r="Z718" s="58">
        <f t="shared" si="187"/>
        <v>0</v>
      </c>
      <c r="AA718" s="81">
        <f t="shared" si="178"/>
        <v>494.15264569617165</v>
      </c>
      <c r="AB718" s="212">
        <f t="shared" si="184"/>
        <v>123.53816142404291</v>
      </c>
      <c r="AC718" s="82"/>
      <c r="AD718" s="10"/>
      <c r="AE718"/>
      <c r="AF718"/>
      <c r="AK718" s="10"/>
      <c r="AM718"/>
      <c r="AR718" s="10"/>
      <c r="AT718"/>
    </row>
    <row r="719" spans="1:46" x14ac:dyDescent="0.25">
      <c r="A719" s="93">
        <v>679</v>
      </c>
      <c r="B719" s="93" t="s">
        <v>126</v>
      </c>
      <c r="C719" s="94" t="s">
        <v>114</v>
      </c>
      <c r="D719" s="121">
        <v>2014</v>
      </c>
      <c r="E719" s="93">
        <v>4</v>
      </c>
      <c r="F719" s="93">
        <f t="shared" si="183"/>
        <v>679</v>
      </c>
      <c r="H719" s="54">
        <v>4</v>
      </c>
      <c r="I719" s="118">
        <v>506.63</v>
      </c>
      <c r="J719" s="123"/>
      <c r="L719"/>
      <c r="M719" s="60">
        <f t="shared" si="176"/>
        <v>506.63</v>
      </c>
      <c r="N719" s="10"/>
      <c r="O719" s="79" t="str">
        <f t="shared" si="180"/>
        <v>NY Metro</v>
      </c>
      <c r="P719" s="94">
        <f t="shared" si="179"/>
        <v>679</v>
      </c>
      <c r="Q719" s="94" t="s">
        <v>114</v>
      </c>
      <c r="R719" s="193"/>
      <c r="S719" s="94">
        <v>1</v>
      </c>
      <c r="T719" s="58">
        <f t="shared" si="185"/>
        <v>4</v>
      </c>
      <c r="U719" s="61">
        <f t="shared" si="186"/>
        <v>506.63</v>
      </c>
      <c r="V719" s="61">
        <f t="shared" si="181"/>
        <v>494.15264569617165</v>
      </c>
      <c r="W719" s="61" t="s">
        <v>194</v>
      </c>
      <c r="X719" s="61">
        <f t="shared" si="182"/>
        <v>3.6349999999999998</v>
      </c>
      <c r="Y719" s="61">
        <f t="shared" si="177"/>
        <v>3.5454767129968299</v>
      </c>
      <c r="Z719" s="58">
        <f t="shared" si="187"/>
        <v>0</v>
      </c>
      <c r="AA719" s="81">
        <f t="shared" si="178"/>
        <v>494.15264569617165</v>
      </c>
      <c r="AB719" s="212">
        <f t="shared" si="184"/>
        <v>123.53816142404291</v>
      </c>
      <c r="AC719" s="82"/>
      <c r="AD719" s="10"/>
      <c r="AE719"/>
      <c r="AF719"/>
      <c r="AK719" s="10"/>
      <c r="AM719"/>
      <c r="AR719" s="10"/>
      <c r="AT719"/>
    </row>
    <row r="720" spans="1:46" x14ac:dyDescent="0.25">
      <c r="A720" s="93">
        <v>680</v>
      </c>
      <c r="B720" s="93" t="s">
        <v>126</v>
      </c>
      <c r="C720" s="94" t="s">
        <v>114</v>
      </c>
      <c r="D720" s="121">
        <v>2014</v>
      </c>
      <c r="E720" s="93">
        <v>4</v>
      </c>
      <c r="F720" s="93">
        <f t="shared" si="183"/>
        <v>680</v>
      </c>
      <c r="H720" s="54">
        <v>4</v>
      </c>
      <c r="I720" s="118">
        <v>506.63</v>
      </c>
      <c r="J720" s="123"/>
      <c r="L720"/>
      <c r="M720" s="60">
        <f t="shared" si="176"/>
        <v>506.63</v>
      </c>
      <c r="N720" s="10"/>
      <c r="O720" s="79" t="str">
        <f t="shared" si="180"/>
        <v>NY Metro</v>
      </c>
      <c r="P720" s="94">
        <f t="shared" si="179"/>
        <v>680</v>
      </c>
      <c r="Q720" s="94" t="s">
        <v>114</v>
      </c>
      <c r="R720" s="193"/>
      <c r="S720" s="94">
        <v>1</v>
      </c>
      <c r="T720" s="58">
        <f t="shared" si="185"/>
        <v>4</v>
      </c>
      <c r="U720" s="61">
        <f t="shared" si="186"/>
        <v>506.63</v>
      </c>
      <c r="V720" s="61">
        <f t="shared" si="181"/>
        <v>494.15264569617165</v>
      </c>
      <c r="W720" s="61" t="s">
        <v>194</v>
      </c>
      <c r="X720" s="61">
        <f t="shared" si="182"/>
        <v>3.6349999999999998</v>
      </c>
      <c r="Y720" s="61">
        <f t="shared" si="177"/>
        <v>3.5454767129968299</v>
      </c>
      <c r="Z720" s="58">
        <f t="shared" si="187"/>
        <v>0</v>
      </c>
      <c r="AA720" s="81">
        <f t="shared" si="178"/>
        <v>494.15264569617165</v>
      </c>
      <c r="AB720" s="212">
        <f t="shared" si="184"/>
        <v>123.53816142404291</v>
      </c>
      <c r="AC720" s="82"/>
      <c r="AD720" s="10"/>
      <c r="AE720"/>
      <c r="AF720"/>
      <c r="AK720" s="10"/>
      <c r="AM720"/>
      <c r="AR720" s="10"/>
      <c r="AT720"/>
    </row>
    <row r="721" spans="1:46" x14ac:dyDescent="0.25">
      <c r="A721" s="93">
        <v>681</v>
      </c>
      <c r="B721" s="93" t="s">
        <v>126</v>
      </c>
      <c r="C721" s="94" t="s">
        <v>114</v>
      </c>
      <c r="D721" s="121">
        <v>2014</v>
      </c>
      <c r="E721" s="93">
        <v>4</v>
      </c>
      <c r="F721" s="93">
        <f t="shared" si="183"/>
        <v>681</v>
      </c>
      <c r="H721" s="54">
        <v>4</v>
      </c>
      <c r="I721" s="118">
        <v>506.63</v>
      </c>
      <c r="J721" s="123"/>
      <c r="L721"/>
      <c r="M721" s="60">
        <f t="shared" si="176"/>
        <v>506.63</v>
      </c>
      <c r="N721" s="10"/>
      <c r="O721" s="79" t="str">
        <f t="shared" si="180"/>
        <v>NY Metro</v>
      </c>
      <c r="P721" s="94">
        <f t="shared" si="179"/>
        <v>681</v>
      </c>
      <c r="Q721" s="94" t="s">
        <v>114</v>
      </c>
      <c r="R721" s="193"/>
      <c r="S721" s="94">
        <v>1</v>
      </c>
      <c r="T721" s="58">
        <f t="shared" si="185"/>
        <v>4</v>
      </c>
      <c r="U721" s="61">
        <f t="shared" si="186"/>
        <v>506.63</v>
      </c>
      <c r="V721" s="61">
        <f t="shared" si="181"/>
        <v>494.15264569617165</v>
      </c>
      <c r="W721" s="61" t="s">
        <v>194</v>
      </c>
      <c r="X721" s="61">
        <f t="shared" si="182"/>
        <v>3.6349999999999998</v>
      </c>
      <c r="Y721" s="61">
        <f t="shared" si="177"/>
        <v>3.5454767129968299</v>
      </c>
      <c r="Z721" s="58">
        <f t="shared" si="187"/>
        <v>0</v>
      </c>
      <c r="AA721" s="81">
        <f t="shared" si="178"/>
        <v>494.15264569617165</v>
      </c>
      <c r="AB721" s="212">
        <f t="shared" si="184"/>
        <v>123.53816142404291</v>
      </c>
      <c r="AC721" s="82"/>
      <c r="AD721" s="10"/>
      <c r="AE721"/>
      <c r="AF721"/>
      <c r="AK721" s="10"/>
      <c r="AM721"/>
      <c r="AR721" s="10"/>
      <c r="AT721"/>
    </row>
    <row r="722" spans="1:46" x14ac:dyDescent="0.25">
      <c r="A722" s="93">
        <v>682</v>
      </c>
      <c r="B722" s="93" t="s">
        <v>126</v>
      </c>
      <c r="C722" s="94" t="s">
        <v>114</v>
      </c>
      <c r="D722" s="121">
        <v>2014</v>
      </c>
      <c r="E722" s="93">
        <v>4</v>
      </c>
      <c r="F722" s="93">
        <f t="shared" si="183"/>
        <v>682</v>
      </c>
      <c r="H722" s="54">
        <v>4</v>
      </c>
      <c r="I722" s="118">
        <v>506.63</v>
      </c>
      <c r="J722" s="123"/>
      <c r="L722"/>
      <c r="M722" s="60">
        <f t="shared" si="176"/>
        <v>506.63</v>
      </c>
      <c r="N722" s="10"/>
      <c r="O722" s="79" t="str">
        <f t="shared" si="180"/>
        <v>NY Metro</v>
      </c>
      <c r="P722" s="94">
        <f t="shared" si="179"/>
        <v>682</v>
      </c>
      <c r="Q722" s="94" t="s">
        <v>114</v>
      </c>
      <c r="R722" s="193"/>
      <c r="S722" s="94">
        <v>1</v>
      </c>
      <c r="T722" s="58">
        <f t="shared" si="185"/>
        <v>4</v>
      </c>
      <c r="U722" s="61">
        <f t="shared" si="186"/>
        <v>506.63</v>
      </c>
      <c r="V722" s="61">
        <f t="shared" si="181"/>
        <v>494.15264569617165</v>
      </c>
      <c r="W722" s="61" t="s">
        <v>194</v>
      </c>
      <c r="X722" s="61">
        <f t="shared" si="182"/>
        <v>3.6349999999999998</v>
      </c>
      <c r="Y722" s="61">
        <f t="shared" si="177"/>
        <v>3.5454767129968299</v>
      </c>
      <c r="Z722" s="58">
        <f t="shared" si="187"/>
        <v>0</v>
      </c>
      <c r="AA722" s="81">
        <f t="shared" si="178"/>
        <v>494.15264569617165</v>
      </c>
      <c r="AB722" s="212">
        <f t="shared" si="184"/>
        <v>123.53816142404291</v>
      </c>
      <c r="AC722" s="82"/>
      <c r="AD722" s="10"/>
      <c r="AE722"/>
      <c r="AF722"/>
      <c r="AK722" s="10"/>
      <c r="AM722"/>
      <c r="AR722" s="10"/>
      <c r="AT722"/>
    </row>
    <row r="723" spans="1:46" x14ac:dyDescent="0.25">
      <c r="A723" s="93">
        <v>683</v>
      </c>
      <c r="B723" s="93" t="s">
        <v>126</v>
      </c>
      <c r="C723" s="94" t="s">
        <v>114</v>
      </c>
      <c r="D723" s="121">
        <v>2014</v>
      </c>
      <c r="E723" s="93">
        <v>4</v>
      </c>
      <c r="F723" s="93">
        <f t="shared" si="183"/>
        <v>683</v>
      </c>
      <c r="H723" s="54">
        <v>4</v>
      </c>
      <c r="I723" s="118">
        <v>506.63</v>
      </c>
      <c r="J723" s="123"/>
      <c r="L723"/>
      <c r="M723" s="60">
        <f t="shared" si="176"/>
        <v>506.63</v>
      </c>
      <c r="N723" s="10"/>
      <c r="O723" s="79" t="str">
        <f t="shared" si="180"/>
        <v>NY Metro</v>
      </c>
      <c r="P723" s="94">
        <f t="shared" si="179"/>
        <v>683</v>
      </c>
      <c r="Q723" s="94" t="s">
        <v>114</v>
      </c>
      <c r="R723" s="193"/>
      <c r="S723" s="94">
        <v>1</v>
      </c>
      <c r="T723" s="58">
        <f t="shared" si="185"/>
        <v>4</v>
      </c>
      <c r="U723" s="61">
        <f t="shared" si="186"/>
        <v>506.63</v>
      </c>
      <c r="V723" s="61">
        <f t="shared" si="181"/>
        <v>494.15264569617165</v>
      </c>
      <c r="W723" s="61" t="s">
        <v>194</v>
      </c>
      <c r="X723" s="61">
        <f t="shared" si="182"/>
        <v>3.6349999999999998</v>
      </c>
      <c r="Y723" s="61">
        <f t="shared" si="177"/>
        <v>3.5454767129968299</v>
      </c>
      <c r="Z723" s="58">
        <f t="shared" si="187"/>
        <v>0</v>
      </c>
      <c r="AA723" s="81">
        <f t="shared" si="178"/>
        <v>494.15264569617165</v>
      </c>
      <c r="AB723" s="212">
        <f t="shared" si="184"/>
        <v>123.53816142404291</v>
      </c>
      <c r="AC723" s="82"/>
      <c r="AD723" s="10"/>
      <c r="AE723"/>
      <c r="AF723"/>
      <c r="AK723" s="10"/>
      <c r="AM723"/>
      <c r="AR723" s="10"/>
      <c r="AT723"/>
    </row>
    <row r="724" spans="1:46" x14ac:dyDescent="0.25">
      <c r="A724" s="93">
        <v>684</v>
      </c>
      <c r="B724" s="93" t="s">
        <v>126</v>
      </c>
      <c r="C724" s="94" t="s">
        <v>114</v>
      </c>
      <c r="D724" s="121">
        <v>2014</v>
      </c>
      <c r="E724" s="93">
        <v>4</v>
      </c>
      <c r="F724" s="93">
        <f t="shared" si="183"/>
        <v>684</v>
      </c>
      <c r="H724" s="54">
        <v>4</v>
      </c>
      <c r="I724" s="118">
        <v>506.63</v>
      </c>
      <c r="J724" s="123"/>
      <c r="L724"/>
      <c r="M724" s="60">
        <f t="shared" si="176"/>
        <v>506.63</v>
      </c>
      <c r="N724" s="10"/>
      <c r="O724" s="79" t="str">
        <f t="shared" si="180"/>
        <v>NY Metro</v>
      </c>
      <c r="P724" s="94">
        <f t="shared" si="179"/>
        <v>684</v>
      </c>
      <c r="Q724" s="94" t="s">
        <v>114</v>
      </c>
      <c r="R724" s="193"/>
      <c r="S724" s="94">
        <v>1</v>
      </c>
      <c r="T724" s="58">
        <f t="shared" si="185"/>
        <v>4</v>
      </c>
      <c r="U724" s="61">
        <f t="shared" si="186"/>
        <v>506.63</v>
      </c>
      <c r="V724" s="61">
        <f t="shared" si="181"/>
        <v>494.15264569617165</v>
      </c>
      <c r="W724" s="61" t="s">
        <v>194</v>
      </c>
      <c r="X724" s="61">
        <f t="shared" si="182"/>
        <v>3.6349999999999998</v>
      </c>
      <c r="Y724" s="61">
        <f t="shared" si="177"/>
        <v>3.5454767129968299</v>
      </c>
      <c r="Z724" s="58">
        <f t="shared" si="187"/>
        <v>0</v>
      </c>
      <c r="AA724" s="81">
        <f t="shared" si="178"/>
        <v>494.15264569617165</v>
      </c>
      <c r="AB724" s="212">
        <f t="shared" si="184"/>
        <v>123.53816142404291</v>
      </c>
      <c r="AC724" s="82"/>
      <c r="AD724" s="10"/>
      <c r="AE724"/>
      <c r="AF724"/>
      <c r="AK724" s="10"/>
      <c r="AM724"/>
      <c r="AR724" s="10"/>
      <c r="AT724"/>
    </row>
    <row r="725" spans="1:46" x14ac:dyDescent="0.25">
      <c r="A725" s="93">
        <v>685</v>
      </c>
      <c r="B725" s="93" t="s">
        <v>126</v>
      </c>
      <c r="C725" s="94" t="s">
        <v>114</v>
      </c>
      <c r="D725" s="121">
        <v>2014</v>
      </c>
      <c r="E725" s="93">
        <v>4</v>
      </c>
      <c r="F725" s="93">
        <f t="shared" si="183"/>
        <v>685</v>
      </c>
      <c r="H725" s="54">
        <v>4</v>
      </c>
      <c r="I725" s="118">
        <v>506.63</v>
      </c>
      <c r="J725" s="123"/>
      <c r="L725"/>
      <c r="M725" s="60">
        <f t="shared" ref="M725:M788" si="188">I725+(L725*K725)</f>
        <v>506.63</v>
      </c>
      <c r="N725" s="10"/>
      <c r="O725" s="79" t="str">
        <f t="shared" si="180"/>
        <v>NY Metro</v>
      </c>
      <c r="P725" s="94">
        <f t="shared" si="179"/>
        <v>685</v>
      </c>
      <c r="Q725" s="94" t="s">
        <v>114</v>
      </c>
      <c r="R725" s="193"/>
      <c r="S725" s="94">
        <v>1</v>
      </c>
      <c r="T725" s="58">
        <f t="shared" si="185"/>
        <v>4</v>
      </c>
      <c r="U725" s="61">
        <f t="shared" si="186"/>
        <v>506.63</v>
      </c>
      <c r="V725" s="61">
        <f t="shared" si="181"/>
        <v>494.15264569617165</v>
      </c>
      <c r="W725" s="61" t="s">
        <v>194</v>
      </c>
      <c r="X725" s="61">
        <f t="shared" si="182"/>
        <v>3.6349999999999998</v>
      </c>
      <c r="Y725" s="61">
        <f t="shared" si="177"/>
        <v>3.5454767129968299</v>
      </c>
      <c r="Z725" s="58">
        <f t="shared" si="187"/>
        <v>0</v>
      </c>
      <c r="AA725" s="81">
        <f t="shared" si="178"/>
        <v>494.15264569617165</v>
      </c>
      <c r="AB725" s="212">
        <f t="shared" si="184"/>
        <v>123.53816142404291</v>
      </c>
      <c r="AC725" s="82"/>
      <c r="AD725" s="10"/>
      <c r="AE725"/>
      <c r="AF725"/>
      <c r="AK725" s="10"/>
      <c r="AM725"/>
      <c r="AR725" s="10"/>
      <c r="AT725"/>
    </row>
    <row r="726" spans="1:46" x14ac:dyDescent="0.25">
      <c r="A726" s="93">
        <v>686</v>
      </c>
      <c r="B726" s="93" t="s">
        <v>126</v>
      </c>
      <c r="C726" s="94" t="s">
        <v>114</v>
      </c>
      <c r="D726" s="121">
        <v>2014</v>
      </c>
      <c r="E726" s="93">
        <v>4</v>
      </c>
      <c r="F726" s="93">
        <f t="shared" si="183"/>
        <v>686</v>
      </c>
      <c r="H726" s="54">
        <v>4</v>
      </c>
      <c r="I726" s="118">
        <v>506.64</v>
      </c>
      <c r="J726" s="123"/>
      <c r="L726"/>
      <c r="M726" s="60">
        <f t="shared" si="188"/>
        <v>506.64</v>
      </c>
      <c r="N726" s="10"/>
      <c r="O726" s="79" t="str">
        <f t="shared" si="180"/>
        <v>NY Metro</v>
      </c>
      <c r="P726" s="94">
        <f t="shared" si="179"/>
        <v>686</v>
      </c>
      <c r="Q726" s="94" t="s">
        <v>114</v>
      </c>
      <c r="R726" s="193"/>
      <c r="S726" s="94">
        <v>1</v>
      </c>
      <c r="T726" s="58">
        <f t="shared" si="185"/>
        <v>4</v>
      </c>
      <c r="U726" s="61">
        <f t="shared" si="186"/>
        <v>506.64</v>
      </c>
      <c r="V726" s="61">
        <f t="shared" si="181"/>
        <v>494.16239941477687</v>
      </c>
      <c r="W726" s="61" t="s">
        <v>194</v>
      </c>
      <c r="X726" s="61">
        <f t="shared" si="182"/>
        <v>3.6349999999999998</v>
      </c>
      <c r="Y726" s="61">
        <f t="shared" si="177"/>
        <v>3.5454767129968299</v>
      </c>
      <c r="Z726" s="58">
        <f t="shared" si="187"/>
        <v>0</v>
      </c>
      <c r="AA726" s="81">
        <f t="shared" si="178"/>
        <v>494.16239941477687</v>
      </c>
      <c r="AB726" s="212">
        <f t="shared" si="184"/>
        <v>123.54059985369422</v>
      </c>
      <c r="AC726" s="82"/>
      <c r="AD726" s="10"/>
      <c r="AE726"/>
      <c r="AF726"/>
      <c r="AK726" s="10"/>
      <c r="AM726"/>
      <c r="AR726" s="10"/>
      <c r="AT726"/>
    </row>
    <row r="727" spans="1:46" x14ac:dyDescent="0.25">
      <c r="A727" s="93">
        <v>687</v>
      </c>
      <c r="B727" s="93" t="s">
        <v>126</v>
      </c>
      <c r="C727" s="94" t="s">
        <v>114</v>
      </c>
      <c r="D727" s="121">
        <v>2014</v>
      </c>
      <c r="E727" s="93">
        <v>4</v>
      </c>
      <c r="F727" s="93">
        <f t="shared" si="183"/>
        <v>687</v>
      </c>
      <c r="H727" s="54">
        <v>4</v>
      </c>
      <c r="I727" s="118">
        <v>506.64</v>
      </c>
      <c r="J727" s="123"/>
      <c r="L727"/>
      <c r="M727" s="60">
        <f t="shared" si="188"/>
        <v>506.64</v>
      </c>
      <c r="N727" s="10"/>
      <c r="O727" s="79" t="str">
        <f t="shared" si="180"/>
        <v>NY Metro</v>
      </c>
      <c r="P727" s="94">
        <f t="shared" si="179"/>
        <v>687</v>
      </c>
      <c r="Q727" s="94" t="s">
        <v>114</v>
      </c>
      <c r="R727" s="193"/>
      <c r="S727" s="94">
        <v>1</v>
      </c>
      <c r="T727" s="58">
        <f t="shared" si="185"/>
        <v>4</v>
      </c>
      <c r="U727" s="61">
        <f t="shared" si="186"/>
        <v>506.64</v>
      </c>
      <c r="V727" s="61">
        <f t="shared" si="181"/>
        <v>494.16239941477687</v>
      </c>
      <c r="W727" s="61" t="s">
        <v>194</v>
      </c>
      <c r="X727" s="61">
        <f t="shared" si="182"/>
        <v>3.6349999999999998</v>
      </c>
      <c r="Y727" s="61">
        <f t="shared" si="177"/>
        <v>3.5454767129968299</v>
      </c>
      <c r="Z727" s="58">
        <f t="shared" si="187"/>
        <v>0</v>
      </c>
      <c r="AA727" s="81">
        <f t="shared" si="178"/>
        <v>494.16239941477687</v>
      </c>
      <c r="AB727" s="212">
        <f t="shared" si="184"/>
        <v>123.54059985369422</v>
      </c>
      <c r="AC727" s="82"/>
      <c r="AD727" s="10"/>
      <c r="AE727"/>
      <c r="AF727"/>
      <c r="AK727" s="10"/>
      <c r="AM727"/>
      <c r="AR727" s="10"/>
      <c r="AT727"/>
    </row>
    <row r="728" spans="1:46" x14ac:dyDescent="0.25">
      <c r="A728" s="93">
        <v>688</v>
      </c>
      <c r="B728" s="93" t="s">
        <v>126</v>
      </c>
      <c r="C728" s="94" t="s">
        <v>114</v>
      </c>
      <c r="D728" s="121">
        <v>2014</v>
      </c>
      <c r="E728" s="93">
        <v>4</v>
      </c>
      <c r="F728" s="93">
        <f t="shared" si="183"/>
        <v>688</v>
      </c>
      <c r="H728" s="54">
        <v>4</v>
      </c>
      <c r="I728" s="118">
        <v>506.63</v>
      </c>
      <c r="J728" s="123"/>
      <c r="L728"/>
      <c r="M728" s="60">
        <f t="shared" si="188"/>
        <v>506.63</v>
      </c>
      <c r="N728" s="10"/>
      <c r="O728" s="79" t="str">
        <f t="shared" si="180"/>
        <v>NY Metro</v>
      </c>
      <c r="P728" s="94">
        <f t="shared" si="179"/>
        <v>688</v>
      </c>
      <c r="Q728" s="94" t="s">
        <v>114</v>
      </c>
      <c r="R728" s="193"/>
      <c r="S728" s="94">
        <v>1</v>
      </c>
      <c r="T728" s="58">
        <f t="shared" si="185"/>
        <v>4</v>
      </c>
      <c r="U728" s="61">
        <f t="shared" si="186"/>
        <v>506.63</v>
      </c>
      <c r="V728" s="61">
        <f t="shared" si="181"/>
        <v>494.15264569617165</v>
      </c>
      <c r="W728" s="61" t="s">
        <v>194</v>
      </c>
      <c r="X728" s="61">
        <f t="shared" si="182"/>
        <v>3.6349999999999998</v>
      </c>
      <c r="Y728" s="61">
        <f t="shared" ref="Y728:Y791" si="189">X728/$AO$52</f>
        <v>3.5454767129968299</v>
      </c>
      <c r="Z728" s="58">
        <f t="shared" si="187"/>
        <v>0</v>
      </c>
      <c r="AA728" s="81">
        <f t="shared" ref="AA728:AA791" si="190">(Z728*Y728+V728)/S728</f>
        <v>494.15264569617165</v>
      </c>
      <c r="AB728" s="212">
        <f t="shared" si="184"/>
        <v>123.53816142404291</v>
      </c>
      <c r="AC728" s="82"/>
      <c r="AD728" s="10"/>
      <c r="AE728"/>
      <c r="AF728"/>
      <c r="AK728" s="10"/>
      <c r="AM728"/>
      <c r="AR728" s="10"/>
      <c r="AT728"/>
    </row>
    <row r="729" spans="1:46" x14ac:dyDescent="0.25">
      <c r="A729" s="93">
        <v>689</v>
      </c>
      <c r="B729" s="93" t="s">
        <v>126</v>
      </c>
      <c r="C729" s="94" t="s">
        <v>114</v>
      </c>
      <c r="D729" s="121">
        <v>2014</v>
      </c>
      <c r="E729" s="93">
        <v>4</v>
      </c>
      <c r="F729" s="93">
        <f t="shared" si="183"/>
        <v>689</v>
      </c>
      <c r="H729" s="54">
        <v>4</v>
      </c>
      <c r="I729" s="118">
        <v>506.63</v>
      </c>
      <c r="J729" s="123"/>
      <c r="L729"/>
      <c r="M729" s="60">
        <f t="shared" si="188"/>
        <v>506.63</v>
      </c>
      <c r="N729" s="10"/>
      <c r="O729" s="79" t="str">
        <f t="shared" si="180"/>
        <v>NY Metro</v>
      </c>
      <c r="P729" s="94">
        <f t="shared" si="179"/>
        <v>689</v>
      </c>
      <c r="Q729" s="94" t="s">
        <v>114</v>
      </c>
      <c r="R729" s="193"/>
      <c r="S729" s="94">
        <v>1</v>
      </c>
      <c r="T729" s="58">
        <f t="shared" si="185"/>
        <v>4</v>
      </c>
      <c r="U729" s="61">
        <f t="shared" si="186"/>
        <v>506.63</v>
      </c>
      <c r="V729" s="61">
        <f t="shared" si="181"/>
        <v>494.15264569617165</v>
      </c>
      <c r="W729" s="61" t="s">
        <v>194</v>
      </c>
      <c r="X729" s="61">
        <f t="shared" si="182"/>
        <v>3.6349999999999998</v>
      </c>
      <c r="Y729" s="61">
        <f t="shared" si="189"/>
        <v>3.5454767129968299</v>
      </c>
      <c r="Z729" s="58">
        <f t="shared" si="187"/>
        <v>0</v>
      </c>
      <c r="AA729" s="81">
        <f t="shared" si="190"/>
        <v>494.15264569617165</v>
      </c>
      <c r="AB729" s="212">
        <f t="shared" si="184"/>
        <v>123.53816142404291</v>
      </c>
      <c r="AC729" s="82"/>
      <c r="AD729" s="10"/>
      <c r="AE729"/>
      <c r="AF729"/>
      <c r="AK729" s="10"/>
      <c r="AM729"/>
      <c r="AR729" s="10"/>
      <c r="AT729"/>
    </row>
    <row r="730" spans="1:46" x14ac:dyDescent="0.25">
      <c r="A730" s="93">
        <v>690</v>
      </c>
      <c r="B730" s="93" t="s">
        <v>126</v>
      </c>
      <c r="C730" s="94" t="s">
        <v>114</v>
      </c>
      <c r="D730" s="121">
        <v>2014</v>
      </c>
      <c r="E730" s="93">
        <v>4</v>
      </c>
      <c r="F730" s="93">
        <f t="shared" si="183"/>
        <v>690</v>
      </c>
      <c r="H730" s="54">
        <v>4</v>
      </c>
      <c r="I730" s="118">
        <v>506.63</v>
      </c>
      <c r="J730" s="123"/>
      <c r="L730"/>
      <c r="M730" s="60">
        <f t="shared" si="188"/>
        <v>506.63</v>
      </c>
      <c r="N730" s="10"/>
      <c r="O730" s="79" t="str">
        <f t="shared" si="180"/>
        <v>NY Metro</v>
      </c>
      <c r="P730" s="94">
        <f t="shared" si="179"/>
        <v>690</v>
      </c>
      <c r="Q730" s="94" t="s">
        <v>114</v>
      </c>
      <c r="R730" s="193"/>
      <c r="S730" s="94">
        <v>1</v>
      </c>
      <c r="T730" s="58">
        <f t="shared" si="185"/>
        <v>4</v>
      </c>
      <c r="U730" s="61">
        <f t="shared" si="186"/>
        <v>506.63</v>
      </c>
      <c r="V730" s="61">
        <f t="shared" si="181"/>
        <v>494.15264569617165</v>
      </c>
      <c r="W730" s="61" t="s">
        <v>194</v>
      </c>
      <c r="X730" s="61">
        <f t="shared" si="182"/>
        <v>3.6349999999999998</v>
      </c>
      <c r="Y730" s="61">
        <f t="shared" si="189"/>
        <v>3.5454767129968299</v>
      </c>
      <c r="Z730" s="58">
        <f t="shared" si="187"/>
        <v>0</v>
      </c>
      <c r="AA730" s="81">
        <f t="shared" si="190"/>
        <v>494.15264569617165</v>
      </c>
      <c r="AB730" s="212">
        <f t="shared" si="184"/>
        <v>123.53816142404291</v>
      </c>
      <c r="AC730" s="82"/>
      <c r="AD730" s="10"/>
      <c r="AE730"/>
      <c r="AF730"/>
      <c r="AK730" s="10"/>
      <c r="AM730"/>
      <c r="AR730" s="10"/>
      <c r="AT730"/>
    </row>
    <row r="731" spans="1:46" x14ac:dyDescent="0.25">
      <c r="A731" s="93">
        <v>691</v>
      </c>
      <c r="B731" s="93" t="s">
        <v>126</v>
      </c>
      <c r="C731" s="94" t="s">
        <v>114</v>
      </c>
      <c r="D731" s="121">
        <v>2014</v>
      </c>
      <c r="E731" s="93">
        <v>4</v>
      </c>
      <c r="F731" s="93">
        <f t="shared" si="183"/>
        <v>691</v>
      </c>
      <c r="H731" s="54">
        <v>4</v>
      </c>
      <c r="I731" s="118">
        <v>506.63</v>
      </c>
      <c r="J731" s="123"/>
      <c r="L731"/>
      <c r="M731" s="60">
        <f t="shared" si="188"/>
        <v>506.63</v>
      </c>
      <c r="N731" s="10"/>
      <c r="O731" s="79" t="str">
        <f t="shared" si="180"/>
        <v>NY Metro</v>
      </c>
      <c r="P731" s="94">
        <f t="shared" si="179"/>
        <v>691</v>
      </c>
      <c r="Q731" s="94" t="s">
        <v>114</v>
      </c>
      <c r="R731" s="193"/>
      <c r="S731" s="94">
        <v>1</v>
      </c>
      <c r="T731" s="58">
        <f t="shared" si="185"/>
        <v>4</v>
      </c>
      <c r="U731" s="61">
        <f t="shared" si="186"/>
        <v>506.63</v>
      </c>
      <c r="V731" s="61">
        <f t="shared" si="181"/>
        <v>494.15264569617165</v>
      </c>
      <c r="W731" s="61" t="s">
        <v>194</v>
      </c>
      <c r="X731" s="61">
        <f t="shared" si="182"/>
        <v>3.6349999999999998</v>
      </c>
      <c r="Y731" s="61">
        <f t="shared" si="189"/>
        <v>3.5454767129968299</v>
      </c>
      <c r="Z731" s="58">
        <f t="shared" si="187"/>
        <v>0</v>
      </c>
      <c r="AA731" s="81">
        <f t="shared" si="190"/>
        <v>494.15264569617165</v>
      </c>
      <c r="AB731" s="212">
        <f t="shared" si="184"/>
        <v>123.53816142404291</v>
      </c>
      <c r="AC731" s="82"/>
      <c r="AD731" s="10"/>
      <c r="AE731"/>
      <c r="AF731"/>
      <c r="AK731" s="10"/>
      <c r="AM731"/>
      <c r="AR731" s="10"/>
      <c r="AT731"/>
    </row>
    <row r="732" spans="1:46" x14ac:dyDescent="0.25">
      <c r="A732" s="93">
        <v>692</v>
      </c>
      <c r="B732" s="93" t="s">
        <v>126</v>
      </c>
      <c r="C732" s="94" t="s">
        <v>114</v>
      </c>
      <c r="D732" s="121">
        <v>2014</v>
      </c>
      <c r="E732" s="93">
        <v>4</v>
      </c>
      <c r="F732" s="93">
        <f t="shared" si="183"/>
        <v>692</v>
      </c>
      <c r="H732" s="54">
        <v>4</v>
      </c>
      <c r="I732" s="118">
        <v>506.63</v>
      </c>
      <c r="J732" s="123"/>
      <c r="L732"/>
      <c r="M732" s="60">
        <f t="shared" si="188"/>
        <v>506.63</v>
      </c>
      <c r="N732" s="10"/>
      <c r="O732" s="79" t="str">
        <f t="shared" si="180"/>
        <v>NY Metro</v>
      </c>
      <c r="P732" s="94">
        <f t="shared" si="179"/>
        <v>692</v>
      </c>
      <c r="Q732" s="94" t="s">
        <v>114</v>
      </c>
      <c r="R732" s="193"/>
      <c r="S732" s="94">
        <v>1</v>
      </c>
      <c r="T732" s="58">
        <f t="shared" si="185"/>
        <v>4</v>
      </c>
      <c r="U732" s="61">
        <f t="shared" si="186"/>
        <v>506.63</v>
      </c>
      <c r="V732" s="61">
        <f t="shared" si="181"/>
        <v>494.15264569617165</v>
      </c>
      <c r="W732" s="61" t="s">
        <v>194</v>
      </c>
      <c r="X732" s="61">
        <f t="shared" si="182"/>
        <v>3.6349999999999998</v>
      </c>
      <c r="Y732" s="61">
        <f t="shared" si="189"/>
        <v>3.5454767129968299</v>
      </c>
      <c r="Z732" s="58">
        <f t="shared" si="187"/>
        <v>0</v>
      </c>
      <c r="AA732" s="81">
        <f t="shared" si="190"/>
        <v>494.15264569617165</v>
      </c>
      <c r="AB732" s="212">
        <f t="shared" si="184"/>
        <v>123.53816142404291</v>
      </c>
      <c r="AC732" s="82"/>
      <c r="AD732" s="10"/>
      <c r="AE732"/>
      <c r="AF732"/>
      <c r="AK732" s="10"/>
      <c r="AM732"/>
      <c r="AR732" s="10"/>
      <c r="AT732"/>
    </row>
    <row r="733" spans="1:46" x14ac:dyDescent="0.25">
      <c r="A733" s="93">
        <v>693</v>
      </c>
      <c r="B733" s="93" t="s">
        <v>126</v>
      </c>
      <c r="C733" s="94" t="s">
        <v>114</v>
      </c>
      <c r="D733" s="121">
        <v>2014</v>
      </c>
      <c r="E733" s="93">
        <v>4</v>
      </c>
      <c r="F733" s="93">
        <f t="shared" si="183"/>
        <v>693</v>
      </c>
      <c r="H733" s="54">
        <v>4</v>
      </c>
      <c r="I733" s="118">
        <v>506.63</v>
      </c>
      <c r="J733" s="123"/>
      <c r="L733"/>
      <c r="M733" s="60">
        <f t="shared" si="188"/>
        <v>506.63</v>
      </c>
      <c r="N733" s="10"/>
      <c r="O733" s="79" t="str">
        <f t="shared" si="180"/>
        <v>NY Metro</v>
      </c>
      <c r="P733" s="94">
        <f t="shared" si="179"/>
        <v>693</v>
      </c>
      <c r="Q733" s="94" t="s">
        <v>114</v>
      </c>
      <c r="R733" s="193"/>
      <c r="S733" s="94">
        <v>1</v>
      </c>
      <c r="T733" s="58">
        <f t="shared" si="185"/>
        <v>4</v>
      </c>
      <c r="U733" s="61">
        <f t="shared" si="186"/>
        <v>506.63</v>
      </c>
      <c r="V733" s="61">
        <f t="shared" si="181"/>
        <v>494.15264569617165</v>
      </c>
      <c r="W733" s="61" t="s">
        <v>194</v>
      </c>
      <c r="X733" s="61">
        <f t="shared" si="182"/>
        <v>3.6349999999999998</v>
      </c>
      <c r="Y733" s="61">
        <f t="shared" si="189"/>
        <v>3.5454767129968299</v>
      </c>
      <c r="Z733" s="58">
        <f t="shared" si="187"/>
        <v>0</v>
      </c>
      <c r="AA733" s="81">
        <f t="shared" si="190"/>
        <v>494.15264569617165</v>
      </c>
      <c r="AB733" s="212">
        <f t="shared" si="184"/>
        <v>123.53816142404291</v>
      </c>
      <c r="AC733" s="82"/>
      <c r="AD733" s="10"/>
      <c r="AE733"/>
      <c r="AF733"/>
      <c r="AK733" s="10"/>
      <c r="AM733"/>
      <c r="AR733" s="10"/>
      <c r="AT733"/>
    </row>
    <row r="734" spans="1:46" x14ac:dyDescent="0.25">
      <c r="A734" s="93">
        <v>694</v>
      </c>
      <c r="B734" s="93" t="s">
        <v>126</v>
      </c>
      <c r="C734" s="94" t="s">
        <v>114</v>
      </c>
      <c r="D734" s="121">
        <v>2014</v>
      </c>
      <c r="E734" s="93">
        <v>4</v>
      </c>
      <c r="F734" s="93">
        <f t="shared" si="183"/>
        <v>694</v>
      </c>
      <c r="H734" s="54">
        <v>4</v>
      </c>
      <c r="I734" s="118">
        <v>506.64</v>
      </c>
      <c r="J734" s="123"/>
      <c r="L734"/>
      <c r="M734" s="60">
        <f t="shared" si="188"/>
        <v>506.64</v>
      </c>
      <c r="N734" s="10"/>
      <c r="O734" s="79" t="str">
        <f t="shared" si="180"/>
        <v>NY Metro</v>
      </c>
      <c r="P734" s="94">
        <f t="shared" si="179"/>
        <v>694</v>
      </c>
      <c r="Q734" s="94" t="s">
        <v>114</v>
      </c>
      <c r="R734" s="193"/>
      <c r="S734" s="94">
        <v>1</v>
      </c>
      <c r="T734" s="58">
        <f t="shared" si="185"/>
        <v>4</v>
      </c>
      <c r="U734" s="61">
        <f t="shared" si="186"/>
        <v>506.64</v>
      </c>
      <c r="V734" s="61">
        <f t="shared" si="181"/>
        <v>494.16239941477687</v>
      </c>
      <c r="W734" s="61" t="s">
        <v>194</v>
      </c>
      <c r="X734" s="61">
        <f t="shared" si="182"/>
        <v>3.6349999999999998</v>
      </c>
      <c r="Y734" s="61">
        <f t="shared" si="189"/>
        <v>3.5454767129968299</v>
      </c>
      <c r="Z734" s="58">
        <f t="shared" si="187"/>
        <v>0</v>
      </c>
      <c r="AA734" s="81">
        <f t="shared" si="190"/>
        <v>494.16239941477687</v>
      </c>
      <c r="AB734" s="212">
        <f t="shared" si="184"/>
        <v>123.54059985369422</v>
      </c>
      <c r="AC734" s="82"/>
      <c r="AD734" s="10"/>
      <c r="AE734"/>
      <c r="AF734"/>
      <c r="AK734" s="10"/>
      <c r="AM734"/>
      <c r="AR734" s="10"/>
      <c r="AT734"/>
    </row>
    <row r="735" spans="1:46" x14ac:dyDescent="0.25">
      <c r="A735" s="93">
        <v>695</v>
      </c>
      <c r="B735" s="93" t="s">
        <v>126</v>
      </c>
      <c r="C735" s="94" t="s">
        <v>114</v>
      </c>
      <c r="D735" s="121">
        <v>2014</v>
      </c>
      <c r="E735" s="93">
        <v>4</v>
      </c>
      <c r="F735" s="93">
        <f t="shared" si="183"/>
        <v>695</v>
      </c>
      <c r="H735" s="54">
        <v>4</v>
      </c>
      <c r="I735" s="118">
        <v>506.64</v>
      </c>
      <c r="J735" s="123"/>
      <c r="L735"/>
      <c r="M735" s="60">
        <f t="shared" si="188"/>
        <v>506.64</v>
      </c>
      <c r="N735" s="10"/>
      <c r="O735" s="79" t="str">
        <f t="shared" si="180"/>
        <v>NY Metro</v>
      </c>
      <c r="P735" s="94">
        <f t="shared" si="179"/>
        <v>695</v>
      </c>
      <c r="Q735" s="94" t="s">
        <v>114</v>
      </c>
      <c r="R735" s="193"/>
      <c r="S735" s="94">
        <v>1</v>
      </c>
      <c r="T735" s="58">
        <f t="shared" si="185"/>
        <v>4</v>
      </c>
      <c r="U735" s="61">
        <f t="shared" si="186"/>
        <v>506.64</v>
      </c>
      <c r="V735" s="61">
        <f t="shared" si="181"/>
        <v>494.16239941477687</v>
      </c>
      <c r="W735" s="61" t="s">
        <v>194</v>
      </c>
      <c r="X735" s="61">
        <f t="shared" si="182"/>
        <v>3.6349999999999998</v>
      </c>
      <c r="Y735" s="61">
        <f t="shared" si="189"/>
        <v>3.5454767129968299</v>
      </c>
      <c r="Z735" s="58">
        <f t="shared" si="187"/>
        <v>0</v>
      </c>
      <c r="AA735" s="81">
        <f t="shared" si="190"/>
        <v>494.16239941477687</v>
      </c>
      <c r="AB735" s="212">
        <f t="shared" si="184"/>
        <v>123.54059985369422</v>
      </c>
      <c r="AC735" s="82"/>
      <c r="AD735" s="10"/>
      <c r="AE735"/>
      <c r="AF735"/>
      <c r="AK735" s="10"/>
      <c r="AM735"/>
      <c r="AR735" s="10"/>
      <c r="AT735"/>
    </row>
    <row r="736" spans="1:46" x14ac:dyDescent="0.25">
      <c r="A736" s="93">
        <v>696</v>
      </c>
      <c r="B736" s="93" t="s">
        <v>126</v>
      </c>
      <c r="C736" s="94" t="s">
        <v>114</v>
      </c>
      <c r="D736" s="121">
        <v>2014</v>
      </c>
      <c r="E736" s="93">
        <v>4</v>
      </c>
      <c r="F736" s="93">
        <f t="shared" si="183"/>
        <v>696</v>
      </c>
      <c r="H736" s="54">
        <v>4</v>
      </c>
      <c r="I736" s="118">
        <v>506.64</v>
      </c>
      <c r="J736" s="123"/>
      <c r="L736"/>
      <c r="M736" s="60">
        <f t="shared" si="188"/>
        <v>506.64</v>
      </c>
      <c r="N736" s="10"/>
      <c r="O736" s="79" t="str">
        <f t="shared" si="180"/>
        <v>NY Metro</v>
      </c>
      <c r="P736" s="94">
        <f t="shared" si="179"/>
        <v>696</v>
      </c>
      <c r="Q736" s="94" t="s">
        <v>114</v>
      </c>
      <c r="R736" s="193"/>
      <c r="S736" s="94">
        <v>1</v>
      </c>
      <c r="T736" s="58">
        <f t="shared" si="185"/>
        <v>4</v>
      </c>
      <c r="U736" s="61">
        <f t="shared" si="186"/>
        <v>506.64</v>
      </c>
      <c r="V736" s="61">
        <f t="shared" si="181"/>
        <v>494.16239941477687</v>
      </c>
      <c r="W736" s="61" t="s">
        <v>194</v>
      </c>
      <c r="X736" s="61">
        <f t="shared" si="182"/>
        <v>3.6349999999999998</v>
      </c>
      <c r="Y736" s="61">
        <f t="shared" si="189"/>
        <v>3.5454767129968299</v>
      </c>
      <c r="Z736" s="58">
        <f t="shared" si="187"/>
        <v>0</v>
      </c>
      <c r="AA736" s="81">
        <f t="shared" si="190"/>
        <v>494.16239941477687</v>
      </c>
      <c r="AB736" s="212">
        <f t="shared" si="184"/>
        <v>123.54059985369422</v>
      </c>
      <c r="AC736" s="82"/>
      <c r="AD736" s="10"/>
      <c r="AE736"/>
      <c r="AF736"/>
      <c r="AK736" s="10"/>
      <c r="AM736"/>
      <c r="AR736" s="10"/>
      <c r="AT736"/>
    </row>
    <row r="737" spans="1:46" x14ac:dyDescent="0.25">
      <c r="A737" s="93">
        <v>697</v>
      </c>
      <c r="B737" s="93" t="s">
        <v>126</v>
      </c>
      <c r="C737" s="94" t="s">
        <v>114</v>
      </c>
      <c r="D737" s="121">
        <v>2014</v>
      </c>
      <c r="E737" s="93">
        <v>4</v>
      </c>
      <c r="F737" s="93">
        <f t="shared" si="183"/>
        <v>697</v>
      </c>
      <c r="H737" s="54">
        <v>4</v>
      </c>
      <c r="I737" s="118">
        <v>506.64</v>
      </c>
      <c r="J737" s="123"/>
      <c r="L737"/>
      <c r="M737" s="60">
        <f t="shared" si="188"/>
        <v>506.64</v>
      </c>
      <c r="N737" s="10"/>
      <c r="O737" s="79" t="str">
        <f t="shared" si="180"/>
        <v>NY Metro</v>
      </c>
      <c r="P737" s="94">
        <f t="shared" si="179"/>
        <v>697</v>
      </c>
      <c r="Q737" s="94" t="s">
        <v>114</v>
      </c>
      <c r="R737" s="193"/>
      <c r="S737" s="94">
        <v>1</v>
      </c>
      <c r="T737" s="58">
        <f t="shared" si="185"/>
        <v>4</v>
      </c>
      <c r="U737" s="61">
        <f t="shared" si="186"/>
        <v>506.64</v>
      </c>
      <c r="V737" s="61">
        <f t="shared" si="181"/>
        <v>494.16239941477687</v>
      </c>
      <c r="W737" s="61" t="s">
        <v>194</v>
      </c>
      <c r="X737" s="61">
        <f t="shared" si="182"/>
        <v>3.6349999999999998</v>
      </c>
      <c r="Y737" s="61">
        <f t="shared" si="189"/>
        <v>3.5454767129968299</v>
      </c>
      <c r="Z737" s="58">
        <f t="shared" si="187"/>
        <v>0</v>
      </c>
      <c r="AA737" s="81">
        <f t="shared" si="190"/>
        <v>494.16239941477687</v>
      </c>
      <c r="AB737" s="212">
        <f t="shared" si="184"/>
        <v>123.54059985369422</v>
      </c>
      <c r="AC737" s="82"/>
      <c r="AD737" s="10"/>
      <c r="AE737"/>
      <c r="AF737"/>
      <c r="AK737" s="10"/>
      <c r="AM737"/>
      <c r="AR737" s="10"/>
      <c r="AT737"/>
    </row>
    <row r="738" spans="1:46" x14ac:dyDescent="0.25">
      <c r="A738" s="93">
        <v>698</v>
      </c>
      <c r="B738" s="93" t="s">
        <v>126</v>
      </c>
      <c r="C738" s="94" t="s">
        <v>114</v>
      </c>
      <c r="D738" s="121">
        <v>2014</v>
      </c>
      <c r="E738" s="93">
        <v>4</v>
      </c>
      <c r="F738" s="93">
        <f t="shared" si="183"/>
        <v>698</v>
      </c>
      <c r="H738" s="54">
        <v>4</v>
      </c>
      <c r="I738" s="118">
        <v>506.64</v>
      </c>
      <c r="J738" s="123"/>
      <c r="L738"/>
      <c r="M738" s="60">
        <f t="shared" si="188"/>
        <v>506.64</v>
      </c>
      <c r="N738" s="10"/>
      <c r="O738" s="79" t="str">
        <f t="shared" si="180"/>
        <v>NY Metro</v>
      </c>
      <c r="P738" s="94">
        <f t="shared" si="179"/>
        <v>698</v>
      </c>
      <c r="Q738" s="94" t="s">
        <v>114</v>
      </c>
      <c r="R738" s="193"/>
      <c r="S738" s="94">
        <v>1</v>
      </c>
      <c r="T738" s="58">
        <f t="shared" si="185"/>
        <v>4</v>
      </c>
      <c r="U738" s="61">
        <f t="shared" si="186"/>
        <v>506.64</v>
      </c>
      <c r="V738" s="61">
        <f t="shared" si="181"/>
        <v>494.16239941477687</v>
      </c>
      <c r="W738" s="61" t="s">
        <v>194</v>
      </c>
      <c r="X738" s="61">
        <f t="shared" si="182"/>
        <v>3.6349999999999998</v>
      </c>
      <c r="Y738" s="61">
        <f t="shared" si="189"/>
        <v>3.5454767129968299</v>
      </c>
      <c r="Z738" s="58">
        <f t="shared" si="187"/>
        <v>0</v>
      </c>
      <c r="AA738" s="81">
        <f t="shared" si="190"/>
        <v>494.16239941477687</v>
      </c>
      <c r="AB738" s="212">
        <f t="shared" si="184"/>
        <v>123.54059985369422</v>
      </c>
      <c r="AC738" s="82"/>
      <c r="AD738" s="10"/>
      <c r="AE738"/>
      <c r="AF738"/>
      <c r="AK738" s="10"/>
      <c r="AM738"/>
      <c r="AR738" s="10"/>
      <c r="AT738"/>
    </row>
    <row r="739" spans="1:46" x14ac:dyDescent="0.25">
      <c r="A739" s="93">
        <v>699</v>
      </c>
      <c r="B739" s="93" t="s">
        <v>126</v>
      </c>
      <c r="C739" s="94" t="s">
        <v>114</v>
      </c>
      <c r="D739" s="121">
        <v>2014</v>
      </c>
      <c r="E739" s="93">
        <v>4</v>
      </c>
      <c r="F739" s="93">
        <f t="shared" si="183"/>
        <v>699</v>
      </c>
      <c r="H739" s="54">
        <v>4</v>
      </c>
      <c r="I739" s="118">
        <v>506.64</v>
      </c>
      <c r="J739" s="123"/>
      <c r="L739"/>
      <c r="M739" s="60">
        <f t="shared" si="188"/>
        <v>506.64</v>
      </c>
      <c r="N739" s="10"/>
      <c r="O739" s="79" t="str">
        <f t="shared" si="180"/>
        <v>NY Metro</v>
      </c>
      <c r="P739" s="94">
        <f t="shared" si="179"/>
        <v>699</v>
      </c>
      <c r="Q739" s="94" t="s">
        <v>114</v>
      </c>
      <c r="R739" s="193"/>
      <c r="S739" s="94">
        <v>1</v>
      </c>
      <c r="T739" s="58">
        <f t="shared" si="185"/>
        <v>4</v>
      </c>
      <c r="U739" s="61">
        <f t="shared" si="186"/>
        <v>506.64</v>
      </c>
      <c r="V739" s="61">
        <f t="shared" si="181"/>
        <v>494.16239941477687</v>
      </c>
      <c r="W739" s="61" t="s">
        <v>194</v>
      </c>
      <c r="X739" s="61">
        <f t="shared" si="182"/>
        <v>3.6349999999999998</v>
      </c>
      <c r="Y739" s="61">
        <f t="shared" si="189"/>
        <v>3.5454767129968299</v>
      </c>
      <c r="Z739" s="58">
        <f t="shared" si="187"/>
        <v>0</v>
      </c>
      <c r="AA739" s="81">
        <f t="shared" si="190"/>
        <v>494.16239941477687</v>
      </c>
      <c r="AB739" s="212">
        <f t="shared" si="184"/>
        <v>123.54059985369422</v>
      </c>
      <c r="AC739" s="82"/>
      <c r="AD739" s="10"/>
      <c r="AE739"/>
      <c r="AF739"/>
      <c r="AK739" s="10"/>
      <c r="AM739"/>
      <c r="AR739" s="10"/>
      <c r="AT739"/>
    </row>
    <row r="740" spans="1:46" x14ac:dyDescent="0.25">
      <c r="A740" s="93">
        <v>700</v>
      </c>
      <c r="B740" s="93" t="s">
        <v>126</v>
      </c>
      <c r="C740" s="94" t="s">
        <v>114</v>
      </c>
      <c r="D740" s="121">
        <v>2014</v>
      </c>
      <c r="E740" s="93">
        <v>4</v>
      </c>
      <c r="F740" s="93">
        <f t="shared" si="183"/>
        <v>700</v>
      </c>
      <c r="H740" s="54">
        <v>4</v>
      </c>
      <c r="I740" s="118">
        <v>506.63</v>
      </c>
      <c r="J740" s="123"/>
      <c r="L740"/>
      <c r="M740" s="60">
        <f t="shared" si="188"/>
        <v>506.63</v>
      </c>
      <c r="N740" s="10"/>
      <c r="O740" s="79" t="str">
        <f t="shared" si="180"/>
        <v>NY Metro</v>
      </c>
      <c r="P740" s="94">
        <f t="shared" si="179"/>
        <v>700</v>
      </c>
      <c r="Q740" s="94" t="s">
        <v>114</v>
      </c>
      <c r="R740" s="193"/>
      <c r="S740" s="94">
        <v>1</v>
      </c>
      <c r="T740" s="58">
        <f t="shared" si="185"/>
        <v>4</v>
      </c>
      <c r="U740" s="61">
        <f t="shared" si="186"/>
        <v>506.63</v>
      </c>
      <c r="V740" s="61">
        <f t="shared" si="181"/>
        <v>494.15264569617165</v>
      </c>
      <c r="W740" s="61" t="s">
        <v>194</v>
      </c>
      <c r="X740" s="61">
        <f t="shared" si="182"/>
        <v>3.6349999999999998</v>
      </c>
      <c r="Y740" s="61">
        <f t="shared" si="189"/>
        <v>3.5454767129968299</v>
      </c>
      <c r="Z740" s="58">
        <f t="shared" si="187"/>
        <v>0</v>
      </c>
      <c r="AA740" s="81">
        <f t="shared" si="190"/>
        <v>494.15264569617165</v>
      </c>
      <c r="AB740" s="212">
        <f t="shared" si="184"/>
        <v>123.53816142404291</v>
      </c>
      <c r="AC740" s="82"/>
      <c r="AD740" s="10"/>
      <c r="AE740"/>
      <c r="AF740"/>
      <c r="AK740" s="10"/>
      <c r="AM740"/>
      <c r="AR740" s="10"/>
      <c r="AT740"/>
    </row>
    <row r="741" spans="1:46" x14ac:dyDescent="0.25">
      <c r="A741" s="93">
        <v>701</v>
      </c>
      <c r="B741" s="93" t="s">
        <v>126</v>
      </c>
      <c r="C741" s="94" t="s">
        <v>114</v>
      </c>
      <c r="D741" s="121">
        <v>2014</v>
      </c>
      <c r="E741" s="93">
        <v>4</v>
      </c>
      <c r="F741" s="93">
        <f t="shared" si="183"/>
        <v>701</v>
      </c>
      <c r="H741" s="54">
        <v>4</v>
      </c>
      <c r="I741" s="118">
        <v>506.63</v>
      </c>
      <c r="J741" s="123"/>
      <c r="L741"/>
      <c r="M741" s="60">
        <f t="shared" si="188"/>
        <v>506.63</v>
      </c>
      <c r="N741" s="10"/>
      <c r="O741" s="79" t="str">
        <f t="shared" si="180"/>
        <v>NY Metro</v>
      </c>
      <c r="P741" s="94">
        <f t="shared" si="179"/>
        <v>701</v>
      </c>
      <c r="Q741" s="94" t="s">
        <v>114</v>
      </c>
      <c r="R741" s="193"/>
      <c r="S741" s="94">
        <v>1</v>
      </c>
      <c r="T741" s="58">
        <f t="shared" si="185"/>
        <v>4</v>
      </c>
      <c r="U741" s="61">
        <f t="shared" si="186"/>
        <v>506.63</v>
      </c>
      <c r="V741" s="61">
        <f t="shared" si="181"/>
        <v>494.15264569617165</v>
      </c>
      <c r="W741" s="61" t="s">
        <v>194</v>
      </c>
      <c r="X741" s="61">
        <f t="shared" si="182"/>
        <v>3.6349999999999998</v>
      </c>
      <c r="Y741" s="61">
        <f t="shared" si="189"/>
        <v>3.5454767129968299</v>
      </c>
      <c r="Z741" s="58">
        <f t="shared" si="187"/>
        <v>0</v>
      </c>
      <c r="AA741" s="81">
        <f t="shared" si="190"/>
        <v>494.15264569617165</v>
      </c>
      <c r="AB741" s="212">
        <f t="shared" si="184"/>
        <v>123.53816142404291</v>
      </c>
      <c r="AC741" s="82"/>
      <c r="AD741" s="10"/>
      <c r="AE741"/>
      <c r="AF741"/>
      <c r="AK741" s="10"/>
      <c r="AM741"/>
      <c r="AR741" s="10"/>
      <c r="AT741"/>
    </row>
    <row r="742" spans="1:46" x14ac:dyDescent="0.25">
      <c r="A742" s="93">
        <v>702</v>
      </c>
      <c r="B742" s="93" t="s">
        <v>126</v>
      </c>
      <c r="C742" s="94" t="s">
        <v>114</v>
      </c>
      <c r="D742" s="121">
        <v>2014</v>
      </c>
      <c r="E742" s="93">
        <v>4</v>
      </c>
      <c r="F742" s="93">
        <f t="shared" si="183"/>
        <v>702</v>
      </c>
      <c r="H742" s="54">
        <v>4</v>
      </c>
      <c r="I742" s="118">
        <v>506.64</v>
      </c>
      <c r="J742" s="123"/>
      <c r="L742"/>
      <c r="M742" s="60">
        <f t="shared" si="188"/>
        <v>506.64</v>
      </c>
      <c r="N742" s="10"/>
      <c r="O742" s="79" t="str">
        <f t="shared" si="180"/>
        <v>NY Metro</v>
      </c>
      <c r="P742" s="94">
        <f t="shared" si="179"/>
        <v>702</v>
      </c>
      <c r="Q742" s="94" t="s">
        <v>114</v>
      </c>
      <c r="R742" s="193"/>
      <c r="S742" s="94">
        <v>1</v>
      </c>
      <c r="T742" s="58">
        <f t="shared" si="185"/>
        <v>4</v>
      </c>
      <c r="U742" s="61">
        <f t="shared" si="186"/>
        <v>506.64</v>
      </c>
      <c r="V742" s="61">
        <f t="shared" si="181"/>
        <v>494.16239941477687</v>
      </c>
      <c r="W742" s="61" t="s">
        <v>194</v>
      </c>
      <c r="X742" s="61">
        <f t="shared" si="182"/>
        <v>3.6349999999999998</v>
      </c>
      <c r="Y742" s="61">
        <f t="shared" si="189"/>
        <v>3.5454767129968299</v>
      </c>
      <c r="Z742" s="58">
        <f t="shared" si="187"/>
        <v>0</v>
      </c>
      <c r="AA742" s="81">
        <f t="shared" si="190"/>
        <v>494.16239941477687</v>
      </c>
      <c r="AB742" s="212">
        <f t="shared" si="184"/>
        <v>123.54059985369422</v>
      </c>
      <c r="AC742" s="82"/>
      <c r="AD742" s="10"/>
      <c r="AE742"/>
      <c r="AF742"/>
      <c r="AK742" s="10"/>
      <c r="AM742"/>
      <c r="AR742" s="10"/>
      <c r="AT742"/>
    </row>
    <row r="743" spans="1:46" x14ac:dyDescent="0.25">
      <c r="A743" s="93">
        <v>703</v>
      </c>
      <c r="B743" s="93" t="s">
        <v>126</v>
      </c>
      <c r="C743" s="94" t="s">
        <v>114</v>
      </c>
      <c r="D743" s="121">
        <v>2014</v>
      </c>
      <c r="E743" s="93">
        <v>4</v>
      </c>
      <c r="F743" s="93">
        <f t="shared" si="183"/>
        <v>703</v>
      </c>
      <c r="H743" s="54">
        <v>4</v>
      </c>
      <c r="I743" s="118">
        <v>506.64</v>
      </c>
      <c r="J743" s="123"/>
      <c r="L743"/>
      <c r="M743" s="60">
        <f t="shared" si="188"/>
        <v>506.64</v>
      </c>
      <c r="N743" s="10"/>
      <c r="O743" s="79" t="str">
        <f t="shared" si="180"/>
        <v>NY Metro</v>
      </c>
      <c r="P743" s="94">
        <f t="shared" si="179"/>
        <v>703</v>
      </c>
      <c r="Q743" s="94" t="s">
        <v>114</v>
      </c>
      <c r="R743" s="193"/>
      <c r="S743" s="94">
        <v>1</v>
      </c>
      <c r="T743" s="58">
        <f t="shared" si="185"/>
        <v>4</v>
      </c>
      <c r="U743" s="61">
        <f t="shared" si="186"/>
        <v>506.64</v>
      </c>
      <c r="V743" s="61">
        <f t="shared" si="181"/>
        <v>494.16239941477687</v>
      </c>
      <c r="W743" s="61" t="s">
        <v>194</v>
      </c>
      <c r="X743" s="61">
        <f t="shared" si="182"/>
        <v>3.6349999999999998</v>
      </c>
      <c r="Y743" s="61">
        <f t="shared" si="189"/>
        <v>3.5454767129968299</v>
      </c>
      <c r="Z743" s="58">
        <f t="shared" si="187"/>
        <v>0</v>
      </c>
      <c r="AA743" s="81">
        <f t="shared" si="190"/>
        <v>494.16239941477687</v>
      </c>
      <c r="AB743" s="212">
        <f t="shared" si="184"/>
        <v>123.54059985369422</v>
      </c>
      <c r="AC743" s="82"/>
      <c r="AD743" s="10"/>
      <c r="AE743"/>
      <c r="AF743"/>
      <c r="AK743" s="10"/>
      <c r="AM743"/>
      <c r="AR743" s="10"/>
      <c r="AT743"/>
    </row>
    <row r="744" spans="1:46" x14ac:dyDescent="0.25">
      <c r="A744" s="93">
        <v>704</v>
      </c>
      <c r="B744" s="93" t="s">
        <v>126</v>
      </c>
      <c r="C744" s="94" t="s">
        <v>114</v>
      </c>
      <c r="D744" s="121">
        <v>2014</v>
      </c>
      <c r="E744" s="93">
        <v>4</v>
      </c>
      <c r="F744" s="93">
        <f t="shared" si="183"/>
        <v>704</v>
      </c>
      <c r="H744" s="54">
        <v>4</v>
      </c>
      <c r="I744" s="118">
        <v>506.64</v>
      </c>
      <c r="J744" s="123"/>
      <c r="L744"/>
      <c r="M744" s="60">
        <f t="shared" si="188"/>
        <v>506.64</v>
      </c>
      <c r="N744" s="10"/>
      <c r="O744" s="79" t="str">
        <f t="shared" si="180"/>
        <v>NY Metro</v>
      </c>
      <c r="P744" s="94">
        <f t="shared" si="179"/>
        <v>704</v>
      </c>
      <c r="Q744" s="94" t="s">
        <v>114</v>
      </c>
      <c r="R744" s="193"/>
      <c r="S744" s="94">
        <v>1</v>
      </c>
      <c r="T744" s="58">
        <f t="shared" si="185"/>
        <v>4</v>
      </c>
      <c r="U744" s="61">
        <f t="shared" si="186"/>
        <v>506.64</v>
      </c>
      <c r="V744" s="61">
        <f t="shared" si="181"/>
        <v>494.16239941477687</v>
      </c>
      <c r="W744" s="61" t="s">
        <v>194</v>
      </c>
      <c r="X744" s="61">
        <f t="shared" si="182"/>
        <v>3.6349999999999998</v>
      </c>
      <c r="Y744" s="61">
        <f t="shared" si="189"/>
        <v>3.5454767129968299</v>
      </c>
      <c r="Z744" s="58">
        <f t="shared" si="187"/>
        <v>0</v>
      </c>
      <c r="AA744" s="81">
        <f t="shared" si="190"/>
        <v>494.16239941477687</v>
      </c>
      <c r="AB744" s="212">
        <f t="shared" si="184"/>
        <v>123.54059985369422</v>
      </c>
      <c r="AC744" s="82"/>
      <c r="AD744" s="10"/>
      <c r="AE744"/>
      <c r="AF744"/>
      <c r="AK744" s="10"/>
      <c r="AM744"/>
      <c r="AR744" s="10"/>
      <c r="AT744"/>
    </row>
    <row r="745" spans="1:46" x14ac:dyDescent="0.25">
      <c r="A745" s="93">
        <v>705</v>
      </c>
      <c r="B745" s="93" t="s">
        <v>126</v>
      </c>
      <c r="C745" s="94" t="s">
        <v>114</v>
      </c>
      <c r="D745" s="121">
        <v>2014</v>
      </c>
      <c r="E745" s="93">
        <v>4</v>
      </c>
      <c r="F745" s="93">
        <f t="shared" si="183"/>
        <v>705</v>
      </c>
      <c r="H745" s="54">
        <v>4</v>
      </c>
      <c r="I745" s="118">
        <v>506.64</v>
      </c>
      <c r="J745" s="123"/>
      <c r="L745"/>
      <c r="M745" s="60">
        <f t="shared" si="188"/>
        <v>506.64</v>
      </c>
      <c r="N745" s="10"/>
      <c r="O745" s="79" t="str">
        <f t="shared" si="180"/>
        <v>NY Metro</v>
      </c>
      <c r="P745" s="94">
        <f t="shared" si="179"/>
        <v>705</v>
      </c>
      <c r="Q745" s="94" t="s">
        <v>114</v>
      </c>
      <c r="R745" s="193"/>
      <c r="S745" s="94">
        <v>1</v>
      </c>
      <c r="T745" s="58">
        <f t="shared" si="185"/>
        <v>4</v>
      </c>
      <c r="U745" s="61">
        <f t="shared" si="186"/>
        <v>506.64</v>
      </c>
      <c r="V745" s="61">
        <f t="shared" si="181"/>
        <v>494.16239941477687</v>
      </c>
      <c r="W745" s="61" t="s">
        <v>194</v>
      </c>
      <c r="X745" s="61">
        <f t="shared" si="182"/>
        <v>3.6349999999999998</v>
      </c>
      <c r="Y745" s="61">
        <f t="shared" si="189"/>
        <v>3.5454767129968299</v>
      </c>
      <c r="Z745" s="58">
        <f t="shared" si="187"/>
        <v>0</v>
      </c>
      <c r="AA745" s="81">
        <f t="shared" si="190"/>
        <v>494.16239941477687</v>
      </c>
      <c r="AB745" s="212">
        <f t="shared" si="184"/>
        <v>123.54059985369422</v>
      </c>
      <c r="AC745" s="82"/>
      <c r="AD745" s="10"/>
      <c r="AE745"/>
      <c r="AF745"/>
      <c r="AK745" s="10"/>
      <c r="AM745"/>
      <c r="AR745" s="10"/>
      <c r="AT745"/>
    </row>
    <row r="746" spans="1:46" x14ac:dyDescent="0.25">
      <c r="A746" s="93">
        <v>706</v>
      </c>
      <c r="B746" s="93" t="s">
        <v>126</v>
      </c>
      <c r="C746" s="94" t="s">
        <v>114</v>
      </c>
      <c r="D746" s="121">
        <v>2014</v>
      </c>
      <c r="E746" s="93">
        <v>4</v>
      </c>
      <c r="F746" s="93">
        <f t="shared" si="183"/>
        <v>706</v>
      </c>
      <c r="H746" s="54">
        <v>4</v>
      </c>
      <c r="I746" s="118">
        <v>506.64</v>
      </c>
      <c r="J746" s="123"/>
      <c r="L746"/>
      <c r="M746" s="60">
        <f t="shared" si="188"/>
        <v>506.64</v>
      </c>
      <c r="N746" s="10"/>
      <c r="O746" s="79" t="str">
        <f t="shared" si="180"/>
        <v>NY Metro</v>
      </c>
      <c r="P746" s="94">
        <f t="shared" si="179"/>
        <v>706</v>
      </c>
      <c r="Q746" s="94" t="s">
        <v>114</v>
      </c>
      <c r="R746" s="193"/>
      <c r="S746" s="94">
        <v>1</v>
      </c>
      <c r="T746" s="58">
        <f t="shared" si="185"/>
        <v>4</v>
      </c>
      <c r="U746" s="61">
        <f t="shared" si="186"/>
        <v>506.64</v>
      </c>
      <c r="V746" s="61">
        <f t="shared" si="181"/>
        <v>494.16239941477687</v>
      </c>
      <c r="W746" s="61" t="s">
        <v>194</v>
      </c>
      <c r="X746" s="61">
        <f t="shared" si="182"/>
        <v>3.6349999999999998</v>
      </c>
      <c r="Y746" s="61">
        <f t="shared" si="189"/>
        <v>3.5454767129968299</v>
      </c>
      <c r="Z746" s="58">
        <f t="shared" si="187"/>
        <v>0</v>
      </c>
      <c r="AA746" s="81">
        <f t="shared" si="190"/>
        <v>494.16239941477687</v>
      </c>
      <c r="AB746" s="212">
        <f t="shared" si="184"/>
        <v>123.54059985369422</v>
      </c>
      <c r="AC746" s="82"/>
      <c r="AD746" s="10"/>
      <c r="AE746"/>
      <c r="AF746"/>
      <c r="AK746" s="10"/>
      <c r="AM746"/>
      <c r="AR746" s="10"/>
      <c r="AT746"/>
    </row>
    <row r="747" spans="1:46" x14ac:dyDescent="0.25">
      <c r="A747" s="93">
        <v>707</v>
      </c>
      <c r="B747" s="93" t="s">
        <v>126</v>
      </c>
      <c r="C747" s="94" t="s">
        <v>114</v>
      </c>
      <c r="D747" s="121">
        <v>2014</v>
      </c>
      <c r="E747" s="93">
        <v>4</v>
      </c>
      <c r="F747" s="93">
        <f t="shared" si="183"/>
        <v>707</v>
      </c>
      <c r="H747" s="54">
        <v>4</v>
      </c>
      <c r="I747" s="118">
        <v>506.64</v>
      </c>
      <c r="J747" s="123"/>
      <c r="L747"/>
      <c r="M747" s="60">
        <f t="shared" si="188"/>
        <v>506.64</v>
      </c>
      <c r="N747" s="10"/>
      <c r="O747" s="79" t="str">
        <f t="shared" si="180"/>
        <v>NY Metro</v>
      </c>
      <c r="P747" s="94">
        <f t="shared" si="179"/>
        <v>707</v>
      </c>
      <c r="Q747" s="94" t="s">
        <v>114</v>
      </c>
      <c r="R747" s="193"/>
      <c r="S747" s="94">
        <v>1</v>
      </c>
      <c r="T747" s="58">
        <f t="shared" si="185"/>
        <v>4</v>
      </c>
      <c r="U747" s="61">
        <f t="shared" si="186"/>
        <v>506.64</v>
      </c>
      <c r="V747" s="61">
        <f t="shared" si="181"/>
        <v>494.16239941477687</v>
      </c>
      <c r="W747" s="61" t="s">
        <v>194</v>
      </c>
      <c r="X747" s="61">
        <f t="shared" si="182"/>
        <v>3.6349999999999998</v>
      </c>
      <c r="Y747" s="61">
        <f t="shared" si="189"/>
        <v>3.5454767129968299</v>
      </c>
      <c r="Z747" s="58">
        <f t="shared" si="187"/>
        <v>0</v>
      </c>
      <c r="AA747" s="81">
        <f t="shared" si="190"/>
        <v>494.16239941477687</v>
      </c>
      <c r="AB747" s="212">
        <f t="shared" si="184"/>
        <v>123.54059985369422</v>
      </c>
      <c r="AC747" s="82"/>
      <c r="AD747" s="10"/>
      <c r="AE747"/>
      <c r="AF747"/>
      <c r="AK747" s="10"/>
      <c r="AM747"/>
      <c r="AR747" s="10"/>
      <c r="AT747"/>
    </row>
    <row r="748" spans="1:46" x14ac:dyDescent="0.25">
      <c r="A748" s="93">
        <v>708</v>
      </c>
      <c r="B748" s="93" t="s">
        <v>126</v>
      </c>
      <c r="C748" s="94" t="s">
        <v>114</v>
      </c>
      <c r="D748" s="121">
        <v>2014</v>
      </c>
      <c r="E748" s="93">
        <v>4</v>
      </c>
      <c r="F748" s="93">
        <f t="shared" si="183"/>
        <v>708</v>
      </c>
      <c r="H748" s="54">
        <v>4</v>
      </c>
      <c r="I748" s="118">
        <v>506.63</v>
      </c>
      <c r="J748" s="123"/>
      <c r="L748"/>
      <c r="M748" s="60">
        <f t="shared" si="188"/>
        <v>506.63</v>
      </c>
      <c r="N748" s="10"/>
      <c r="O748" s="79" t="str">
        <f t="shared" si="180"/>
        <v>NY Metro</v>
      </c>
      <c r="P748" s="94">
        <f t="shared" si="179"/>
        <v>708</v>
      </c>
      <c r="Q748" s="94" t="s">
        <v>114</v>
      </c>
      <c r="R748" s="193"/>
      <c r="S748" s="94">
        <v>1</v>
      </c>
      <c r="T748" s="58">
        <f t="shared" si="185"/>
        <v>4</v>
      </c>
      <c r="U748" s="61">
        <f t="shared" si="186"/>
        <v>506.63</v>
      </c>
      <c r="V748" s="61">
        <f t="shared" si="181"/>
        <v>494.15264569617165</v>
      </c>
      <c r="W748" s="61" t="s">
        <v>194</v>
      </c>
      <c r="X748" s="61">
        <f t="shared" si="182"/>
        <v>3.6349999999999998</v>
      </c>
      <c r="Y748" s="61">
        <f t="shared" si="189"/>
        <v>3.5454767129968299</v>
      </c>
      <c r="Z748" s="58">
        <f t="shared" si="187"/>
        <v>0</v>
      </c>
      <c r="AA748" s="81">
        <f t="shared" si="190"/>
        <v>494.15264569617165</v>
      </c>
      <c r="AB748" s="212">
        <f t="shared" si="184"/>
        <v>123.53816142404291</v>
      </c>
      <c r="AC748" s="82"/>
      <c r="AD748" s="10"/>
      <c r="AE748"/>
      <c r="AF748"/>
      <c r="AK748" s="10"/>
      <c r="AM748"/>
      <c r="AR748" s="10"/>
      <c r="AT748"/>
    </row>
    <row r="749" spans="1:46" x14ac:dyDescent="0.25">
      <c r="A749" s="93">
        <v>709</v>
      </c>
      <c r="B749" s="93" t="s">
        <v>126</v>
      </c>
      <c r="C749" s="94" t="s">
        <v>114</v>
      </c>
      <c r="D749" s="121">
        <v>2014</v>
      </c>
      <c r="E749" s="93">
        <v>4</v>
      </c>
      <c r="F749" s="93">
        <f t="shared" si="183"/>
        <v>709</v>
      </c>
      <c r="H749" s="54">
        <v>4</v>
      </c>
      <c r="I749" s="118">
        <v>506.64</v>
      </c>
      <c r="J749" s="123"/>
      <c r="L749"/>
      <c r="M749" s="60">
        <f t="shared" si="188"/>
        <v>506.64</v>
      </c>
      <c r="N749" s="10"/>
      <c r="O749" s="79" t="str">
        <f t="shared" si="180"/>
        <v>NY Metro</v>
      </c>
      <c r="P749" s="94">
        <f t="shared" si="179"/>
        <v>709</v>
      </c>
      <c r="Q749" s="94" t="s">
        <v>114</v>
      </c>
      <c r="R749" s="193"/>
      <c r="S749" s="94">
        <v>1</v>
      </c>
      <c r="T749" s="58">
        <f t="shared" si="185"/>
        <v>4</v>
      </c>
      <c r="U749" s="61">
        <f t="shared" si="186"/>
        <v>506.64</v>
      </c>
      <c r="V749" s="61">
        <f t="shared" si="181"/>
        <v>494.16239941477687</v>
      </c>
      <c r="W749" s="61" t="s">
        <v>194</v>
      </c>
      <c r="X749" s="61">
        <f t="shared" si="182"/>
        <v>3.6349999999999998</v>
      </c>
      <c r="Y749" s="61">
        <f t="shared" si="189"/>
        <v>3.5454767129968299</v>
      </c>
      <c r="Z749" s="58">
        <f t="shared" si="187"/>
        <v>0</v>
      </c>
      <c r="AA749" s="81">
        <f t="shared" si="190"/>
        <v>494.16239941477687</v>
      </c>
      <c r="AB749" s="212">
        <f t="shared" si="184"/>
        <v>123.54059985369422</v>
      </c>
      <c r="AC749" s="82"/>
      <c r="AD749" s="10"/>
      <c r="AE749"/>
      <c r="AF749"/>
      <c r="AK749" s="10"/>
      <c r="AM749"/>
      <c r="AR749" s="10"/>
      <c r="AT749"/>
    </row>
    <row r="750" spans="1:46" x14ac:dyDescent="0.25">
      <c r="A750" s="93">
        <v>710</v>
      </c>
      <c r="B750" s="93" t="s">
        <v>126</v>
      </c>
      <c r="C750" s="94" t="s">
        <v>114</v>
      </c>
      <c r="D750" s="121">
        <v>2014</v>
      </c>
      <c r="E750" s="93">
        <v>4</v>
      </c>
      <c r="F750" s="93">
        <f t="shared" si="183"/>
        <v>710</v>
      </c>
      <c r="H750" s="54">
        <v>4</v>
      </c>
      <c r="I750" s="118">
        <v>506.64</v>
      </c>
      <c r="J750" s="123"/>
      <c r="L750"/>
      <c r="M750" s="60">
        <f t="shared" si="188"/>
        <v>506.64</v>
      </c>
      <c r="N750" s="10"/>
      <c r="O750" s="79" t="str">
        <f t="shared" si="180"/>
        <v>NY Metro</v>
      </c>
      <c r="P750" s="94">
        <f t="shared" si="179"/>
        <v>710</v>
      </c>
      <c r="Q750" s="94" t="s">
        <v>114</v>
      </c>
      <c r="R750" s="193"/>
      <c r="S750" s="94">
        <v>1</v>
      </c>
      <c r="T750" s="58">
        <f t="shared" si="185"/>
        <v>4</v>
      </c>
      <c r="U750" s="61">
        <f t="shared" si="186"/>
        <v>506.64</v>
      </c>
      <c r="V750" s="61">
        <f t="shared" si="181"/>
        <v>494.16239941477687</v>
      </c>
      <c r="W750" s="61" t="s">
        <v>194</v>
      </c>
      <c r="X750" s="61">
        <f t="shared" si="182"/>
        <v>3.6349999999999998</v>
      </c>
      <c r="Y750" s="61">
        <f t="shared" si="189"/>
        <v>3.5454767129968299</v>
      </c>
      <c r="Z750" s="58">
        <f t="shared" si="187"/>
        <v>0</v>
      </c>
      <c r="AA750" s="81">
        <f t="shared" si="190"/>
        <v>494.16239941477687</v>
      </c>
      <c r="AB750" s="212">
        <f t="shared" si="184"/>
        <v>123.54059985369422</v>
      </c>
      <c r="AC750" s="82"/>
      <c r="AD750" s="10"/>
      <c r="AE750"/>
      <c r="AF750"/>
      <c r="AK750" s="10"/>
      <c r="AM750"/>
      <c r="AR750" s="10"/>
      <c r="AT750"/>
    </row>
    <row r="751" spans="1:46" x14ac:dyDescent="0.25">
      <c r="A751" s="93">
        <v>711</v>
      </c>
      <c r="B751" s="93" t="s">
        <v>126</v>
      </c>
      <c r="C751" s="94" t="s">
        <v>114</v>
      </c>
      <c r="D751" s="121">
        <v>2014</v>
      </c>
      <c r="E751" s="93">
        <v>4</v>
      </c>
      <c r="F751" s="93">
        <f t="shared" si="183"/>
        <v>711</v>
      </c>
      <c r="H751" s="54">
        <v>4</v>
      </c>
      <c r="I751" s="118">
        <v>506.64</v>
      </c>
      <c r="J751" s="123"/>
      <c r="L751"/>
      <c r="M751" s="60">
        <f t="shared" si="188"/>
        <v>506.64</v>
      </c>
      <c r="N751" s="10"/>
      <c r="O751" s="79" t="str">
        <f t="shared" si="180"/>
        <v>NY Metro</v>
      </c>
      <c r="P751" s="94">
        <f t="shared" si="179"/>
        <v>711</v>
      </c>
      <c r="Q751" s="94" t="s">
        <v>114</v>
      </c>
      <c r="R751" s="193"/>
      <c r="S751" s="94">
        <v>1</v>
      </c>
      <c r="T751" s="58">
        <f t="shared" si="185"/>
        <v>4</v>
      </c>
      <c r="U751" s="61">
        <f t="shared" si="186"/>
        <v>506.64</v>
      </c>
      <c r="V751" s="61">
        <f t="shared" si="181"/>
        <v>494.16239941477687</v>
      </c>
      <c r="W751" s="61" t="s">
        <v>194</v>
      </c>
      <c r="X751" s="61">
        <f t="shared" si="182"/>
        <v>3.6349999999999998</v>
      </c>
      <c r="Y751" s="61">
        <f t="shared" si="189"/>
        <v>3.5454767129968299</v>
      </c>
      <c r="Z751" s="58">
        <f t="shared" si="187"/>
        <v>0</v>
      </c>
      <c r="AA751" s="81">
        <f t="shared" si="190"/>
        <v>494.16239941477687</v>
      </c>
      <c r="AB751" s="212">
        <f t="shared" si="184"/>
        <v>123.54059985369422</v>
      </c>
      <c r="AC751" s="82"/>
      <c r="AD751" s="10"/>
      <c r="AE751"/>
      <c r="AF751"/>
      <c r="AK751" s="10"/>
      <c r="AM751"/>
      <c r="AR751" s="10"/>
      <c r="AT751"/>
    </row>
    <row r="752" spans="1:46" x14ac:dyDescent="0.25">
      <c r="A752" s="93">
        <v>712</v>
      </c>
      <c r="B752" s="93" t="s">
        <v>126</v>
      </c>
      <c r="C752" s="94" t="s">
        <v>114</v>
      </c>
      <c r="D752" s="121">
        <v>2014</v>
      </c>
      <c r="E752" s="93">
        <v>4</v>
      </c>
      <c r="F752" s="93">
        <f t="shared" si="183"/>
        <v>712</v>
      </c>
      <c r="H752" s="54">
        <v>4</v>
      </c>
      <c r="I752" s="118">
        <v>506.64</v>
      </c>
      <c r="J752" s="123"/>
      <c r="L752"/>
      <c r="M752" s="60">
        <f t="shared" si="188"/>
        <v>506.64</v>
      </c>
      <c r="N752" s="10"/>
      <c r="O752" s="79" t="str">
        <f t="shared" si="180"/>
        <v>NY Metro</v>
      </c>
      <c r="P752" s="94">
        <f t="shared" si="179"/>
        <v>712</v>
      </c>
      <c r="Q752" s="94" t="s">
        <v>114</v>
      </c>
      <c r="R752" s="193"/>
      <c r="S752" s="94">
        <v>1</v>
      </c>
      <c r="T752" s="58">
        <f t="shared" si="185"/>
        <v>4</v>
      </c>
      <c r="U752" s="61">
        <f t="shared" si="186"/>
        <v>506.64</v>
      </c>
      <c r="V752" s="61">
        <f t="shared" si="181"/>
        <v>494.16239941477687</v>
      </c>
      <c r="W752" s="61" t="s">
        <v>194</v>
      </c>
      <c r="X752" s="61">
        <f t="shared" si="182"/>
        <v>3.6349999999999998</v>
      </c>
      <c r="Y752" s="61">
        <f t="shared" si="189"/>
        <v>3.5454767129968299</v>
      </c>
      <c r="Z752" s="58">
        <f t="shared" si="187"/>
        <v>0</v>
      </c>
      <c r="AA752" s="81">
        <f t="shared" si="190"/>
        <v>494.16239941477687</v>
      </c>
      <c r="AB752" s="212">
        <f t="shared" si="184"/>
        <v>123.54059985369422</v>
      </c>
      <c r="AC752" s="82"/>
      <c r="AD752" s="10"/>
      <c r="AE752"/>
      <c r="AF752"/>
      <c r="AK752" s="10"/>
      <c r="AM752"/>
      <c r="AR752" s="10"/>
      <c r="AT752"/>
    </row>
    <row r="753" spans="1:46" x14ac:dyDescent="0.25">
      <c r="A753" s="93">
        <v>713</v>
      </c>
      <c r="B753" s="93" t="s">
        <v>126</v>
      </c>
      <c r="C753" s="94" t="s">
        <v>114</v>
      </c>
      <c r="D753" s="121">
        <v>2014</v>
      </c>
      <c r="E753" s="93">
        <v>4</v>
      </c>
      <c r="F753" s="93">
        <f t="shared" si="183"/>
        <v>713</v>
      </c>
      <c r="H753" s="54">
        <v>4</v>
      </c>
      <c r="I753" s="118">
        <v>506.64</v>
      </c>
      <c r="J753" s="123"/>
      <c r="L753"/>
      <c r="M753" s="60">
        <f t="shared" si="188"/>
        <v>506.64</v>
      </c>
      <c r="N753" s="10"/>
      <c r="O753" s="79" t="str">
        <f t="shared" si="180"/>
        <v>NY Metro</v>
      </c>
      <c r="P753" s="94">
        <f t="shared" si="179"/>
        <v>713</v>
      </c>
      <c r="Q753" s="94" t="s">
        <v>114</v>
      </c>
      <c r="R753" s="193"/>
      <c r="S753" s="94">
        <v>1</v>
      </c>
      <c r="T753" s="58">
        <f t="shared" si="185"/>
        <v>4</v>
      </c>
      <c r="U753" s="61">
        <f t="shared" si="186"/>
        <v>506.64</v>
      </c>
      <c r="V753" s="61">
        <f t="shared" si="181"/>
        <v>494.16239941477687</v>
      </c>
      <c r="W753" s="61" t="s">
        <v>194</v>
      </c>
      <c r="X753" s="61">
        <f t="shared" si="182"/>
        <v>3.6349999999999998</v>
      </c>
      <c r="Y753" s="61">
        <f t="shared" si="189"/>
        <v>3.5454767129968299</v>
      </c>
      <c r="Z753" s="58">
        <f t="shared" si="187"/>
        <v>0</v>
      </c>
      <c r="AA753" s="81">
        <f t="shared" si="190"/>
        <v>494.16239941477687</v>
      </c>
      <c r="AB753" s="212">
        <f t="shared" si="184"/>
        <v>123.54059985369422</v>
      </c>
      <c r="AC753" s="82"/>
      <c r="AD753" s="10"/>
      <c r="AE753"/>
      <c r="AF753"/>
      <c r="AK753" s="10"/>
      <c r="AM753"/>
      <c r="AR753" s="10"/>
      <c r="AT753"/>
    </row>
    <row r="754" spans="1:46" x14ac:dyDescent="0.25">
      <c r="A754" s="93">
        <v>714</v>
      </c>
      <c r="B754" s="93" t="s">
        <v>126</v>
      </c>
      <c r="C754" s="94" t="s">
        <v>114</v>
      </c>
      <c r="D754" s="121">
        <v>2014</v>
      </c>
      <c r="E754" s="93">
        <v>4</v>
      </c>
      <c r="F754" s="93">
        <f t="shared" si="183"/>
        <v>714</v>
      </c>
      <c r="H754" s="54">
        <v>4</v>
      </c>
      <c r="I754" s="118">
        <v>506.64</v>
      </c>
      <c r="J754" s="123"/>
      <c r="L754"/>
      <c r="M754" s="60">
        <f t="shared" si="188"/>
        <v>506.64</v>
      </c>
      <c r="N754" s="10"/>
      <c r="O754" s="79" t="str">
        <f t="shared" si="180"/>
        <v>NY Metro</v>
      </c>
      <c r="P754" s="94">
        <f t="shared" si="179"/>
        <v>714</v>
      </c>
      <c r="Q754" s="94" t="s">
        <v>114</v>
      </c>
      <c r="R754" s="193"/>
      <c r="S754" s="94">
        <v>1</v>
      </c>
      <c r="T754" s="58">
        <f t="shared" si="185"/>
        <v>4</v>
      </c>
      <c r="U754" s="61">
        <f t="shared" si="186"/>
        <v>506.64</v>
      </c>
      <c r="V754" s="61">
        <f t="shared" si="181"/>
        <v>494.16239941477687</v>
      </c>
      <c r="W754" s="61" t="s">
        <v>194</v>
      </c>
      <c r="X754" s="61">
        <f t="shared" si="182"/>
        <v>3.6349999999999998</v>
      </c>
      <c r="Y754" s="61">
        <f t="shared" si="189"/>
        <v>3.5454767129968299</v>
      </c>
      <c r="Z754" s="58">
        <f t="shared" si="187"/>
        <v>0</v>
      </c>
      <c r="AA754" s="81">
        <f t="shared" si="190"/>
        <v>494.16239941477687</v>
      </c>
      <c r="AB754" s="212">
        <f t="shared" si="184"/>
        <v>123.54059985369422</v>
      </c>
      <c r="AC754" s="82"/>
      <c r="AD754" s="10"/>
      <c r="AE754"/>
      <c r="AF754"/>
      <c r="AK754" s="10"/>
      <c r="AM754"/>
      <c r="AR754" s="10"/>
      <c r="AT754"/>
    </row>
    <row r="755" spans="1:46" x14ac:dyDescent="0.25">
      <c r="A755" s="93">
        <v>715</v>
      </c>
      <c r="B755" s="93" t="s">
        <v>126</v>
      </c>
      <c r="C755" s="94" t="s">
        <v>114</v>
      </c>
      <c r="D755" s="121">
        <v>2014</v>
      </c>
      <c r="E755" s="93">
        <v>4</v>
      </c>
      <c r="F755" s="93">
        <f t="shared" si="183"/>
        <v>715</v>
      </c>
      <c r="H755" s="54">
        <v>4</v>
      </c>
      <c r="I755" s="118">
        <v>506.64</v>
      </c>
      <c r="J755" s="123"/>
      <c r="L755"/>
      <c r="M755" s="60">
        <f t="shared" si="188"/>
        <v>506.64</v>
      </c>
      <c r="N755" s="10"/>
      <c r="O755" s="79" t="str">
        <f t="shared" si="180"/>
        <v>NY Metro</v>
      </c>
      <c r="P755" s="94">
        <f t="shared" si="179"/>
        <v>715</v>
      </c>
      <c r="Q755" s="94" t="s">
        <v>114</v>
      </c>
      <c r="R755" s="193"/>
      <c r="S755" s="94">
        <v>1</v>
      </c>
      <c r="T755" s="58">
        <f t="shared" si="185"/>
        <v>4</v>
      </c>
      <c r="U755" s="61">
        <f t="shared" si="186"/>
        <v>506.64</v>
      </c>
      <c r="V755" s="61">
        <f t="shared" si="181"/>
        <v>494.16239941477687</v>
      </c>
      <c r="W755" s="61" t="s">
        <v>194</v>
      </c>
      <c r="X755" s="61">
        <f t="shared" si="182"/>
        <v>3.6349999999999998</v>
      </c>
      <c r="Y755" s="61">
        <f t="shared" si="189"/>
        <v>3.5454767129968299</v>
      </c>
      <c r="Z755" s="58">
        <f t="shared" si="187"/>
        <v>0</v>
      </c>
      <c r="AA755" s="81">
        <f t="shared" si="190"/>
        <v>494.16239941477687</v>
      </c>
      <c r="AB755" s="212">
        <f t="shared" si="184"/>
        <v>123.54059985369422</v>
      </c>
      <c r="AC755" s="82"/>
      <c r="AD755" s="10"/>
      <c r="AE755"/>
      <c r="AF755"/>
      <c r="AK755" s="10"/>
      <c r="AM755"/>
      <c r="AR755" s="10"/>
      <c r="AT755"/>
    </row>
    <row r="756" spans="1:46" x14ac:dyDescent="0.25">
      <c r="A756" s="93">
        <v>716</v>
      </c>
      <c r="B756" s="93" t="s">
        <v>126</v>
      </c>
      <c r="C756" s="94" t="s">
        <v>114</v>
      </c>
      <c r="D756" s="121">
        <v>2014</v>
      </c>
      <c r="E756" s="93">
        <v>4</v>
      </c>
      <c r="F756" s="93">
        <f t="shared" si="183"/>
        <v>716</v>
      </c>
      <c r="H756" s="54">
        <v>4</v>
      </c>
      <c r="I756" s="118">
        <v>506.64</v>
      </c>
      <c r="J756" s="123"/>
      <c r="L756"/>
      <c r="M756" s="60">
        <f t="shared" si="188"/>
        <v>506.64</v>
      </c>
      <c r="N756" s="10"/>
      <c r="O756" s="79" t="str">
        <f t="shared" si="180"/>
        <v>NY Metro</v>
      </c>
      <c r="P756" s="94">
        <f t="shared" si="179"/>
        <v>716</v>
      </c>
      <c r="Q756" s="94" t="s">
        <v>114</v>
      </c>
      <c r="R756" s="193"/>
      <c r="S756" s="94">
        <v>1</v>
      </c>
      <c r="T756" s="58">
        <f t="shared" si="185"/>
        <v>4</v>
      </c>
      <c r="U756" s="61">
        <f t="shared" si="186"/>
        <v>506.64</v>
      </c>
      <c r="V756" s="61">
        <f t="shared" si="181"/>
        <v>494.16239941477687</v>
      </c>
      <c r="W756" s="61" t="s">
        <v>194</v>
      </c>
      <c r="X756" s="61">
        <f t="shared" si="182"/>
        <v>3.6349999999999998</v>
      </c>
      <c r="Y756" s="61">
        <f t="shared" si="189"/>
        <v>3.5454767129968299</v>
      </c>
      <c r="Z756" s="58">
        <f t="shared" si="187"/>
        <v>0</v>
      </c>
      <c r="AA756" s="81">
        <f t="shared" si="190"/>
        <v>494.16239941477687</v>
      </c>
      <c r="AB756" s="212">
        <f t="shared" si="184"/>
        <v>123.54059985369422</v>
      </c>
      <c r="AC756" s="82"/>
      <c r="AD756" s="10"/>
      <c r="AE756"/>
      <c r="AF756"/>
      <c r="AK756" s="10"/>
      <c r="AM756"/>
      <c r="AR756" s="10"/>
      <c r="AT756"/>
    </row>
    <row r="757" spans="1:46" x14ac:dyDescent="0.25">
      <c r="A757" s="93">
        <v>717</v>
      </c>
      <c r="B757" s="93" t="s">
        <v>126</v>
      </c>
      <c r="C757" s="94" t="s">
        <v>114</v>
      </c>
      <c r="D757" s="121">
        <v>2014</v>
      </c>
      <c r="E757" s="93">
        <v>4</v>
      </c>
      <c r="F757" s="93">
        <f t="shared" si="183"/>
        <v>717</v>
      </c>
      <c r="H757" s="54">
        <v>4</v>
      </c>
      <c r="I757" s="118">
        <v>506.64</v>
      </c>
      <c r="J757" s="123"/>
      <c r="L757"/>
      <c r="M757" s="60">
        <f t="shared" si="188"/>
        <v>506.64</v>
      </c>
      <c r="N757" s="10"/>
      <c r="O757" s="79" t="str">
        <f t="shared" si="180"/>
        <v>NY Metro</v>
      </c>
      <c r="P757" s="94">
        <f t="shared" si="179"/>
        <v>717</v>
      </c>
      <c r="Q757" s="94" t="s">
        <v>114</v>
      </c>
      <c r="R757" s="193"/>
      <c r="S757" s="94">
        <v>1</v>
      </c>
      <c r="T757" s="58">
        <f t="shared" si="185"/>
        <v>4</v>
      </c>
      <c r="U757" s="61">
        <f t="shared" si="186"/>
        <v>506.64</v>
      </c>
      <c r="V757" s="61">
        <f t="shared" si="181"/>
        <v>494.16239941477687</v>
      </c>
      <c r="W757" s="61" t="s">
        <v>194</v>
      </c>
      <c r="X757" s="61">
        <f t="shared" si="182"/>
        <v>3.6349999999999998</v>
      </c>
      <c r="Y757" s="61">
        <f t="shared" si="189"/>
        <v>3.5454767129968299</v>
      </c>
      <c r="Z757" s="58">
        <f t="shared" si="187"/>
        <v>0</v>
      </c>
      <c r="AA757" s="81">
        <f t="shared" si="190"/>
        <v>494.16239941477687</v>
      </c>
      <c r="AB757" s="212">
        <f t="shared" si="184"/>
        <v>123.54059985369422</v>
      </c>
      <c r="AC757" s="82"/>
      <c r="AD757" s="10"/>
      <c r="AE757"/>
      <c r="AF757"/>
      <c r="AK757" s="10"/>
      <c r="AM757"/>
      <c r="AR757" s="10"/>
      <c r="AT757"/>
    </row>
    <row r="758" spans="1:46" x14ac:dyDescent="0.25">
      <c r="A758" s="93">
        <v>718</v>
      </c>
      <c r="B758" s="93" t="s">
        <v>126</v>
      </c>
      <c r="C758" s="94" t="s">
        <v>114</v>
      </c>
      <c r="D758" s="121">
        <v>2014</v>
      </c>
      <c r="E758" s="93">
        <v>4</v>
      </c>
      <c r="F758" s="93">
        <f t="shared" si="183"/>
        <v>718</v>
      </c>
      <c r="H758" s="54">
        <v>4</v>
      </c>
      <c r="I758" s="118">
        <v>506.64</v>
      </c>
      <c r="J758" s="123"/>
      <c r="L758"/>
      <c r="M758" s="60">
        <f t="shared" si="188"/>
        <v>506.64</v>
      </c>
      <c r="N758" s="10"/>
      <c r="O758" s="79" t="str">
        <f t="shared" si="180"/>
        <v>NY Metro</v>
      </c>
      <c r="P758" s="94">
        <f t="shared" si="179"/>
        <v>718</v>
      </c>
      <c r="Q758" s="94" t="s">
        <v>114</v>
      </c>
      <c r="R758" s="193"/>
      <c r="S758" s="94">
        <v>1</v>
      </c>
      <c r="T758" s="58">
        <f t="shared" si="185"/>
        <v>4</v>
      </c>
      <c r="U758" s="61">
        <f t="shared" si="186"/>
        <v>506.64</v>
      </c>
      <c r="V758" s="61">
        <f t="shared" si="181"/>
        <v>494.16239941477687</v>
      </c>
      <c r="W758" s="61" t="s">
        <v>194</v>
      </c>
      <c r="X758" s="61">
        <f t="shared" si="182"/>
        <v>3.6349999999999998</v>
      </c>
      <c r="Y758" s="61">
        <f t="shared" si="189"/>
        <v>3.5454767129968299</v>
      </c>
      <c r="Z758" s="58">
        <f t="shared" si="187"/>
        <v>0</v>
      </c>
      <c r="AA758" s="81">
        <f t="shared" si="190"/>
        <v>494.16239941477687</v>
      </c>
      <c r="AB758" s="212">
        <f t="shared" si="184"/>
        <v>123.54059985369422</v>
      </c>
      <c r="AC758" s="82"/>
      <c r="AD758" s="10"/>
      <c r="AE758"/>
      <c r="AF758"/>
      <c r="AK758" s="10"/>
      <c r="AM758"/>
      <c r="AR758" s="10"/>
      <c r="AT758"/>
    </row>
    <row r="759" spans="1:46" x14ac:dyDescent="0.25">
      <c r="A759" s="93">
        <v>719</v>
      </c>
      <c r="B759" s="93" t="s">
        <v>126</v>
      </c>
      <c r="C759" s="94" t="s">
        <v>114</v>
      </c>
      <c r="D759" s="121">
        <v>2014</v>
      </c>
      <c r="E759" s="93">
        <v>4</v>
      </c>
      <c r="F759" s="93">
        <f t="shared" si="183"/>
        <v>719</v>
      </c>
      <c r="H759" s="54">
        <v>4</v>
      </c>
      <c r="I759" s="118">
        <v>506.64</v>
      </c>
      <c r="J759" s="123"/>
      <c r="L759"/>
      <c r="M759" s="60">
        <f t="shared" si="188"/>
        <v>506.64</v>
      </c>
      <c r="N759" s="10"/>
      <c r="O759" s="79" t="str">
        <f t="shared" si="180"/>
        <v>NY Metro</v>
      </c>
      <c r="P759" s="94">
        <f t="shared" si="179"/>
        <v>719</v>
      </c>
      <c r="Q759" s="94" t="s">
        <v>114</v>
      </c>
      <c r="R759" s="193"/>
      <c r="S759" s="94">
        <v>1</v>
      </c>
      <c r="T759" s="58">
        <f t="shared" si="185"/>
        <v>4</v>
      </c>
      <c r="U759" s="61">
        <f t="shared" si="186"/>
        <v>506.64</v>
      </c>
      <c r="V759" s="61">
        <f t="shared" si="181"/>
        <v>494.16239941477687</v>
      </c>
      <c r="W759" s="61" t="s">
        <v>194</v>
      </c>
      <c r="X759" s="61">
        <f t="shared" si="182"/>
        <v>3.6349999999999998</v>
      </c>
      <c r="Y759" s="61">
        <f t="shared" si="189"/>
        <v>3.5454767129968299</v>
      </c>
      <c r="Z759" s="58">
        <f t="shared" si="187"/>
        <v>0</v>
      </c>
      <c r="AA759" s="81">
        <f t="shared" si="190"/>
        <v>494.16239941477687</v>
      </c>
      <c r="AB759" s="212">
        <f t="shared" si="184"/>
        <v>123.54059985369422</v>
      </c>
      <c r="AC759" s="82"/>
      <c r="AD759" s="10"/>
      <c r="AE759"/>
      <c r="AF759"/>
      <c r="AK759" s="10"/>
      <c r="AM759"/>
      <c r="AR759" s="10"/>
      <c r="AT759"/>
    </row>
    <row r="760" spans="1:46" x14ac:dyDescent="0.25">
      <c r="A760" s="93">
        <v>720</v>
      </c>
      <c r="B760" s="93" t="s">
        <v>126</v>
      </c>
      <c r="C760" s="94" t="s">
        <v>114</v>
      </c>
      <c r="D760" s="121">
        <v>2014</v>
      </c>
      <c r="E760" s="93">
        <v>4</v>
      </c>
      <c r="F760" s="93">
        <f t="shared" si="183"/>
        <v>720</v>
      </c>
      <c r="H760" s="54">
        <v>4</v>
      </c>
      <c r="I760" s="118">
        <v>506.63</v>
      </c>
      <c r="J760" s="123"/>
      <c r="L760"/>
      <c r="M760" s="60">
        <f t="shared" si="188"/>
        <v>506.63</v>
      </c>
      <c r="N760" s="10"/>
      <c r="O760" s="79" t="str">
        <f t="shared" si="180"/>
        <v>NY Metro</v>
      </c>
      <c r="P760" s="94">
        <f t="shared" ref="P760:P823" si="191">A760</f>
        <v>720</v>
      </c>
      <c r="Q760" s="94" t="s">
        <v>114</v>
      </c>
      <c r="R760" s="193"/>
      <c r="S760" s="94">
        <v>1</v>
      </c>
      <c r="T760" s="58">
        <f t="shared" si="185"/>
        <v>4</v>
      </c>
      <c r="U760" s="61">
        <f t="shared" si="186"/>
        <v>506.63</v>
      </c>
      <c r="V760" s="61">
        <f t="shared" si="181"/>
        <v>494.15264569617165</v>
      </c>
      <c r="W760" s="61" t="s">
        <v>194</v>
      </c>
      <c r="X760" s="61">
        <f t="shared" si="182"/>
        <v>3.6349999999999998</v>
      </c>
      <c r="Y760" s="61">
        <f t="shared" si="189"/>
        <v>3.5454767129968299</v>
      </c>
      <c r="Z760" s="58">
        <f t="shared" si="187"/>
        <v>0</v>
      </c>
      <c r="AA760" s="81">
        <f t="shared" si="190"/>
        <v>494.15264569617165</v>
      </c>
      <c r="AB760" s="212">
        <f t="shared" si="184"/>
        <v>123.53816142404291</v>
      </c>
      <c r="AC760" s="82"/>
      <c r="AD760" s="10"/>
      <c r="AE760"/>
      <c r="AF760"/>
      <c r="AK760" s="10"/>
      <c r="AM760"/>
      <c r="AR760" s="10"/>
      <c r="AT760"/>
    </row>
    <row r="761" spans="1:46" x14ac:dyDescent="0.25">
      <c r="A761" s="93">
        <v>721</v>
      </c>
      <c r="B761" s="93" t="s">
        <v>126</v>
      </c>
      <c r="C761" s="94" t="s">
        <v>114</v>
      </c>
      <c r="D761" s="121">
        <v>2014</v>
      </c>
      <c r="E761" s="93">
        <v>4</v>
      </c>
      <c r="F761" s="93">
        <f t="shared" si="183"/>
        <v>721</v>
      </c>
      <c r="H761" s="54">
        <v>4</v>
      </c>
      <c r="I761" s="118">
        <v>506.64</v>
      </c>
      <c r="J761" s="123"/>
      <c r="L761"/>
      <c r="M761" s="60">
        <f t="shared" si="188"/>
        <v>506.64</v>
      </c>
      <c r="N761" s="10"/>
      <c r="O761" s="79" t="str">
        <f t="shared" ref="O761:O824" si="192">IF(E761=1,$E$3,IF(E761=2,$E$4,IF(E761=3,$E$5,IF(E761=4,$E$6,IF(E761=5,$E$7,IF(E761=6,$E$8,"other"))))))</f>
        <v>NY Metro</v>
      </c>
      <c r="P761" s="94">
        <f t="shared" si="191"/>
        <v>721</v>
      </c>
      <c r="Q761" s="94" t="s">
        <v>114</v>
      </c>
      <c r="R761" s="193"/>
      <c r="S761" s="94">
        <v>1</v>
      </c>
      <c r="T761" s="58">
        <f t="shared" si="185"/>
        <v>4</v>
      </c>
      <c r="U761" s="61">
        <f t="shared" si="186"/>
        <v>506.64</v>
      </c>
      <c r="V761" s="61">
        <f t="shared" ref="V761:V824" si="193">U761/INDEX($AO$49:$AO$56,MATCH($O761,$AL$49:$AL$56,0))</f>
        <v>494.16239941477687</v>
      </c>
      <c r="W761" s="61" t="s">
        <v>194</v>
      </c>
      <c r="X761" s="61">
        <f t="shared" ref="X761:X824" si="194">IF(K761,K761,AVERAGE($L$11:$L$1104))</f>
        <v>3.6349999999999998</v>
      </c>
      <c r="Y761" s="61">
        <f t="shared" si="189"/>
        <v>3.5454767129968299</v>
      </c>
      <c r="Z761" s="58">
        <f t="shared" si="187"/>
        <v>0</v>
      </c>
      <c r="AA761" s="81">
        <f t="shared" si="190"/>
        <v>494.16239941477687</v>
      </c>
      <c r="AB761" s="212">
        <f t="shared" si="184"/>
        <v>123.54059985369422</v>
      </c>
      <c r="AC761" s="82"/>
      <c r="AD761" s="10"/>
      <c r="AE761"/>
      <c r="AF761"/>
      <c r="AK761" s="10"/>
      <c r="AM761"/>
      <c r="AR761" s="10"/>
      <c r="AT761"/>
    </row>
    <row r="762" spans="1:46" x14ac:dyDescent="0.25">
      <c r="A762" s="93">
        <v>722</v>
      </c>
      <c r="B762" s="93" t="s">
        <v>126</v>
      </c>
      <c r="C762" s="94" t="s">
        <v>114</v>
      </c>
      <c r="D762" s="121">
        <v>2014</v>
      </c>
      <c r="E762" s="93">
        <v>4</v>
      </c>
      <c r="F762" s="93">
        <f t="shared" si="183"/>
        <v>722</v>
      </c>
      <c r="H762" s="54">
        <v>4</v>
      </c>
      <c r="I762" s="118">
        <v>506.64</v>
      </c>
      <c r="J762" s="123"/>
      <c r="L762"/>
      <c r="M762" s="60">
        <f t="shared" si="188"/>
        <v>506.64</v>
      </c>
      <c r="N762" s="10"/>
      <c r="O762" s="79" t="str">
        <f t="shared" si="192"/>
        <v>NY Metro</v>
      </c>
      <c r="P762" s="94">
        <f t="shared" si="191"/>
        <v>722</v>
      </c>
      <c r="Q762" s="94" t="s">
        <v>114</v>
      </c>
      <c r="R762" s="193"/>
      <c r="S762" s="94">
        <v>1</v>
      </c>
      <c r="T762" s="58">
        <f t="shared" si="185"/>
        <v>4</v>
      </c>
      <c r="U762" s="61">
        <f t="shared" si="186"/>
        <v>506.64</v>
      </c>
      <c r="V762" s="61">
        <f t="shared" si="193"/>
        <v>494.16239941477687</v>
      </c>
      <c r="W762" s="61" t="s">
        <v>194</v>
      </c>
      <c r="X762" s="61">
        <f t="shared" si="194"/>
        <v>3.6349999999999998</v>
      </c>
      <c r="Y762" s="61">
        <f t="shared" si="189"/>
        <v>3.5454767129968299</v>
      </c>
      <c r="Z762" s="58">
        <f t="shared" si="187"/>
        <v>0</v>
      </c>
      <c r="AA762" s="81">
        <f t="shared" si="190"/>
        <v>494.16239941477687</v>
      </c>
      <c r="AB762" s="212">
        <f t="shared" si="184"/>
        <v>123.54059985369422</v>
      </c>
      <c r="AC762" s="82"/>
      <c r="AD762" s="10"/>
      <c r="AE762"/>
      <c r="AF762"/>
      <c r="AK762" s="10"/>
      <c r="AM762"/>
      <c r="AR762" s="10"/>
      <c r="AT762"/>
    </row>
    <row r="763" spans="1:46" x14ac:dyDescent="0.25">
      <c r="A763" s="93">
        <v>723</v>
      </c>
      <c r="B763" s="93" t="s">
        <v>126</v>
      </c>
      <c r="C763" s="94" t="s">
        <v>114</v>
      </c>
      <c r="D763" s="121">
        <v>2014</v>
      </c>
      <c r="E763" s="93">
        <v>4</v>
      </c>
      <c r="F763" s="93">
        <f t="shared" si="183"/>
        <v>723</v>
      </c>
      <c r="H763" s="54">
        <v>4</v>
      </c>
      <c r="I763" s="118">
        <v>506.63</v>
      </c>
      <c r="J763" s="123"/>
      <c r="L763"/>
      <c r="M763" s="60">
        <f t="shared" si="188"/>
        <v>506.63</v>
      </c>
      <c r="N763" s="10"/>
      <c r="O763" s="79" t="str">
        <f t="shared" si="192"/>
        <v>NY Metro</v>
      </c>
      <c r="P763" s="94">
        <f t="shared" si="191"/>
        <v>723</v>
      </c>
      <c r="Q763" s="94" t="s">
        <v>114</v>
      </c>
      <c r="R763" s="193"/>
      <c r="S763" s="94">
        <v>1</v>
      </c>
      <c r="T763" s="58">
        <f t="shared" si="185"/>
        <v>4</v>
      </c>
      <c r="U763" s="61">
        <f t="shared" si="186"/>
        <v>506.63</v>
      </c>
      <c r="V763" s="61">
        <f t="shared" si="193"/>
        <v>494.15264569617165</v>
      </c>
      <c r="W763" s="61" t="s">
        <v>194</v>
      </c>
      <c r="X763" s="61">
        <f t="shared" si="194"/>
        <v>3.6349999999999998</v>
      </c>
      <c r="Y763" s="61">
        <f t="shared" si="189"/>
        <v>3.5454767129968299</v>
      </c>
      <c r="Z763" s="58">
        <f t="shared" si="187"/>
        <v>0</v>
      </c>
      <c r="AA763" s="81">
        <f t="shared" si="190"/>
        <v>494.15264569617165</v>
      </c>
      <c r="AB763" s="212">
        <f t="shared" si="184"/>
        <v>123.53816142404291</v>
      </c>
      <c r="AC763" s="82"/>
      <c r="AD763" s="10"/>
      <c r="AE763"/>
      <c r="AF763"/>
      <c r="AK763" s="10"/>
      <c r="AM763"/>
      <c r="AR763" s="10"/>
      <c r="AT763"/>
    </row>
    <row r="764" spans="1:46" x14ac:dyDescent="0.25">
      <c r="A764" s="93">
        <v>724</v>
      </c>
      <c r="B764" s="93" t="s">
        <v>126</v>
      </c>
      <c r="C764" s="94" t="s">
        <v>114</v>
      </c>
      <c r="D764" s="121">
        <v>2014</v>
      </c>
      <c r="E764" s="93">
        <v>4</v>
      </c>
      <c r="F764" s="93">
        <f t="shared" si="183"/>
        <v>724</v>
      </c>
      <c r="H764" s="54">
        <v>4</v>
      </c>
      <c r="I764" s="118">
        <v>506.63</v>
      </c>
      <c r="J764" s="123"/>
      <c r="L764"/>
      <c r="M764" s="60">
        <f t="shared" si="188"/>
        <v>506.63</v>
      </c>
      <c r="N764" s="10"/>
      <c r="O764" s="79" t="str">
        <f t="shared" si="192"/>
        <v>NY Metro</v>
      </c>
      <c r="P764" s="94">
        <f t="shared" si="191"/>
        <v>724</v>
      </c>
      <c r="Q764" s="94" t="s">
        <v>114</v>
      </c>
      <c r="R764" s="193"/>
      <c r="S764" s="94">
        <v>1</v>
      </c>
      <c r="T764" s="58">
        <f t="shared" si="185"/>
        <v>4</v>
      </c>
      <c r="U764" s="61">
        <f t="shared" si="186"/>
        <v>506.63</v>
      </c>
      <c r="V764" s="61">
        <f t="shared" si="193"/>
        <v>494.15264569617165</v>
      </c>
      <c r="W764" s="61" t="s">
        <v>194</v>
      </c>
      <c r="X764" s="61">
        <f t="shared" si="194"/>
        <v>3.6349999999999998</v>
      </c>
      <c r="Y764" s="61">
        <f t="shared" si="189"/>
        <v>3.5454767129968299</v>
      </c>
      <c r="Z764" s="58">
        <f t="shared" si="187"/>
        <v>0</v>
      </c>
      <c r="AA764" s="81">
        <f t="shared" si="190"/>
        <v>494.15264569617165</v>
      </c>
      <c r="AB764" s="212">
        <f t="shared" si="184"/>
        <v>123.53816142404291</v>
      </c>
      <c r="AC764" s="82"/>
      <c r="AD764" s="10"/>
      <c r="AE764"/>
      <c r="AF764"/>
      <c r="AK764" s="10"/>
      <c r="AM764"/>
      <c r="AR764" s="10"/>
      <c r="AT764"/>
    </row>
    <row r="765" spans="1:46" x14ac:dyDescent="0.25">
      <c r="A765" s="93">
        <v>725</v>
      </c>
      <c r="B765" s="93" t="s">
        <v>126</v>
      </c>
      <c r="C765" s="94" t="s">
        <v>114</v>
      </c>
      <c r="D765" s="121">
        <v>2014</v>
      </c>
      <c r="E765" s="93">
        <v>4</v>
      </c>
      <c r="F765" s="93">
        <f t="shared" si="183"/>
        <v>725</v>
      </c>
      <c r="H765" s="54">
        <v>4</v>
      </c>
      <c r="I765" s="118">
        <v>506.63</v>
      </c>
      <c r="J765" s="123"/>
      <c r="L765"/>
      <c r="M765" s="60">
        <f t="shared" si="188"/>
        <v>506.63</v>
      </c>
      <c r="N765" s="10"/>
      <c r="O765" s="79" t="str">
        <f t="shared" si="192"/>
        <v>NY Metro</v>
      </c>
      <c r="P765" s="94">
        <f t="shared" si="191"/>
        <v>725</v>
      </c>
      <c r="Q765" s="94" t="s">
        <v>114</v>
      </c>
      <c r="R765" s="193"/>
      <c r="S765" s="94">
        <v>1</v>
      </c>
      <c r="T765" s="58">
        <f t="shared" si="185"/>
        <v>4</v>
      </c>
      <c r="U765" s="61">
        <f t="shared" si="186"/>
        <v>506.63</v>
      </c>
      <c r="V765" s="61">
        <f t="shared" si="193"/>
        <v>494.15264569617165</v>
      </c>
      <c r="W765" s="61" t="s">
        <v>194</v>
      </c>
      <c r="X765" s="61">
        <f t="shared" si="194"/>
        <v>3.6349999999999998</v>
      </c>
      <c r="Y765" s="61">
        <f t="shared" si="189"/>
        <v>3.5454767129968299</v>
      </c>
      <c r="Z765" s="58">
        <f t="shared" si="187"/>
        <v>0</v>
      </c>
      <c r="AA765" s="81">
        <f t="shared" si="190"/>
        <v>494.15264569617165</v>
      </c>
      <c r="AB765" s="212">
        <f t="shared" si="184"/>
        <v>123.53816142404291</v>
      </c>
      <c r="AC765" s="82"/>
      <c r="AD765" s="10"/>
      <c r="AE765"/>
      <c r="AF765"/>
      <c r="AK765" s="10"/>
      <c r="AM765"/>
      <c r="AR765" s="10"/>
      <c r="AT765"/>
    </row>
    <row r="766" spans="1:46" x14ac:dyDescent="0.25">
      <c r="A766" s="93">
        <v>726</v>
      </c>
      <c r="B766" s="93" t="s">
        <v>126</v>
      </c>
      <c r="C766" s="94" t="s">
        <v>114</v>
      </c>
      <c r="D766" s="121">
        <v>2014</v>
      </c>
      <c r="E766" s="93">
        <v>4</v>
      </c>
      <c r="F766" s="93">
        <f t="shared" si="183"/>
        <v>726</v>
      </c>
      <c r="H766" s="54">
        <v>4</v>
      </c>
      <c r="I766" s="118">
        <v>506.63</v>
      </c>
      <c r="J766" s="123"/>
      <c r="L766"/>
      <c r="M766" s="60">
        <f t="shared" si="188"/>
        <v>506.63</v>
      </c>
      <c r="N766" s="10"/>
      <c r="O766" s="79" t="str">
        <f t="shared" si="192"/>
        <v>NY Metro</v>
      </c>
      <c r="P766" s="94">
        <f t="shared" si="191"/>
        <v>726</v>
      </c>
      <c r="Q766" s="94" t="s">
        <v>114</v>
      </c>
      <c r="R766" s="193"/>
      <c r="S766" s="94">
        <v>1</v>
      </c>
      <c r="T766" s="58">
        <f t="shared" si="185"/>
        <v>4</v>
      </c>
      <c r="U766" s="61">
        <f t="shared" si="186"/>
        <v>506.63</v>
      </c>
      <c r="V766" s="61">
        <f t="shared" si="193"/>
        <v>494.15264569617165</v>
      </c>
      <c r="W766" s="61" t="s">
        <v>194</v>
      </c>
      <c r="X766" s="61">
        <f t="shared" si="194"/>
        <v>3.6349999999999998</v>
      </c>
      <c r="Y766" s="61">
        <f t="shared" si="189"/>
        <v>3.5454767129968299</v>
      </c>
      <c r="Z766" s="58">
        <f t="shared" si="187"/>
        <v>0</v>
      </c>
      <c r="AA766" s="81">
        <f t="shared" si="190"/>
        <v>494.15264569617165</v>
      </c>
      <c r="AB766" s="212">
        <f t="shared" si="184"/>
        <v>123.53816142404291</v>
      </c>
      <c r="AC766" s="82"/>
      <c r="AD766" s="10"/>
      <c r="AE766"/>
      <c r="AF766"/>
      <c r="AK766" s="10"/>
      <c r="AM766"/>
      <c r="AR766" s="10"/>
      <c r="AT766"/>
    </row>
    <row r="767" spans="1:46" x14ac:dyDescent="0.25">
      <c r="A767" s="93">
        <v>727</v>
      </c>
      <c r="B767" s="93" t="s">
        <v>126</v>
      </c>
      <c r="C767" s="94" t="s">
        <v>114</v>
      </c>
      <c r="D767" s="121">
        <v>2014</v>
      </c>
      <c r="E767" s="93">
        <v>4</v>
      </c>
      <c r="F767" s="93">
        <f t="shared" ref="F767:F830" si="195">A767</f>
        <v>727</v>
      </c>
      <c r="H767" s="54">
        <v>4</v>
      </c>
      <c r="I767" s="118">
        <v>506.63</v>
      </c>
      <c r="J767" s="123"/>
      <c r="L767"/>
      <c r="M767" s="60">
        <f t="shared" si="188"/>
        <v>506.63</v>
      </c>
      <c r="N767" s="10"/>
      <c r="O767" s="79" t="str">
        <f t="shared" si="192"/>
        <v>NY Metro</v>
      </c>
      <c r="P767" s="94">
        <f t="shared" si="191"/>
        <v>727</v>
      </c>
      <c r="Q767" s="94" t="s">
        <v>114</v>
      </c>
      <c r="R767" s="193"/>
      <c r="S767" s="94">
        <v>1</v>
      </c>
      <c r="T767" s="58">
        <f t="shared" si="185"/>
        <v>4</v>
      </c>
      <c r="U767" s="61">
        <f t="shared" si="186"/>
        <v>506.63</v>
      </c>
      <c r="V767" s="61">
        <f t="shared" si="193"/>
        <v>494.15264569617165</v>
      </c>
      <c r="W767" s="61" t="s">
        <v>194</v>
      </c>
      <c r="X767" s="61">
        <f t="shared" si="194"/>
        <v>3.6349999999999998</v>
      </c>
      <c r="Y767" s="61">
        <f t="shared" si="189"/>
        <v>3.5454767129968299</v>
      </c>
      <c r="Z767" s="58">
        <f t="shared" si="187"/>
        <v>0</v>
      </c>
      <c r="AA767" s="81">
        <f t="shared" si="190"/>
        <v>494.15264569617165</v>
      </c>
      <c r="AB767" s="212">
        <f t="shared" si="184"/>
        <v>123.53816142404291</v>
      </c>
      <c r="AC767" s="82"/>
      <c r="AD767" s="10"/>
      <c r="AE767"/>
      <c r="AF767"/>
      <c r="AK767" s="10"/>
      <c r="AM767"/>
      <c r="AR767" s="10"/>
      <c r="AT767"/>
    </row>
    <row r="768" spans="1:46" x14ac:dyDescent="0.25">
      <c r="A768" s="93">
        <v>728</v>
      </c>
      <c r="B768" s="93" t="s">
        <v>126</v>
      </c>
      <c r="C768" s="94" t="s">
        <v>114</v>
      </c>
      <c r="D768" s="121">
        <v>2014</v>
      </c>
      <c r="E768" s="93">
        <v>4</v>
      </c>
      <c r="F768" s="93">
        <f t="shared" si="195"/>
        <v>728</v>
      </c>
      <c r="H768" s="54">
        <v>4</v>
      </c>
      <c r="I768" s="118">
        <v>506.63</v>
      </c>
      <c r="J768" s="123"/>
      <c r="L768"/>
      <c r="M768" s="60">
        <f t="shared" si="188"/>
        <v>506.63</v>
      </c>
      <c r="N768" s="10"/>
      <c r="O768" s="79" t="str">
        <f t="shared" si="192"/>
        <v>NY Metro</v>
      </c>
      <c r="P768" s="94">
        <f t="shared" si="191"/>
        <v>728</v>
      </c>
      <c r="Q768" s="94" t="s">
        <v>114</v>
      </c>
      <c r="R768" s="193"/>
      <c r="S768" s="94">
        <v>1</v>
      </c>
      <c r="T768" s="58">
        <f t="shared" si="185"/>
        <v>4</v>
      </c>
      <c r="U768" s="61">
        <f t="shared" si="186"/>
        <v>506.63</v>
      </c>
      <c r="V768" s="61">
        <f t="shared" si="193"/>
        <v>494.15264569617165</v>
      </c>
      <c r="W768" s="61" t="s">
        <v>194</v>
      </c>
      <c r="X768" s="61">
        <f t="shared" si="194"/>
        <v>3.6349999999999998</v>
      </c>
      <c r="Y768" s="61">
        <f t="shared" si="189"/>
        <v>3.5454767129968299</v>
      </c>
      <c r="Z768" s="58">
        <f t="shared" si="187"/>
        <v>0</v>
      </c>
      <c r="AA768" s="81">
        <f t="shared" si="190"/>
        <v>494.15264569617165</v>
      </c>
      <c r="AB768" s="212">
        <f t="shared" si="184"/>
        <v>123.53816142404291</v>
      </c>
      <c r="AC768" s="82"/>
      <c r="AD768" s="10"/>
      <c r="AE768"/>
      <c r="AF768"/>
      <c r="AK768" s="10"/>
      <c r="AM768"/>
      <c r="AR768" s="10"/>
      <c r="AT768"/>
    </row>
    <row r="769" spans="1:46" x14ac:dyDescent="0.25">
      <c r="A769" s="93">
        <v>729</v>
      </c>
      <c r="B769" s="93" t="s">
        <v>126</v>
      </c>
      <c r="C769" s="94" t="s">
        <v>114</v>
      </c>
      <c r="D769" s="121">
        <v>2014</v>
      </c>
      <c r="E769" s="93">
        <v>4</v>
      </c>
      <c r="F769" s="93">
        <f t="shared" si="195"/>
        <v>729</v>
      </c>
      <c r="H769" s="54">
        <v>4</v>
      </c>
      <c r="I769" s="118">
        <v>506.63</v>
      </c>
      <c r="J769" s="123"/>
      <c r="L769"/>
      <c r="M769" s="60">
        <f t="shared" si="188"/>
        <v>506.63</v>
      </c>
      <c r="N769" s="10"/>
      <c r="O769" s="79" t="str">
        <f t="shared" si="192"/>
        <v>NY Metro</v>
      </c>
      <c r="P769" s="94">
        <f t="shared" si="191"/>
        <v>729</v>
      </c>
      <c r="Q769" s="94" t="s">
        <v>114</v>
      </c>
      <c r="R769" s="193"/>
      <c r="S769" s="94">
        <v>1</v>
      </c>
      <c r="T769" s="58">
        <f t="shared" si="185"/>
        <v>4</v>
      </c>
      <c r="U769" s="61">
        <f t="shared" si="186"/>
        <v>506.63</v>
      </c>
      <c r="V769" s="61">
        <f t="shared" si="193"/>
        <v>494.15264569617165</v>
      </c>
      <c r="W769" s="61" t="s">
        <v>194</v>
      </c>
      <c r="X769" s="61">
        <f t="shared" si="194"/>
        <v>3.6349999999999998</v>
      </c>
      <c r="Y769" s="61">
        <f t="shared" si="189"/>
        <v>3.5454767129968299</v>
      </c>
      <c r="Z769" s="58">
        <f t="shared" si="187"/>
        <v>0</v>
      </c>
      <c r="AA769" s="81">
        <f t="shared" si="190"/>
        <v>494.15264569617165</v>
      </c>
      <c r="AB769" s="212">
        <f t="shared" si="184"/>
        <v>123.53816142404291</v>
      </c>
      <c r="AC769" s="82"/>
      <c r="AD769" s="10"/>
      <c r="AE769"/>
      <c r="AF769"/>
      <c r="AK769" s="10"/>
      <c r="AM769"/>
      <c r="AR769" s="10"/>
      <c r="AT769"/>
    </row>
    <row r="770" spans="1:46" x14ac:dyDescent="0.25">
      <c r="A770" s="93">
        <v>730</v>
      </c>
      <c r="B770" s="93" t="s">
        <v>126</v>
      </c>
      <c r="C770" s="94" t="s">
        <v>114</v>
      </c>
      <c r="D770" s="121">
        <v>2014</v>
      </c>
      <c r="E770" s="93">
        <v>4</v>
      </c>
      <c r="F770" s="93">
        <f t="shared" si="195"/>
        <v>730</v>
      </c>
      <c r="H770" s="54">
        <v>4</v>
      </c>
      <c r="I770" s="118">
        <v>506.63</v>
      </c>
      <c r="J770" s="123"/>
      <c r="L770"/>
      <c r="M770" s="60">
        <f t="shared" si="188"/>
        <v>506.63</v>
      </c>
      <c r="N770" s="10"/>
      <c r="O770" s="79" t="str">
        <f t="shared" si="192"/>
        <v>NY Metro</v>
      </c>
      <c r="P770" s="94">
        <f t="shared" si="191"/>
        <v>730</v>
      </c>
      <c r="Q770" s="94" t="s">
        <v>114</v>
      </c>
      <c r="R770" s="193"/>
      <c r="S770" s="94">
        <v>1</v>
      </c>
      <c r="T770" s="58">
        <f t="shared" si="185"/>
        <v>4</v>
      </c>
      <c r="U770" s="61">
        <f t="shared" si="186"/>
        <v>506.63</v>
      </c>
      <c r="V770" s="61">
        <f t="shared" si="193"/>
        <v>494.15264569617165</v>
      </c>
      <c r="W770" s="61" t="s">
        <v>194</v>
      </c>
      <c r="X770" s="61">
        <f t="shared" si="194"/>
        <v>3.6349999999999998</v>
      </c>
      <c r="Y770" s="61">
        <f t="shared" si="189"/>
        <v>3.5454767129968299</v>
      </c>
      <c r="Z770" s="58">
        <f t="shared" si="187"/>
        <v>0</v>
      </c>
      <c r="AA770" s="81">
        <f t="shared" si="190"/>
        <v>494.15264569617165</v>
      </c>
      <c r="AB770" s="212">
        <f t="shared" si="184"/>
        <v>123.53816142404291</v>
      </c>
      <c r="AC770" s="82"/>
      <c r="AD770" s="10"/>
      <c r="AE770"/>
      <c r="AF770"/>
      <c r="AK770" s="10"/>
      <c r="AM770"/>
      <c r="AR770" s="10"/>
      <c r="AT770"/>
    </row>
    <row r="771" spans="1:46" x14ac:dyDescent="0.25">
      <c r="A771" s="93">
        <v>731</v>
      </c>
      <c r="B771" s="93" t="s">
        <v>126</v>
      </c>
      <c r="C771" s="94" t="s">
        <v>114</v>
      </c>
      <c r="D771" s="121">
        <v>2014</v>
      </c>
      <c r="E771" s="93">
        <v>4</v>
      </c>
      <c r="F771" s="93">
        <f t="shared" si="195"/>
        <v>731</v>
      </c>
      <c r="H771" s="54">
        <v>4</v>
      </c>
      <c r="I771" s="118">
        <v>506.63</v>
      </c>
      <c r="J771" s="123"/>
      <c r="L771"/>
      <c r="M771" s="60">
        <f t="shared" si="188"/>
        <v>506.63</v>
      </c>
      <c r="N771" s="10"/>
      <c r="O771" s="79" t="str">
        <f t="shared" si="192"/>
        <v>NY Metro</v>
      </c>
      <c r="P771" s="94">
        <f t="shared" si="191"/>
        <v>731</v>
      </c>
      <c r="Q771" s="94" t="s">
        <v>114</v>
      </c>
      <c r="R771" s="193"/>
      <c r="S771" s="94">
        <v>1</v>
      </c>
      <c r="T771" s="58">
        <f t="shared" si="185"/>
        <v>4</v>
      </c>
      <c r="U771" s="61">
        <f t="shared" si="186"/>
        <v>506.63</v>
      </c>
      <c r="V771" s="61">
        <f t="shared" si="193"/>
        <v>494.15264569617165</v>
      </c>
      <c r="W771" s="61" t="s">
        <v>194</v>
      </c>
      <c r="X771" s="61">
        <f t="shared" si="194"/>
        <v>3.6349999999999998</v>
      </c>
      <c r="Y771" s="61">
        <f t="shared" si="189"/>
        <v>3.5454767129968299</v>
      </c>
      <c r="Z771" s="58">
        <f t="shared" si="187"/>
        <v>0</v>
      </c>
      <c r="AA771" s="81">
        <f t="shared" si="190"/>
        <v>494.15264569617165</v>
      </c>
      <c r="AB771" s="212">
        <f t="shared" si="184"/>
        <v>123.53816142404291</v>
      </c>
      <c r="AC771" s="82"/>
      <c r="AD771" s="10"/>
      <c r="AE771"/>
      <c r="AF771"/>
      <c r="AK771" s="10"/>
      <c r="AM771"/>
      <c r="AR771" s="10"/>
      <c r="AT771"/>
    </row>
    <row r="772" spans="1:46" x14ac:dyDescent="0.25">
      <c r="A772" s="93">
        <v>732</v>
      </c>
      <c r="B772" s="93" t="s">
        <v>126</v>
      </c>
      <c r="C772" s="94" t="s">
        <v>114</v>
      </c>
      <c r="D772" s="121">
        <v>2014</v>
      </c>
      <c r="E772" s="93">
        <v>4</v>
      </c>
      <c r="F772" s="93">
        <f t="shared" si="195"/>
        <v>732</v>
      </c>
      <c r="H772" s="54">
        <v>4</v>
      </c>
      <c r="I772" s="118">
        <v>506.63</v>
      </c>
      <c r="J772" s="123"/>
      <c r="L772"/>
      <c r="M772" s="60">
        <f t="shared" si="188"/>
        <v>506.63</v>
      </c>
      <c r="N772" s="10"/>
      <c r="O772" s="79" t="str">
        <f t="shared" si="192"/>
        <v>NY Metro</v>
      </c>
      <c r="P772" s="94">
        <f t="shared" si="191"/>
        <v>732</v>
      </c>
      <c r="Q772" s="94" t="s">
        <v>114</v>
      </c>
      <c r="R772" s="193"/>
      <c r="S772" s="94">
        <v>1</v>
      </c>
      <c r="T772" s="58">
        <f t="shared" si="185"/>
        <v>4</v>
      </c>
      <c r="U772" s="61">
        <f t="shared" si="186"/>
        <v>506.63</v>
      </c>
      <c r="V772" s="61">
        <f t="shared" si="193"/>
        <v>494.15264569617165</v>
      </c>
      <c r="W772" s="61" t="s">
        <v>194</v>
      </c>
      <c r="X772" s="61">
        <f t="shared" si="194"/>
        <v>3.6349999999999998</v>
      </c>
      <c r="Y772" s="61">
        <f t="shared" si="189"/>
        <v>3.5454767129968299</v>
      </c>
      <c r="Z772" s="58">
        <f t="shared" si="187"/>
        <v>0</v>
      </c>
      <c r="AA772" s="81">
        <f t="shared" si="190"/>
        <v>494.15264569617165</v>
      </c>
      <c r="AB772" s="212">
        <f t="shared" si="184"/>
        <v>123.53816142404291</v>
      </c>
      <c r="AC772" s="82"/>
      <c r="AD772" s="10"/>
      <c r="AE772"/>
      <c r="AF772"/>
      <c r="AK772" s="10"/>
      <c r="AM772"/>
      <c r="AR772" s="10"/>
      <c r="AT772"/>
    </row>
    <row r="773" spans="1:46" x14ac:dyDescent="0.25">
      <c r="A773" s="93">
        <v>733</v>
      </c>
      <c r="B773" s="93" t="s">
        <v>126</v>
      </c>
      <c r="C773" s="94" t="s">
        <v>114</v>
      </c>
      <c r="D773" s="121">
        <v>2014</v>
      </c>
      <c r="E773" s="93">
        <v>4</v>
      </c>
      <c r="F773" s="93">
        <f t="shared" si="195"/>
        <v>733</v>
      </c>
      <c r="H773" s="54">
        <v>4</v>
      </c>
      <c r="I773" s="118">
        <v>506.63</v>
      </c>
      <c r="J773" s="123"/>
      <c r="L773"/>
      <c r="M773" s="60">
        <f t="shared" si="188"/>
        <v>506.63</v>
      </c>
      <c r="N773" s="10"/>
      <c r="O773" s="79" t="str">
        <f t="shared" si="192"/>
        <v>NY Metro</v>
      </c>
      <c r="P773" s="94">
        <f t="shared" si="191"/>
        <v>733</v>
      </c>
      <c r="Q773" s="94" t="s">
        <v>114</v>
      </c>
      <c r="R773" s="193"/>
      <c r="S773" s="94">
        <v>1</v>
      </c>
      <c r="T773" s="58">
        <f t="shared" si="185"/>
        <v>4</v>
      </c>
      <c r="U773" s="61">
        <f t="shared" si="186"/>
        <v>506.63</v>
      </c>
      <c r="V773" s="61">
        <f t="shared" si="193"/>
        <v>494.15264569617165</v>
      </c>
      <c r="W773" s="61" t="s">
        <v>194</v>
      </c>
      <c r="X773" s="61">
        <f t="shared" si="194"/>
        <v>3.6349999999999998</v>
      </c>
      <c r="Y773" s="61">
        <f t="shared" si="189"/>
        <v>3.5454767129968299</v>
      </c>
      <c r="Z773" s="58">
        <f t="shared" si="187"/>
        <v>0</v>
      </c>
      <c r="AA773" s="81">
        <f t="shared" si="190"/>
        <v>494.15264569617165</v>
      </c>
      <c r="AB773" s="212">
        <f t="shared" si="184"/>
        <v>123.53816142404291</v>
      </c>
      <c r="AC773" s="82"/>
      <c r="AD773" s="10"/>
      <c r="AE773"/>
      <c r="AF773"/>
      <c r="AK773" s="10"/>
      <c r="AM773"/>
      <c r="AR773" s="10"/>
      <c r="AT773"/>
    </row>
    <row r="774" spans="1:46" x14ac:dyDescent="0.25">
      <c r="A774" s="93">
        <v>734</v>
      </c>
      <c r="B774" s="93" t="s">
        <v>126</v>
      </c>
      <c r="C774" s="94" t="s">
        <v>114</v>
      </c>
      <c r="D774" s="121">
        <v>2014</v>
      </c>
      <c r="E774" s="93">
        <v>4</v>
      </c>
      <c r="F774" s="93">
        <f t="shared" si="195"/>
        <v>734</v>
      </c>
      <c r="H774" s="54">
        <v>4</v>
      </c>
      <c r="I774" s="118">
        <v>506.63</v>
      </c>
      <c r="J774" s="123"/>
      <c r="L774"/>
      <c r="M774" s="60">
        <f t="shared" si="188"/>
        <v>506.63</v>
      </c>
      <c r="N774" s="10"/>
      <c r="O774" s="79" t="str">
        <f t="shared" si="192"/>
        <v>NY Metro</v>
      </c>
      <c r="P774" s="94">
        <f t="shared" si="191"/>
        <v>734</v>
      </c>
      <c r="Q774" s="94" t="s">
        <v>114</v>
      </c>
      <c r="R774" s="193"/>
      <c r="S774" s="94">
        <v>1</v>
      </c>
      <c r="T774" s="58">
        <f t="shared" si="185"/>
        <v>4</v>
      </c>
      <c r="U774" s="61">
        <f t="shared" si="186"/>
        <v>506.63</v>
      </c>
      <c r="V774" s="61">
        <f t="shared" si="193"/>
        <v>494.15264569617165</v>
      </c>
      <c r="W774" s="61" t="s">
        <v>194</v>
      </c>
      <c r="X774" s="61">
        <f t="shared" si="194"/>
        <v>3.6349999999999998</v>
      </c>
      <c r="Y774" s="61">
        <f t="shared" si="189"/>
        <v>3.5454767129968299</v>
      </c>
      <c r="Z774" s="58">
        <f t="shared" si="187"/>
        <v>0</v>
      </c>
      <c r="AA774" s="81">
        <f t="shared" si="190"/>
        <v>494.15264569617165</v>
      </c>
      <c r="AB774" s="212">
        <f t="shared" ref="AB774:AB837" si="196">IF(T774,AA774/T774,"-")</f>
        <v>123.53816142404291</v>
      </c>
      <c r="AC774" s="82"/>
      <c r="AD774" s="10"/>
      <c r="AE774"/>
      <c r="AF774"/>
      <c r="AK774" s="10"/>
      <c r="AM774"/>
      <c r="AR774" s="10"/>
      <c r="AT774"/>
    </row>
    <row r="775" spans="1:46" x14ac:dyDescent="0.25">
      <c r="A775" s="93">
        <v>735</v>
      </c>
      <c r="B775" s="93" t="s">
        <v>126</v>
      </c>
      <c r="C775" s="94" t="s">
        <v>114</v>
      </c>
      <c r="D775" s="121">
        <v>2014</v>
      </c>
      <c r="E775" s="93">
        <v>4</v>
      </c>
      <c r="F775" s="93">
        <f t="shared" si="195"/>
        <v>735</v>
      </c>
      <c r="H775" s="54">
        <v>4</v>
      </c>
      <c r="I775" s="118">
        <v>506.63</v>
      </c>
      <c r="J775" s="123"/>
      <c r="L775"/>
      <c r="M775" s="60">
        <f t="shared" si="188"/>
        <v>506.63</v>
      </c>
      <c r="N775" s="10"/>
      <c r="O775" s="79" t="str">
        <f t="shared" si="192"/>
        <v>NY Metro</v>
      </c>
      <c r="P775" s="94">
        <f t="shared" si="191"/>
        <v>735</v>
      </c>
      <c r="Q775" s="94" t="s">
        <v>114</v>
      </c>
      <c r="R775" s="193"/>
      <c r="S775" s="94">
        <v>1</v>
      </c>
      <c r="T775" s="58">
        <f t="shared" si="185"/>
        <v>4</v>
      </c>
      <c r="U775" s="61">
        <f t="shared" si="186"/>
        <v>506.63</v>
      </c>
      <c r="V775" s="61">
        <f t="shared" si="193"/>
        <v>494.15264569617165</v>
      </c>
      <c r="W775" s="61" t="s">
        <v>194</v>
      </c>
      <c r="X775" s="61">
        <f t="shared" si="194"/>
        <v>3.6349999999999998</v>
      </c>
      <c r="Y775" s="61">
        <f t="shared" si="189"/>
        <v>3.5454767129968299</v>
      </c>
      <c r="Z775" s="58">
        <f t="shared" si="187"/>
        <v>0</v>
      </c>
      <c r="AA775" s="81">
        <f t="shared" si="190"/>
        <v>494.15264569617165</v>
      </c>
      <c r="AB775" s="212">
        <f t="shared" si="196"/>
        <v>123.53816142404291</v>
      </c>
      <c r="AC775" s="82"/>
      <c r="AD775" s="10"/>
      <c r="AE775"/>
      <c r="AF775"/>
      <c r="AK775" s="10"/>
      <c r="AM775"/>
      <c r="AR775" s="10"/>
      <c r="AT775"/>
    </row>
    <row r="776" spans="1:46" x14ac:dyDescent="0.25">
      <c r="A776" s="93">
        <v>736</v>
      </c>
      <c r="B776" s="93" t="s">
        <v>126</v>
      </c>
      <c r="C776" s="94" t="s">
        <v>114</v>
      </c>
      <c r="D776" s="121">
        <v>2014</v>
      </c>
      <c r="E776" s="93">
        <v>4</v>
      </c>
      <c r="F776" s="93">
        <f t="shared" si="195"/>
        <v>736</v>
      </c>
      <c r="H776" s="54">
        <v>4</v>
      </c>
      <c r="I776" s="118">
        <v>506.63</v>
      </c>
      <c r="J776" s="123"/>
      <c r="L776"/>
      <c r="M776" s="60">
        <f t="shared" si="188"/>
        <v>506.63</v>
      </c>
      <c r="N776" s="10"/>
      <c r="O776" s="79" t="str">
        <f t="shared" si="192"/>
        <v>NY Metro</v>
      </c>
      <c r="P776" s="94">
        <f t="shared" si="191"/>
        <v>736</v>
      </c>
      <c r="Q776" s="94" t="s">
        <v>114</v>
      </c>
      <c r="R776" s="193"/>
      <c r="S776" s="94">
        <v>1</v>
      </c>
      <c r="T776" s="58">
        <f t="shared" si="185"/>
        <v>4</v>
      </c>
      <c r="U776" s="61">
        <f t="shared" si="186"/>
        <v>506.63</v>
      </c>
      <c r="V776" s="61">
        <f t="shared" si="193"/>
        <v>494.15264569617165</v>
      </c>
      <c r="W776" s="61" t="s">
        <v>194</v>
      </c>
      <c r="X776" s="61">
        <f t="shared" si="194"/>
        <v>3.6349999999999998</v>
      </c>
      <c r="Y776" s="61">
        <f t="shared" si="189"/>
        <v>3.5454767129968299</v>
      </c>
      <c r="Z776" s="58">
        <f t="shared" si="187"/>
        <v>0</v>
      </c>
      <c r="AA776" s="81">
        <f t="shared" si="190"/>
        <v>494.15264569617165</v>
      </c>
      <c r="AB776" s="212">
        <f t="shared" si="196"/>
        <v>123.53816142404291</v>
      </c>
      <c r="AC776" s="82"/>
      <c r="AD776" s="10"/>
      <c r="AE776"/>
      <c r="AF776"/>
      <c r="AK776" s="10"/>
      <c r="AM776"/>
      <c r="AR776" s="10"/>
      <c r="AT776"/>
    </row>
    <row r="777" spans="1:46" x14ac:dyDescent="0.25">
      <c r="A777" s="93">
        <v>737</v>
      </c>
      <c r="B777" s="93" t="s">
        <v>126</v>
      </c>
      <c r="C777" s="94" t="s">
        <v>114</v>
      </c>
      <c r="D777" s="121">
        <v>2014</v>
      </c>
      <c r="E777" s="93">
        <v>4</v>
      </c>
      <c r="F777" s="93">
        <f t="shared" si="195"/>
        <v>737</v>
      </c>
      <c r="H777" s="54">
        <v>4</v>
      </c>
      <c r="I777" s="118">
        <v>506.63</v>
      </c>
      <c r="J777" s="123"/>
      <c r="L777"/>
      <c r="M777" s="60">
        <f t="shared" si="188"/>
        <v>506.63</v>
      </c>
      <c r="N777" s="10"/>
      <c r="O777" s="79" t="str">
        <f t="shared" si="192"/>
        <v>NY Metro</v>
      </c>
      <c r="P777" s="94">
        <f t="shared" si="191"/>
        <v>737</v>
      </c>
      <c r="Q777" s="94" t="s">
        <v>114</v>
      </c>
      <c r="R777" s="193"/>
      <c r="S777" s="94">
        <v>1</v>
      </c>
      <c r="T777" s="58">
        <f t="shared" si="185"/>
        <v>4</v>
      </c>
      <c r="U777" s="61">
        <f t="shared" si="186"/>
        <v>506.63</v>
      </c>
      <c r="V777" s="61">
        <f t="shared" si="193"/>
        <v>494.15264569617165</v>
      </c>
      <c r="W777" s="61" t="s">
        <v>194</v>
      </c>
      <c r="X777" s="61">
        <f t="shared" si="194"/>
        <v>3.6349999999999998</v>
      </c>
      <c r="Y777" s="61">
        <f t="shared" si="189"/>
        <v>3.5454767129968299</v>
      </c>
      <c r="Z777" s="58">
        <f t="shared" si="187"/>
        <v>0</v>
      </c>
      <c r="AA777" s="81">
        <f t="shared" si="190"/>
        <v>494.15264569617165</v>
      </c>
      <c r="AB777" s="212">
        <f t="shared" si="196"/>
        <v>123.53816142404291</v>
      </c>
      <c r="AC777" s="82"/>
      <c r="AD777" s="10"/>
      <c r="AE777"/>
      <c r="AF777"/>
      <c r="AK777" s="10"/>
      <c r="AM777"/>
      <c r="AR777" s="10"/>
      <c r="AT777"/>
    </row>
    <row r="778" spans="1:46" x14ac:dyDescent="0.25">
      <c r="A778" s="93">
        <v>738</v>
      </c>
      <c r="B778" s="93" t="s">
        <v>126</v>
      </c>
      <c r="C778" s="94" t="s">
        <v>114</v>
      </c>
      <c r="D778" s="121">
        <v>2014</v>
      </c>
      <c r="E778" s="93">
        <v>4</v>
      </c>
      <c r="F778" s="93">
        <f t="shared" si="195"/>
        <v>738</v>
      </c>
      <c r="H778" s="54">
        <v>4</v>
      </c>
      <c r="I778" s="118">
        <v>506.63</v>
      </c>
      <c r="J778" s="123"/>
      <c r="L778"/>
      <c r="M778" s="60">
        <f t="shared" si="188"/>
        <v>506.63</v>
      </c>
      <c r="N778" s="10"/>
      <c r="O778" s="79" t="str">
        <f t="shared" si="192"/>
        <v>NY Metro</v>
      </c>
      <c r="P778" s="94">
        <f t="shared" si="191"/>
        <v>738</v>
      </c>
      <c r="Q778" s="94" t="s">
        <v>114</v>
      </c>
      <c r="R778" s="193"/>
      <c r="S778" s="94">
        <v>1</v>
      </c>
      <c r="T778" s="58">
        <f t="shared" ref="T778:T841" si="197">H778</f>
        <v>4</v>
      </c>
      <c r="U778" s="61">
        <f t="shared" ref="U778:U841" si="198">I778</f>
        <v>506.63</v>
      </c>
      <c r="V778" s="61">
        <f t="shared" si="193"/>
        <v>494.15264569617165</v>
      </c>
      <c r="W778" s="61" t="s">
        <v>194</v>
      </c>
      <c r="X778" s="61">
        <f t="shared" si="194"/>
        <v>3.6349999999999998</v>
      </c>
      <c r="Y778" s="61">
        <f t="shared" si="189"/>
        <v>3.5454767129968299</v>
      </c>
      <c r="Z778" s="58">
        <f t="shared" ref="Z778:Z841" si="199">L778</f>
        <v>0</v>
      </c>
      <c r="AA778" s="81">
        <f t="shared" si="190"/>
        <v>494.15264569617165</v>
      </c>
      <c r="AB778" s="212">
        <f t="shared" si="196"/>
        <v>123.53816142404291</v>
      </c>
      <c r="AC778" s="82"/>
      <c r="AD778" s="10"/>
      <c r="AE778"/>
      <c r="AF778"/>
      <c r="AK778" s="10"/>
      <c r="AM778"/>
      <c r="AR778" s="10"/>
      <c r="AT778"/>
    </row>
    <row r="779" spans="1:46" x14ac:dyDescent="0.25">
      <c r="A779" s="93">
        <v>739</v>
      </c>
      <c r="B779" s="93" t="s">
        <v>126</v>
      </c>
      <c r="C779" s="94" t="s">
        <v>114</v>
      </c>
      <c r="D779" s="121">
        <v>2014</v>
      </c>
      <c r="E779" s="93">
        <v>4</v>
      </c>
      <c r="F779" s="93">
        <f t="shared" si="195"/>
        <v>739</v>
      </c>
      <c r="H779" s="54">
        <v>4</v>
      </c>
      <c r="I779" s="118">
        <v>506.63</v>
      </c>
      <c r="J779" s="123"/>
      <c r="L779"/>
      <c r="M779" s="60">
        <f t="shared" si="188"/>
        <v>506.63</v>
      </c>
      <c r="N779" s="10"/>
      <c r="O779" s="79" t="str">
        <f t="shared" si="192"/>
        <v>NY Metro</v>
      </c>
      <c r="P779" s="94">
        <f t="shared" si="191"/>
        <v>739</v>
      </c>
      <c r="Q779" s="94" t="s">
        <v>114</v>
      </c>
      <c r="R779" s="193"/>
      <c r="S779" s="94">
        <v>1</v>
      </c>
      <c r="T779" s="58">
        <f t="shared" si="197"/>
        <v>4</v>
      </c>
      <c r="U779" s="61">
        <f t="shared" si="198"/>
        <v>506.63</v>
      </c>
      <c r="V779" s="61">
        <f t="shared" si="193"/>
        <v>494.15264569617165</v>
      </c>
      <c r="W779" s="61" t="s">
        <v>194</v>
      </c>
      <c r="X779" s="61">
        <f t="shared" si="194"/>
        <v>3.6349999999999998</v>
      </c>
      <c r="Y779" s="61">
        <f t="shared" si="189"/>
        <v>3.5454767129968299</v>
      </c>
      <c r="Z779" s="58">
        <f t="shared" si="199"/>
        <v>0</v>
      </c>
      <c r="AA779" s="81">
        <f t="shared" si="190"/>
        <v>494.15264569617165</v>
      </c>
      <c r="AB779" s="212">
        <f t="shared" si="196"/>
        <v>123.53816142404291</v>
      </c>
      <c r="AC779" s="82"/>
      <c r="AD779" s="10"/>
      <c r="AE779"/>
      <c r="AF779"/>
      <c r="AK779" s="10"/>
      <c r="AM779"/>
      <c r="AR779" s="10"/>
      <c r="AT779"/>
    </row>
    <row r="780" spans="1:46" x14ac:dyDescent="0.25">
      <c r="A780" s="93">
        <v>740</v>
      </c>
      <c r="B780" s="93" t="s">
        <v>126</v>
      </c>
      <c r="C780" s="94" t="s">
        <v>114</v>
      </c>
      <c r="D780" s="121">
        <v>2014</v>
      </c>
      <c r="E780" s="93">
        <v>4</v>
      </c>
      <c r="F780" s="93">
        <f t="shared" si="195"/>
        <v>740</v>
      </c>
      <c r="H780" s="54">
        <v>4</v>
      </c>
      <c r="I780" s="118">
        <v>506.63</v>
      </c>
      <c r="J780" s="123"/>
      <c r="L780"/>
      <c r="M780" s="60">
        <f t="shared" si="188"/>
        <v>506.63</v>
      </c>
      <c r="N780" s="10"/>
      <c r="O780" s="79" t="str">
        <f t="shared" si="192"/>
        <v>NY Metro</v>
      </c>
      <c r="P780" s="94">
        <f t="shared" si="191"/>
        <v>740</v>
      </c>
      <c r="Q780" s="94" t="s">
        <v>114</v>
      </c>
      <c r="R780" s="193"/>
      <c r="S780" s="94">
        <v>1</v>
      </c>
      <c r="T780" s="58">
        <f t="shared" si="197"/>
        <v>4</v>
      </c>
      <c r="U780" s="61">
        <f t="shared" si="198"/>
        <v>506.63</v>
      </c>
      <c r="V780" s="61">
        <f t="shared" si="193"/>
        <v>494.15264569617165</v>
      </c>
      <c r="W780" s="61" t="s">
        <v>194</v>
      </c>
      <c r="X780" s="61">
        <f t="shared" si="194"/>
        <v>3.6349999999999998</v>
      </c>
      <c r="Y780" s="61">
        <f t="shared" si="189"/>
        <v>3.5454767129968299</v>
      </c>
      <c r="Z780" s="58">
        <f t="shared" si="199"/>
        <v>0</v>
      </c>
      <c r="AA780" s="81">
        <f t="shared" si="190"/>
        <v>494.15264569617165</v>
      </c>
      <c r="AB780" s="212">
        <f t="shared" si="196"/>
        <v>123.53816142404291</v>
      </c>
      <c r="AC780" s="82"/>
      <c r="AD780" s="10"/>
      <c r="AE780"/>
      <c r="AF780"/>
      <c r="AK780" s="10"/>
      <c r="AM780"/>
      <c r="AR780" s="10"/>
      <c r="AT780"/>
    </row>
    <row r="781" spans="1:46" x14ac:dyDescent="0.25">
      <c r="A781" s="93">
        <v>741</v>
      </c>
      <c r="B781" s="93" t="s">
        <v>126</v>
      </c>
      <c r="C781" s="94" t="s">
        <v>114</v>
      </c>
      <c r="D781" s="121">
        <v>2014</v>
      </c>
      <c r="E781" s="93">
        <v>4</v>
      </c>
      <c r="F781" s="93">
        <f t="shared" si="195"/>
        <v>741</v>
      </c>
      <c r="H781" s="54">
        <v>4</v>
      </c>
      <c r="I781" s="118">
        <v>506.64</v>
      </c>
      <c r="J781" s="123"/>
      <c r="L781"/>
      <c r="M781" s="60">
        <f t="shared" si="188"/>
        <v>506.64</v>
      </c>
      <c r="N781" s="10"/>
      <c r="O781" s="79" t="str">
        <f t="shared" si="192"/>
        <v>NY Metro</v>
      </c>
      <c r="P781" s="94">
        <f t="shared" si="191"/>
        <v>741</v>
      </c>
      <c r="Q781" s="94" t="s">
        <v>114</v>
      </c>
      <c r="R781" s="193"/>
      <c r="S781" s="94">
        <v>1</v>
      </c>
      <c r="T781" s="58">
        <f t="shared" si="197"/>
        <v>4</v>
      </c>
      <c r="U781" s="61">
        <f t="shared" si="198"/>
        <v>506.64</v>
      </c>
      <c r="V781" s="61">
        <f t="shared" si="193"/>
        <v>494.16239941477687</v>
      </c>
      <c r="W781" s="61" t="s">
        <v>194</v>
      </c>
      <c r="X781" s="61">
        <f t="shared" si="194"/>
        <v>3.6349999999999998</v>
      </c>
      <c r="Y781" s="61">
        <f t="shared" si="189"/>
        <v>3.5454767129968299</v>
      </c>
      <c r="Z781" s="58">
        <f t="shared" si="199"/>
        <v>0</v>
      </c>
      <c r="AA781" s="81">
        <f t="shared" si="190"/>
        <v>494.16239941477687</v>
      </c>
      <c r="AB781" s="212">
        <f t="shared" si="196"/>
        <v>123.54059985369422</v>
      </c>
      <c r="AC781" s="82"/>
      <c r="AD781" s="10"/>
      <c r="AE781"/>
      <c r="AF781"/>
      <c r="AK781" s="10"/>
      <c r="AM781"/>
      <c r="AR781" s="10"/>
      <c r="AT781"/>
    </row>
    <row r="782" spans="1:46" x14ac:dyDescent="0.25">
      <c r="A782" s="93">
        <v>742</v>
      </c>
      <c r="B782" s="93" t="s">
        <v>126</v>
      </c>
      <c r="C782" s="94" t="s">
        <v>114</v>
      </c>
      <c r="D782" s="121">
        <v>2014</v>
      </c>
      <c r="E782" s="93">
        <v>4</v>
      </c>
      <c r="F782" s="93">
        <f t="shared" si="195"/>
        <v>742</v>
      </c>
      <c r="H782" s="54">
        <v>4</v>
      </c>
      <c r="I782" s="118">
        <v>506.64</v>
      </c>
      <c r="J782" s="123"/>
      <c r="L782"/>
      <c r="M782" s="60">
        <f t="shared" si="188"/>
        <v>506.64</v>
      </c>
      <c r="N782" s="10"/>
      <c r="O782" s="79" t="str">
        <f t="shared" si="192"/>
        <v>NY Metro</v>
      </c>
      <c r="P782" s="94">
        <f t="shared" si="191"/>
        <v>742</v>
      </c>
      <c r="Q782" s="94" t="s">
        <v>114</v>
      </c>
      <c r="R782" s="193"/>
      <c r="S782" s="94">
        <v>1</v>
      </c>
      <c r="T782" s="58">
        <f t="shared" si="197"/>
        <v>4</v>
      </c>
      <c r="U782" s="61">
        <f t="shared" si="198"/>
        <v>506.64</v>
      </c>
      <c r="V782" s="61">
        <f t="shared" si="193"/>
        <v>494.16239941477687</v>
      </c>
      <c r="W782" s="61" t="s">
        <v>194</v>
      </c>
      <c r="X782" s="61">
        <f t="shared" si="194"/>
        <v>3.6349999999999998</v>
      </c>
      <c r="Y782" s="61">
        <f t="shared" si="189"/>
        <v>3.5454767129968299</v>
      </c>
      <c r="Z782" s="58">
        <f t="shared" si="199"/>
        <v>0</v>
      </c>
      <c r="AA782" s="81">
        <f t="shared" si="190"/>
        <v>494.16239941477687</v>
      </c>
      <c r="AB782" s="212">
        <f t="shared" si="196"/>
        <v>123.54059985369422</v>
      </c>
      <c r="AC782" s="82"/>
      <c r="AD782" s="10"/>
      <c r="AE782"/>
      <c r="AF782"/>
      <c r="AK782" s="10"/>
      <c r="AM782"/>
      <c r="AR782" s="10"/>
      <c r="AT782"/>
    </row>
    <row r="783" spans="1:46" x14ac:dyDescent="0.25">
      <c r="A783" s="93">
        <v>743</v>
      </c>
      <c r="B783" s="93" t="s">
        <v>126</v>
      </c>
      <c r="C783" s="94" t="s">
        <v>114</v>
      </c>
      <c r="D783" s="121">
        <v>2014</v>
      </c>
      <c r="E783" s="93">
        <v>4</v>
      </c>
      <c r="F783" s="93">
        <f t="shared" si="195"/>
        <v>743</v>
      </c>
      <c r="H783" s="54">
        <v>4</v>
      </c>
      <c r="I783" s="118">
        <v>506.63</v>
      </c>
      <c r="J783" s="123"/>
      <c r="L783"/>
      <c r="M783" s="60">
        <f t="shared" si="188"/>
        <v>506.63</v>
      </c>
      <c r="N783" s="10"/>
      <c r="O783" s="79" t="str">
        <f t="shared" si="192"/>
        <v>NY Metro</v>
      </c>
      <c r="P783" s="94">
        <f t="shared" si="191"/>
        <v>743</v>
      </c>
      <c r="Q783" s="94" t="s">
        <v>114</v>
      </c>
      <c r="R783" s="193"/>
      <c r="S783" s="94">
        <v>1</v>
      </c>
      <c r="T783" s="58">
        <f t="shared" si="197"/>
        <v>4</v>
      </c>
      <c r="U783" s="61">
        <f t="shared" si="198"/>
        <v>506.63</v>
      </c>
      <c r="V783" s="61">
        <f t="shared" si="193"/>
        <v>494.15264569617165</v>
      </c>
      <c r="W783" s="61" t="s">
        <v>194</v>
      </c>
      <c r="X783" s="61">
        <f t="shared" si="194"/>
        <v>3.6349999999999998</v>
      </c>
      <c r="Y783" s="61">
        <f t="shared" si="189"/>
        <v>3.5454767129968299</v>
      </c>
      <c r="Z783" s="58">
        <f t="shared" si="199"/>
        <v>0</v>
      </c>
      <c r="AA783" s="81">
        <f t="shared" si="190"/>
        <v>494.15264569617165</v>
      </c>
      <c r="AB783" s="212">
        <f t="shared" si="196"/>
        <v>123.53816142404291</v>
      </c>
      <c r="AC783" s="82"/>
      <c r="AD783" s="10"/>
      <c r="AE783"/>
      <c r="AF783"/>
      <c r="AK783" s="10"/>
      <c r="AM783"/>
      <c r="AR783" s="10"/>
      <c r="AT783"/>
    </row>
    <row r="784" spans="1:46" x14ac:dyDescent="0.25">
      <c r="A784" s="93">
        <v>744</v>
      </c>
      <c r="B784" s="93" t="s">
        <v>126</v>
      </c>
      <c r="C784" s="94" t="s">
        <v>114</v>
      </c>
      <c r="D784" s="121">
        <v>2014</v>
      </c>
      <c r="E784" s="93">
        <v>4</v>
      </c>
      <c r="F784" s="93">
        <f t="shared" si="195"/>
        <v>744</v>
      </c>
      <c r="H784" s="54">
        <v>4</v>
      </c>
      <c r="I784" s="118">
        <v>506.63</v>
      </c>
      <c r="J784" s="123"/>
      <c r="L784"/>
      <c r="M784" s="60">
        <f t="shared" si="188"/>
        <v>506.63</v>
      </c>
      <c r="N784" s="10"/>
      <c r="O784" s="79" t="str">
        <f t="shared" si="192"/>
        <v>NY Metro</v>
      </c>
      <c r="P784" s="94">
        <f t="shared" si="191"/>
        <v>744</v>
      </c>
      <c r="Q784" s="94" t="s">
        <v>114</v>
      </c>
      <c r="R784" s="193"/>
      <c r="S784" s="94">
        <v>1</v>
      </c>
      <c r="T784" s="58">
        <f t="shared" si="197"/>
        <v>4</v>
      </c>
      <c r="U784" s="61">
        <f t="shared" si="198"/>
        <v>506.63</v>
      </c>
      <c r="V784" s="61">
        <f t="shared" si="193"/>
        <v>494.15264569617165</v>
      </c>
      <c r="W784" s="61" t="s">
        <v>194</v>
      </c>
      <c r="X784" s="61">
        <f t="shared" si="194"/>
        <v>3.6349999999999998</v>
      </c>
      <c r="Y784" s="61">
        <f t="shared" si="189"/>
        <v>3.5454767129968299</v>
      </c>
      <c r="Z784" s="58">
        <f t="shared" si="199"/>
        <v>0</v>
      </c>
      <c r="AA784" s="81">
        <f t="shared" si="190"/>
        <v>494.15264569617165</v>
      </c>
      <c r="AB784" s="212">
        <f t="shared" si="196"/>
        <v>123.53816142404291</v>
      </c>
      <c r="AC784" s="82"/>
      <c r="AD784" s="10"/>
      <c r="AE784"/>
      <c r="AF784"/>
      <c r="AK784" s="10"/>
      <c r="AM784"/>
      <c r="AR784" s="10"/>
      <c r="AT784"/>
    </row>
    <row r="785" spans="1:46" x14ac:dyDescent="0.25">
      <c r="A785" s="93">
        <v>745</v>
      </c>
      <c r="B785" s="93" t="s">
        <v>126</v>
      </c>
      <c r="C785" s="94" t="s">
        <v>114</v>
      </c>
      <c r="D785" s="121">
        <v>2014</v>
      </c>
      <c r="E785" s="93">
        <v>4</v>
      </c>
      <c r="F785" s="93">
        <f t="shared" si="195"/>
        <v>745</v>
      </c>
      <c r="H785" s="54">
        <v>4</v>
      </c>
      <c r="I785" s="118">
        <v>506.63</v>
      </c>
      <c r="J785" s="123"/>
      <c r="L785"/>
      <c r="M785" s="60">
        <f t="shared" si="188"/>
        <v>506.63</v>
      </c>
      <c r="N785" s="10"/>
      <c r="O785" s="79" t="str">
        <f t="shared" si="192"/>
        <v>NY Metro</v>
      </c>
      <c r="P785" s="94">
        <f t="shared" si="191"/>
        <v>745</v>
      </c>
      <c r="Q785" s="94" t="s">
        <v>114</v>
      </c>
      <c r="R785" s="193"/>
      <c r="S785" s="94">
        <v>1</v>
      </c>
      <c r="T785" s="58">
        <f t="shared" si="197"/>
        <v>4</v>
      </c>
      <c r="U785" s="61">
        <f t="shared" si="198"/>
        <v>506.63</v>
      </c>
      <c r="V785" s="61">
        <f t="shared" si="193"/>
        <v>494.15264569617165</v>
      </c>
      <c r="W785" s="61" t="s">
        <v>194</v>
      </c>
      <c r="X785" s="61">
        <f t="shared" si="194"/>
        <v>3.6349999999999998</v>
      </c>
      <c r="Y785" s="61">
        <f t="shared" si="189"/>
        <v>3.5454767129968299</v>
      </c>
      <c r="Z785" s="58">
        <f t="shared" si="199"/>
        <v>0</v>
      </c>
      <c r="AA785" s="81">
        <f t="shared" si="190"/>
        <v>494.15264569617165</v>
      </c>
      <c r="AB785" s="212">
        <f t="shared" si="196"/>
        <v>123.53816142404291</v>
      </c>
      <c r="AC785" s="82"/>
      <c r="AD785" s="10"/>
      <c r="AE785"/>
      <c r="AF785"/>
      <c r="AK785" s="10"/>
      <c r="AM785"/>
      <c r="AR785" s="10"/>
      <c r="AT785"/>
    </row>
    <row r="786" spans="1:46" x14ac:dyDescent="0.25">
      <c r="A786" s="93">
        <v>746</v>
      </c>
      <c r="B786" s="93" t="s">
        <v>126</v>
      </c>
      <c r="C786" s="94" t="s">
        <v>114</v>
      </c>
      <c r="D786" s="121">
        <v>2014</v>
      </c>
      <c r="E786" s="93">
        <v>4</v>
      </c>
      <c r="F786" s="93">
        <f t="shared" si="195"/>
        <v>746</v>
      </c>
      <c r="H786" s="54">
        <v>4</v>
      </c>
      <c r="I786" s="118">
        <v>506.63</v>
      </c>
      <c r="J786" s="123"/>
      <c r="L786"/>
      <c r="M786" s="60">
        <f t="shared" si="188"/>
        <v>506.63</v>
      </c>
      <c r="N786" s="10"/>
      <c r="O786" s="79" t="str">
        <f t="shared" si="192"/>
        <v>NY Metro</v>
      </c>
      <c r="P786" s="94">
        <f t="shared" si="191"/>
        <v>746</v>
      </c>
      <c r="Q786" s="94" t="s">
        <v>114</v>
      </c>
      <c r="R786" s="193"/>
      <c r="S786" s="94">
        <v>1</v>
      </c>
      <c r="T786" s="58">
        <f t="shared" si="197"/>
        <v>4</v>
      </c>
      <c r="U786" s="61">
        <f t="shared" si="198"/>
        <v>506.63</v>
      </c>
      <c r="V786" s="61">
        <f t="shared" si="193"/>
        <v>494.15264569617165</v>
      </c>
      <c r="W786" s="61" t="s">
        <v>194</v>
      </c>
      <c r="X786" s="61">
        <f t="shared" si="194"/>
        <v>3.6349999999999998</v>
      </c>
      <c r="Y786" s="61">
        <f t="shared" si="189"/>
        <v>3.5454767129968299</v>
      </c>
      <c r="Z786" s="58">
        <f t="shared" si="199"/>
        <v>0</v>
      </c>
      <c r="AA786" s="81">
        <f t="shared" si="190"/>
        <v>494.15264569617165</v>
      </c>
      <c r="AB786" s="212">
        <f t="shared" si="196"/>
        <v>123.53816142404291</v>
      </c>
      <c r="AC786" s="82"/>
      <c r="AD786" s="10"/>
      <c r="AE786"/>
      <c r="AF786"/>
      <c r="AK786" s="10"/>
      <c r="AM786"/>
      <c r="AR786" s="10"/>
      <c r="AT786"/>
    </row>
    <row r="787" spans="1:46" x14ac:dyDescent="0.25">
      <c r="A787" s="93">
        <v>747</v>
      </c>
      <c r="B787" s="93" t="s">
        <v>126</v>
      </c>
      <c r="C787" s="94" t="s">
        <v>114</v>
      </c>
      <c r="D787" s="121">
        <v>2014</v>
      </c>
      <c r="E787" s="93">
        <v>4</v>
      </c>
      <c r="F787" s="93">
        <f t="shared" si="195"/>
        <v>747</v>
      </c>
      <c r="H787" s="54">
        <v>4</v>
      </c>
      <c r="I787" s="118">
        <v>506.63</v>
      </c>
      <c r="J787" s="123"/>
      <c r="L787"/>
      <c r="M787" s="60">
        <f t="shared" si="188"/>
        <v>506.63</v>
      </c>
      <c r="N787" s="10"/>
      <c r="O787" s="79" t="str">
        <f t="shared" si="192"/>
        <v>NY Metro</v>
      </c>
      <c r="P787" s="94">
        <f t="shared" si="191"/>
        <v>747</v>
      </c>
      <c r="Q787" s="94" t="s">
        <v>114</v>
      </c>
      <c r="R787" s="193"/>
      <c r="S787" s="94">
        <v>1</v>
      </c>
      <c r="T787" s="58">
        <f t="shared" si="197"/>
        <v>4</v>
      </c>
      <c r="U787" s="61">
        <f t="shared" si="198"/>
        <v>506.63</v>
      </c>
      <c r="V787" s="61">
        <f t="shared" si="193"/>
        <v>494.15264569617165</v>
      </c>
      <c r="W787" s="61" t="s">
        <v>194</v>
      </c>
      <c r="X787" s="61">
        <f t="shared" si="194"/>
        <v>3.6349999999999998</v>
      </c>
      <c r="Y787" s="61">
        <f t="shared" si="189"/>
        <v>3.5454767129968299</v>
      </c>
      <c r="Z787" s="58">
        <f t="shared" si="199"/>
        <v>0</v>
      </c>
      <c r="AA787" s="81">
        <f t="shared" si="190"/>
        <v>494.15264569617165</v>
      </c>
      <c r="AB787" s="212">
        <f t="shared" si="196"/>
        <v>123.53816142404291</v>
      </c>
      <c r="AC787" s="82"/>
      <c r="AD787" s="10"/>
      <c r="AE787"/>
      <c r="AF787"/>
      <c r="AK787" s="10"/>
      <c r="AM787"/>
      <c r="AR787" s="10"/>
      <c r="AT787"/>
    </row>
    <row r="788" spans="1:46" x14ac:dyDescent="0.25">
      <c r="A788" s="93">
        <v>748</v>
      </c>
      <c r="B788" s="93" t="s">
        <v>126</v>
      </c>
      <c r="C788" s="94" t="s">
        <v>114</v>
      </c>
      <c r="D788" s="121">
        <v>2014</v>
      </c>
      <c r="E788" s="93">
        <v>4</v>
      </c>
      <c r="F788" s="93">
        <f t="shared" si="195"/>
        <v>748</v>
      </c>
      <c r="H788" s="54">
        <v>4</v>
      </c>
      <c r="I788" s="118">
        <v>506.64</v>
      </c>
      <c r="J788" s="123"/>
      <c r="L788"/>
      <c r="M788" s="60">
        <f t="shared" si="188"/>
        <v>506.64</v>
      </c>
      <c r="N788" s="10"/>
      <c r="O788" s="79" t="str">
        <f t="shared" si="192"/>
        <v>NY Metro</v>
      </c>
      <c r="P788" s="94">
        <f t="shared" si="191"/>
        <v>748</v>
      </c>
      <c r="Q788" s="94" t="s">
        <v>114</v>
      </c>
      <c r="R788" s="193"/>
      <c r="S788" s="94">
        <v>1</v>
      </c>
      <c r="T788" s="58">
        <f t="shared" si="197"/>
        <v>4</v>
      </c>
      <c r="U788" s="61">
        <f t="shared" si="198"/>
        <v>506.64</v>
      </c>
      <c r="V788" s="61">
        <f t="shared" si="193"/>
        <v>494.16239941477687</v>
      </c>
      <c r="W788" s="61" t="s">
        <v>194</v>
      </c>
      <c r="X788" s="61">
        <f t="shared" si="194"/>
        <v>3.6349999999999998</v>
      </c>
      <c r="Y788" s="61">
        <f t="shared" si="189"/>
        <v>3.5454767129968299</v>
      </c>
      <c r="Z788" s="58">
        <f t="shared" si="199"/>
        <v>0</v>
      </c>
      <c r="AA788" s="81">
        <f t="shared" si="190"/>
        <v>494.16239941477687</v>
      </c>
      <c r="AB788" s="212">
        <f t="shared" si="196"/>
        <v>123.54059985369422</v>
      </c>
      <c r="AC788" s="82"/>
      <c r="AD788" s="10"/>
      <c r="AE788"/>
      <c r="AF788"/>
      <c r="AK788" s="10"/>
      <c r="AM788"/>
      <c r="AR788" s="10"/>
      <c r="AT788"/>
    </row>
    <row r="789" spans="1:46" x14ac:dyDescent="0.25">
      <c r="A789" s="93">
        <v>749</v>
      </c>
      <c r="B789" s="93" t="s">
        <v>126</v>
      </c>
      <c r="C789" s="94" t="s">
        <v>114</v>
      </c>
      <c r="D789" s="121">
        <v>2014</v>
      </c>
      <c r="E789" s="93">
        <v>4</v>
      </c>
      <c r="F789" s="93">
        <f t="shared" si="195"/>
        <v>749</v>
      </c>
      <c r="H789" s="54">
        <v>4</v>
      </c>
      <c r="I789" s="118">
        <v>506.63</v>
      </c>
      <c r="J789" s="123"/>
      <c r="L789"/>
      <c r="M789" s="60">
        <f t="shared" ref="M789:M852" si="200">I789+(L789*K789)</f>
        <v>506.63</v>
      </c>
      <c r="N789" s="10"/>
      <c r="O789" s="79" t="str">
        <f t="shared" si="192"/>
        <v>NY Metro</v>
      </c>
      <c r="P789" s="94">
        <f t="shared" si="191"/>
        <v>749</v>
      </c>
      <c r="Q789" s="94" t="s">
        <v>114</v>
      </c>
      <c r="R789" s="193"/>
      <c r="S789" s="94">
        <v>1</v>
      </c>
      <c r="T789" s="58">
        <f t="shared" si="197"/>
        <v>4</v>
      </c>
      <c r="U789" s="61">
        <f t="shared" si="198"/>
        <v>506.63</v>
      </c>
      <c r="V789" s="61">
        <f t="shared" si="193"/>
        <v>494.15264569617165</v>
      </c>
      <c r="W789" s="61" t="s">
        <v>194</v>
      </c>
      <c r="X789" s="61">
        <f t="shared" si="194"/>
        <v>3.6349999999999998</v>
      </c>
      <c r="Y789" s="61">
        <f t="shared" si="189"/>
        <v>3.5454767129968299</v>
      </c>
      <c r="Z789" s="58">
        <f t="shared" si="199"/>
        <v>0</v>
      </c>
      <c r="AA789" s="81">
        <f t="shared" si="190"/>
        <v>494.15264569617165</v>
      </c>
      <c r="AB789" s="212">
        <f t="shared" si="196"/>
        <v>123.53816142404291</v>
      </c>
      <c r="AC789" s="82"/>
      <c r="AD789" s="10"/>
      <c r="AE789"/>
      <c r="AF789"/>
      <c r="AK789" s="10"/>
      <c r="AM789"/>
      <c r="AR789" s="10"/>
      <c r="AT789"/>
    </row>
    <row r="790" spans="1:46" x14ac:dyDescent="0.25">
      <c r="A790" s="93">
        <v>750</v>
      </c>
      <c r="B790" s="93" t="s">
        <v>126</v>
      </c>
      <c r="C790" s="94" t="s">
        <v>114</v>
      </c>
      <c r="D790" s="121">
        <v>2014</v>
      </c>
      <c r="E790" s="93">
        <v>4</v>
      </c>
      <c r="F790" s="93">
        <f t="shared" si="195"/>
        <v>750</v>
      </c>
      <c r="H790" s="54">
        <v>4</v>
      </c>
      <c r="I790" s="118">
        <v>506.64</v>
      </c>
      <c r="J790" s="123"/>
      <c r="L790"/>
      <c r="M790" s="60">
        <f t="shared" si="200"/>
        <v>506.64</v>
      </c>
      <c r="N790" s="10"/>
      <c r="O790" s="79" t="str">
        <f t="shared" si="192"/>
        <v>NY Metro</v>
      </c>
      <c r="P790" s="94">
        <f t="shared" si="191"/>
        <v>750</v>
      </c>
      <c r="Q790" s="94" t="s">
        <v>114</v>
      </c>
      <c r="R790" s="193"/>
      <c r="S790" s="94">
        <v>1</v>
      </c>
      <c r="T790" s="58">
        <f t="shared" si="197"/>
        <v>4</v>
      </c>
      <c r="U790" s="61">
        <f t="shared" si="198"/>
        <v>506.64</v>
      </c>
      <c r="V790" s="61">
        <f t="shared" si="193"/>
        <v>494.16239941477687</v>
      </c>
      <c r="W790" s="61" t="s">
        <v>194</v>
      </c>
      <c r="X790" s="61">
        <f t="shared" si="194"/>
        <v>3.6349999999999998</v>
      </c>
      <c r="Y790" s="61">
        <f t="shared" si="189"/>
        <v>3.5454767129968299</v>
      </c>
      <c r="Z790" s="58">
        <f t="shared" si="199"/>
        <v>0</v>
      </c>
      <c r="AA790" s="81">
        <f t="shared" si="190"/>
        <v>494.16239941477687</v>
      </c>
      <c r="AB790" s="212">
        <f t="shared" si="196"/>
        <v>123.54059985369422</v>
      </c>
      <c r="AC790" s="82"/>
      <c r="AD790" s="10"/>
      <c r="AE790"/>
      <c r="AF790"/>
      <c r="AK790" s="10"/>
      <c r="AM790"/>
      <c r="AR790" s="10"/>
      <c r="AT790"/>
    </row>
    <row r="791" spans="1:46" x14ac:dyDescent="0.25">
      <c r="A791" s="93">
        <v>751</v>
      </c>
      <c r="B791" s="93" t="s">
        <v>126</v>
      </c>
      <c r="C791" s="94" t="s">
        <v>114</v>
      </c>
      <c r="D791" s="121">
        <v>2014</v>
      </c>
      <c r="E791" s="93">
        <v>4</v>
      </c>
      <c r="F791" s="93">
        <f t="shared" si="195"/>
        <v>751</v>
      </c>
      <c r="H791" s="54">
        <v>4</v>
      </c>
      <c r="I791" s="118">
        <v>506.64</v>
      </c>
      <c r="J791" s="123"/>
      <c r="L791"/>
      <c r="M791" s="60">
        <f t="shared" si="200"/>
        <v>506.64</v>
      </c>
      <c r="N791" s="10"/>
      <c r="O791" s="79" t="str">
        <f t="shared" si="192"/>
        <v>NY Metro</v>
      </c>
      <c r="P791" s="94">
        <f t="shared" si="191"/>
        <v>751</v>
      </c>
      <c r="Q791" s="94" t="s">
        <v>114</v>
      </c>
      <c r="R791" s="193"/>
      <c r="S791" s="94">
        <v>1</v>
      </c>
      <c r="T791" s="58">
        <f t="shared" si="197"/>
        <v>4</v>
      </c>
      <c r="U791" s="61">
        <f t="shared" si="198"/>
        <v>506.64</v>
      </c>
      <c r="V791" s="61">
        <f t="shared" si="193"/>
        <v>494.16239941477687</v>
      </c>
      <c r="W791" s="61" t="s">
        <v>194</v>
      </c>
      <c r="X791" s="61">
        <f t="shared" si="194"/>
        <v>3.6349999999999998</v>
      </c>
      <c r="Y791" s="61">
        <f t="shared" si="189"/>
        <v>3.5454767129968299</v>
      </c>
      <c r="Z791" s="58">
        <f t="shared" si="199"/>
        <v>0</v>
      </c>
      <c r="AA791" s="81">
        <f t="shared" si="190"/>
        <v>494.16239941477687</v>
      </c>
      <c r="AB791" s="212">
        <f t="shared" si="196"/>
        <v>123.54059985369422</v>
      </c>
      <c r="AC791" s="82"/>
      <c r="AD791" s="10"/>
      <c r="AE791"/>
      <c r="AF791"/>
      <c r="AK791" s="10"/>
      <c r="AM791"/>
      <c r="AR791" s="10"/>
      <c r="AT791"/>
    </row>
    <row r="792" spans="1:46" x14ac:dyDescent="0.25">
      <c r="A792" s="93">
        <v>752</v>
      </c>
      <c r="B792" s="93" t="s">
        <v>126</v>
      </c>
      <c r="C792" s="94" t="s">
        <v>114</v>
      </c>
      <c r="D792" s="121">
        <v>2014</v>
      </c>
      <c r="E792" s="93">
        <v>4</v>
      </c>
      <c r="F792" s="93">
        <f t="shared" si="195"/>
        <v>752</v>
      </c>
      <c r="H792" s="54">
        <v>4</v>
      </c>
      <c r="I792" s="118">
        <v>506.64</v>
      </c>
      <c r="J792" s="123"/>
      <c r="L792"/>
      <c r="M792" s="60">
        <f t="shared" si="200"/>
        <v>506.64</v>
      </c>
      <c r="N792" s="10"/>
      <c r="O792" s="79" t="str">
        <f t="shared" si="192"/>
        <v>NY Metro</v>
      </c>
      <c r="P792" s="94">
        <f t="shared" si="191"/>
        <v>752</v>
      </c>
      <c r="Q792" s="94" t="s">
        <v>114</v>
      </c>
      <c r="R792" s="193"/>
      <c r="S792" s="94">
        <v>1</v>
      </c>
      <c r="T792" s="58">
        <f t="shared" si="197"/>
        <v>4</v>
      </c>
      <c r="U792" s="61">
        <f t="shared" si="198"/>
        <v>506.64</v>
      </c>
      <c r="V792" s="61">
        <f t="shared" si="193"/>
        <v>494.16239941477687</v>
      </c>
      <c r="W792" s="61" t="s">
        <v>194</v>
      </c>
      <c r="X792" s="61">
        <f t="shared" si="194"/>
        <v>3.6349999999999998</v>
      </c>
      <c r="Y792" s="61">
        <f t="shared" ref="Y792:Y855" si="201">X792/$AO$52</f>
        <v>3.5454767129968299</v>
      </c>
      <c r="Z792" s="58">
        <f t="shared" si="199"/>
        <v>0</v>
      </c>
      <c r="AA792" s="81">
        <f t="shared" ref="AA792:AA855" si="202">(Z792*Y792+V792)/S792</f>
        <v>494.16239941477687</v>
      </c>
      <c r="AB792" s="212">
        <f t="shared" si="196"/>
        <v>123.54059985369422</v>
      </c>
      <c r="AC792" s="82"/>
      <c r="AD792" s="10"/>
      <c r="AE792"/>
      <c r="AF792"/>
      <c r="AK792" s="10"/>
      <c r="AM792"/>
      <c r="AR792" s="10"/>
      <c r="AT792"/>
    </row>
    <row r="793" spans="1:46" x14ac:dyDescent="0.25">
      <c r="A793" s="93">
        <v>753</v>
      </c>
      <c r="B793" s="93" t="s">
        <v>126</v>
      </c>
      <c r="C793" s="94" t="s">
        <v>114</v>
      </c>
      <c r="D793" s="121">
        <v>2014</v>
      </c>
      <c r="E793" s="93">
        <v>4</v>
      </c>
      <c r="F793" s="93">
        <f t="shared" si="195"/>
        <v>753</v>
      </c>
      <c r="H793" s="54">
        <v>4</v>
      </c>
      <c r="I793" s="118">
        <v>506.64</v>
      </c>
      <c r="J793" s="123"/>
      <c r="L793"/>
      <c r="M793" s="60">
        <f t="shared" si="200"/>
        <v>506.64</v>
      </c>
      <c r="N793" s="10"/>
      <c r="O793" s="79" t="str">
        <f t="shared" si="192"/>
        <v>NY Metro</v>
      </c>
      <c r="P793" s="94">
        <f t="shared" si="191"/>
        <v>753</v>
      </c>
      <c r="Q793" s="94" t="s">
        <v>114</v>
      </c>
      <c r="R793" s="193"/>
      <c r="S793" s="94">
        <v>1</v>
      </c>
      <c r="T793" s="58">
        <f t="shared" si="197"/>
        <v>4</v>
      </c>
      <c r="U793" s="61">
        <f t="shared" si="198"/>
        <v>506.64</v>
      </c>
      <c r="V793" s="61">
        <f t="shared" si="193"/>
        <v>494.16239941477687</v>
      </c>
      <c r="W793" s="61" t="s">
        <v>194</v>
      </c>
      <c r="X793" s="61">
        <f t="shared" si="194"/>
        <v>3.6349999999999998</v>
      </c>
      <c r="Y793" s="61">
        <f t="shared" si="201"/>
        <v>3.5454767129968299</v>
      </c>
      <c r="Z793" s="58">
        <f t="shared" si="199"/>
        <v>0</v>
      </c>
      <c r="AA793" s="81">
        <f t="shared" si="202"/>
        <v>494.16239941477687</v>
      </c>
      <c r="AB793" s="212">
        <f t="shared" si="196"/>
        <v>123.54059985369422</v>
      </c>
      <c r="AC793" s="82"/>
      <c r="AD793" s="10"/>
      <c r="AE793"/>
      <c r="AF793"/>
      <c r="AK793" s="10"/>
      <c r="AM793"/>
      <c r="AR793" s="10"/>
      <c r="AT793"/>
    </row>
    <row r="794" spans="1:46" x14ac:dyDescent="0.25">
      <c r="A794" s="93">
        <v>754</v>
      </c>
      <c r="B794" s="93" t="s">
        <v>126</v>
      </c>
      <c r="C794" s="94" t="s">
        <v>114</v>
      </c>
      <c r="D794" s="121">
        <v>2014</v>
      </c>
      <c r="E794" s="93">
        <v>4</v>
      </c>
      <c r="F794" s="93">
        <f t="shared" si="195"/>
        <v>754</v>
      </c>
      <c r="H794" s="54">
        <v>4</v>
      </c>
      <c r="I794" s="118">
        <v>506.64</v>
      </c>
      <c r="J794" s="123"/>
      <c r="L794"/>
      <c r="M794" s="60">
        <f t="shared" si="200"/>
        <v>506.64</v>
      </c>
      <c r="N794" s="10"/>
      <c r="O794" s="79" t="str">
        <f t="shared" si="192"/>
        <v>NY Metro</v>
      </c>
      <c r="P794" s="94">
        <f t="shared" si="191"/>
        <v>754</v>
      </c>
      <c r="Q794" s="94" t="s">
        <v>114</v>
      </c>
      <c r="R794" s="193"/>
      <c r="S794" s="94">
        <v>1</v>
      </c>
      <c r="T794" s="58">
        <f t="shared" si="197"/>
        <v>4</v>
      </c>
      <c r="U794" s="61">
        <f t="shared" si="198"/>
        <v>506.64</v>
      </c>
      <c r="V794" s="61">
        <f t="shared" si="193"/>
        <v>494.16239941477687</v>
      </c>
      <c r="W794" s="61" t="s">
        <v>194</v>
      </c>
      <c r="X794" s="61">
        <f t="shared" si="194"/>
        <v>3.6349999999999998</v>
      </c>
      <c r="Y794" s="61">
        <f t="shared" si="201"/>
        <v>3.5454767129968299</v>
      </c>
      <c r="Z794" s="58">
        <f t="shared" si="199"/>
        <v>0</v>
      </c>
      <c r="AA794" s="81">
        <f t="shared" si="202"/>
        <v>494.16239941477687</v>
      </c>
      <c r="AB794" s="212">
        <f t="shared" si="196"/>
        <v>123.54059985369422</v>
      </c>
      <c r="AC794" s="82"/>
      <c r="AD794" s="10"/>
      <c r="AE794"/>
      <c r="AF794"/>
      <c r="AK794" s="10"/>
      <c r="AM794"/>
      <c r="AR794" s="10"/>
      <c r="AT794"/>
    </row>
    <row r="795" spans="1:46" x14ac:dyDescent="0.25">
      <c r="A795" s="93">
        <v>755</v>
      </c>
      <c r="B795" s="93" t="s">
        <v>126</v>
      </c>
      <c r="C795" s="94" t="s">
        <v>114</v>
      </c>
      <c r="D795" s="121">
        <v>2014</v>
      </c>
      <c r="E795" s="93">
        <v>4</v>
      </c>
      <c r="F795" s="93">
        <f t="shared" si="195"/>
        <v>755</v>
      </c>
      <c r="H795" s="54">
        <v>4</v>
      </c>
      <c r="I795" s="118">
        <v>506.64</v>
      </c>
      <c r="J795" s="123"/>
      <c r="L795"/>
      <c r="M795" s="60">
        <f t="shared" si="200"/>
        <v>506.64</v>
      </c>
      <c r="N795" s="10"/>
      <c r="O795" s="79" t="str">
        <f t="shared" si="192"/>
        <v>NY Metro</v>
      </c>
      <c r="P795" s="94">
        <f t="shared" si="191"/>
        <v>755</v>
      </c>
      <c r="Q795" s="94" t="s">
        <v>114</v>
      </c>
      <c r="R795" s="193"/>
      <c r="S795" s="94">
        <v>1</v>
      </c>
      <c r="T795" s="58">
        <f t="shared" si="197"/>
        <v>4</v>
      </c>
      <c r="U795" s="61">
        <f t="shared" si="198"/>
        <v>506.64</v>
      </c>
      <c r="V795" s="61">
        <f t="shared" si="193"/>
        <v>494.16239941477687</v>
      </c>
      <c r="W795" s="61" t="s">
        <v>194</v>
      </c>
      <c r="X795" s="61">
        <f t="shared" si="194"/>
        <v>3.6349999999999998</v>
      </c>
      <c r="Y795" s="61">
        <f t="shared" si="201"/>
        <v>3.5454767129968299</v>
      </c>
      <c r="Z795" s="58">
        <f t="shared" si="199"/>
        <v>0</v>
      </c>
      <c r="AA795" s="81">
        <f t="shared" si="202"/>
        <v>494.16239941477687</v>
      </c>
      <c r="AB795" s="212">
        <f t="shared" si="196"/>
        <v>123.54059985369422</v>
      </c>
      <c r="AC795" s="82"/>
      <c r="AD795" s="10"/>
      <c r="AE795"/>
      <c r="AF795"/>
      <c r="AK795" s="10"/>
      <c r="AM795"/>
      <c r="AR795" s="10"/>
      <c r="AT795"/>
    </row>
    <row r="796" spans="1:46" x14ac:dyDescent="0.25">
      <c r="A796" s="93">
        <v>756</v>
      </c>
      <c r="B796" s="93" t="s">
        <v>126</v>
      </c>
      <c r="C796" s="94" t="s">
        <v>114</v>
      </c>
      <c r="D796" s="121">
        <v>2014</v>
      </c>
      <c r="E796" s="93">
        <v>4</v>
      </c>
      <c r="F796" s="93">
        <f t="shared" si="195"/>
        <v>756</v>
      </c>
      <c r="H796" s="54">
        <v>4</v>
      </c>
      <c r="I796" s="118">
        <v>506.64</v>
      </c>
      <c r="J796" s="123"/>
      <c r="L796"/>
      <c r="M796" s="60">
        <f t="shared" si="200"/>
        <v>506.64</v>
      </c>
      <c r="N796" s="10"/>
      <c r="O796" s="79" t="str">
        <f t="shared" si="192"/>
        <v>NY Metro</v>
      </c>
      <c r="P796" s="94">
        <f t="shared" si="191"/>
        <v>756</v>
      </c>
      <c r="Q796" s="94" t="s">
        <v>114</v>
      </c>
      <c r="R796" s="193"/>
      <c r="S796" s="94">
        <v>1</v>
      </c>
      <c r="T796" s="58">
        <f t="shared" si="197"/>
        <v>4</v>
      </c>
      <c r="U796" s="61">
        <f t="shared" si="198"/>
        <v>506.64</v>
      </c>
      <c r="V796" s="61">
        <f t="shared" si="193"/>
        <v>494.16239941477687</v>
      </c>
      <c r="W796" s="61" t="s">
        <v>194</v>
      </c>
      <c r="X796" s="61">
        <f t="shared" si="194"/>
        <v>3.6349999999999998</v>
      </c>
      <c r="Y796" s="61">
        <f t="shared" si="201"/>
        <v>3.5454767129968299</v>
      </c>
      <c r="Z796" s="58">
        <f t="shared" si="199"/>
        <v>0</v>
      </c>
      <c r="AA796" s="81">
        <f t="shared" si="202"/>
        <v>494.16239941477687</v>
      </c>
      <c r="AB796" s="212">
        <f t="shared" si="196"/>
        <v>123.54059985369422</v>
      </c>
      <c r="AC796" s="82"/>
      <c r="AD796" s="10"/>
      <c r="AE796"/>
      <c r="AF796"/>
      <c r="AK796" s="10"/>
      <c r="AM796"/>
      <c r="AR796" s="10"/>
      <c r="AT796"/>
    </row>
    <row r="797" spans="1:46" x14ac:dyDescent="0.25">
      <c r="A797" s="93">
        <v>757</v>
      </c>
      <c r="B797" s="93" t="s">
        <v>126</v>
      </c>
      <c r="C797" s="94" t="s">
        <v>114</v>
      </c>
      <c r="D797" s="121">
        <v>2014</v>
      </c>
      <c r="E797" s="93">
        <v>4</v>
      </c>
      <c r="F797" s="93">
        <f t="shared" si="195"/>
        <v>757</v>
      </c>
      <c r="H797" s="54">
        <v>4</v>
      </c>
      <c r="I797" s="118">
        <v>506.63</v>
      </c>
      <c r="J797" s="123"/>
      <c r="L797"/>
      <c r="M797" s="60">
        <f t="shared" si="200"/>
        <v>506.63</v>
      </c>
      <c r="N797" s="10"/>
      <c r="O797" s="79" t="str">
        <f t="shared" si="192"/>
        <v>NY Metro</v>
      </c>
      <c r="P797" s="94">
        <f t="shared" si="191"/>
        <v>757</v>
      </c>
      <c r="Q797" s="94" t="s">
        <v>114</v>
      </c>
      <c r="R797" s="193"/>
      <c r="S797" s="94">
        <v>1</v>
      </c>
      <c r="T797" s="58">
        <f t="shared" si="197"/>
        <v>4</v>
      </c>
      <c r="U797" s="61">
        <f t="shared" si="198"/>
        <v>506.63</v>
      </c>
      <c r="V797" s="61">
        <f t="shared" si="193"/>
        <v>494.15264569617165</v>
      </c>
      <c r="W797" s="61" t="s">
        <v>194</v>
      </c>
      <c r="X797" s="61">
        <f t="shared" si="194"/>
        <v>3.6349999999999998</v>
      </c>
      <c r="Y797" s="61">
        <f t="shared" si="201"/>
        <v>3.5454767129968299</v>
      </c>
      <c r="Z797" s="58">
        <f t="shared" si="199"/>
        <v>0</v>
      </c>
      <c r="AA797" s="81">
        <f t="shared" si="202"/>
        <v>494.15264569617165</v>
      </c>
      <c r="AB797" s="212">
        <f t="shared" si="196"/>
        <v>123.53816142404291</v>
      </c>
      <c r="AC797" s="82"/>
      <c r="AD797" s="10"/>
      <c r="AE797"/>
      <c r="AF797"/>
      <c r="AK797" s="10"/>
      <c r="AM797"/>
      <c r="AR797" s="10"/>
      <c r="AT797"/>
    </row>
    <row r="798" spans="1:46" x14ac:dyDescent="0.25">
      <c r="A798" s="93">
        <v>758</v>
      </c>
      <c r="B798" s="93" t="s">
        <v>126</v>
      </c>
      <c r="C798" s="94" t="s">
        <v>114</v>
      </c>
      <c r="D798" s="121">
        <v>2014</v>
      </c>
      <c r="E798" s="93">
        <v>4</v>
      </c>
      <c r="F798" s="93">
        <f t="shared" si="195"/>
        <v>758</v>
      </c>
      <c r="H798" s="54">
        <v>4</v>
      </c>
      <c r="I798" s="118">
        <v>506.64</v>
      </c>
      <c r="J798" s="123"/>
      <c r="L798"/>
      <c r="M798" s="60">
        <f t="shared" si="200"/>
        <v>506.64</v>
      </c>
      <c r="N798" s="10"/>
      <c r="O798" s="79" t="str">
        <f t="shared" si="192"/>
        <v>NY Metro</v>
      </c>
      <c r="P798" s="94">
        <f t="shared" si="191"/>
        <v>758</v>
      </c>
      <c r="Q798" s="94" t="s">
        <v>114</v>
      </c>
      <c r="R798" s="193"/>
      <c r="S798" s="94">
        <v>1</v>
      </c>
      <c r="T798" s="58">
        <f t="shared" si="197"/>
        <v>4</v>
      </c>
      <c r="U798" s="61">
        <f t="shared" si="198"/>
        <v>506.64</v>
      </c>
      <c r="V798" s="61">
        <f t="shared" si="193"/>
        <v>494.16239941477687</v>
      </c>
      <c r="W798" s="61" t="s">
        <v>194</v>
      </c>
      <c r="X798" s="61">
        <f t="shared" si="194"/>
        <v>3.6349999999999998</v>
      </c>
      <c r="Y798" s="61">
        <f t="shared" si="201"/>
        <v>3.5454767129968299</v>
      </c>
      <c r="Z798" s="58">
        <f t="shared" si="199"/>
        <v>0</v>
      </c>
      <c r="AA798" s="81">
        <f t="shared" si="202"/>
        <v>494.16239941477687</v>
      </c>
      <c r="AB798" s="212">
        <f t="shared" si="196"/>
        <v>123.54059985369422</v>
      </c>
      <c r="AC798" s="82"/>
      <c r="AD798" s="10"/>
      <c r="AE798"/>
      <c r="AF798"/>
      <c r="AK798" s="10"/>
      <c r="AM798"/>
      <c r="AR798" s="10"/>
      <c r="AT798"/>
    </row>
    <row r="799" spans="1:46" x14ac:dyDescent="0.25">
      <c r="A799" s="93">
        <v>759</v>
      </c>
      <c r="B799" s="93" t="s">
        <v>126</v>
      </c>
      <c r="C799" s="94" t="s">
        <v>114</v>
      </c>
      <c r="D799" s="121">
        <v>2014</v>
      </c>
      <c r="E799" s="93">
        <v>4</v>
      </c>
      <c r="F799" s="93">
        <f t="shared" si="195"/>
        <v>759</v>
      </c>
      <c r="H799" s="54">
        <v>4</v>
      </c>
      <c r="I799" s="118">
        <v>506.64</v>
      </c>
      <c r="J799" s="123"/>
      <c r="L799"/>
      <c r="M799" s="60">
        <f t="shared" si="200"/>
        <v>506.64</v>
      </c>
      <c r="N799" s="10"/>
      <c r="O799" s="79" t="str">
        <f t="shared" si="192"/>
        <v>NY Metro</v>
      </c>
      <c r="P799" s="94">
        <f t="shared" si="191"/>
        <v>759</v>
      </c>
      <c r="Q799" s="94" t="s">
        <v>114</v>
      </c>
      <c r="R799" s="193"/>
      <c r="S799" s="94">
        <v>1</v>
      </c>
      <c r="T799" s="58">
        <f t="shared" si="197"/>
        <v>4</v>
      </c>
      <c r="U799" s="61">
        <f t="shared" si="198"/>
        <v>506.64</v>
      </c>
      <c r="V799" s="61">
        <f t="shared" si="193"/>
        <v>494.16239941477687</v>
      </c>
      <c r="W799" s="61" t="s">
        <v>194</v>
      </c>
      <c r="X799" s="61">
        <f t="shared" si="194"/>
        <v>3.6349999999999998</v>
      </c>
      <c r="Y799" s="61">
        <f t="shared" si="201"/>
        <v>3.5454767129968299</v>
      </c>
      <c r="Z799" s="58">
        <f t="shared" si="199"/>
        <v>0</v>
      </c>
      <c r="AA799" s="81">
        <f t="shared" si="202"/>
        <v>494.16239941477687</v>
      </c>
      <c r="AB799" s="212">
        <f t="shared" si="196"/>
        <v>123.54059985369422</v>
      </c>
      <c r="AC799" s="82"/>
      <c r="AD799" s="10"/>
      <c r="AE799"/>
      <c r="AF799"/>
      <c r="AK799" s="10"/>
      <c r="AM799"/>
      <c r="AR799" s="10"/>
      <c r="AT799"/>
    </row>
    <row r="800" spans="1:46" x14ac:dyDescent="0.25">
      <c r="A800" s="93">
        <v>760</v>
      </c>
      <c r="B800" s="93" t="s">
        <v>126</v>
      </c>
      <c r="C800" s="94" t="s">
        <v>114</v>
      </c>
      <c r="D800" s="121">
        <v>2014</v>
      </c>
      <c r="E800" s="93">
        <v>4</v>
      </c>
      <c r="F800" s="93">
        <f t="shared" si="195"/>
        <v>760</v>
      </c>
      <c r="H800" s="54">
        <v>4</v>
      </c>
      <c r="I800" s="118">
        <v>506.64</v>
      </c>
      <c r="J800" s="123"/>
      <c r="L800"/>
      <c r="M800" s="60">
        <f t="shared" si="200"/>
        <v>506.64</v>
      </c>
      <c r="N800" s="10"/>
      <c r="O800" s="79" t="str">
        <f t="shared" si="192"/>
        <v>NY Metro</v>
      </c>
      <c r="P800" s="94">
        <f t="shared" si="191"/>
        <v>760</v>
      </c>
      <c r="Q800" s="94" t="s">
        <v>114</v>
      </c>
      <c r="R800" s="193"/>
      <c r="S800" s="94">
        <v>1</v>
      </c>
      <c r="T800" s="58">
        <f t="shared" si="197"/>
        <v>4</v>
      </c>
      <c r="U800" s="61">
        <f t="shared" si="198"/>
        <v>506.64</v>
      </c>
      <c r="V800" s="61">
        <f t="shared" si="193"/>
        <v>494.16239941477687</v>
      </c>
      <c r="W800" s="61" t="s">
        <v>194</v>
      </c>
      <c r="X800" s="61">
        <f t="shared" si="194"/>
        <v>3.6349999999999998</v>
      </c>
      <c r="Y800" s="61">
        <f t="shared" si="201"/>
        <v>3.5454767129968299</v>
      </c>
      <c r="Z800" s="58">
        <f t="shared" si="199"/>
        <v>0</v>
      </c>
      <c r="AA800" s="81">
        <f t="shared" si="202"/>
        <v>494.16239941477687</v>
      </c>
      <c r="AB800" s="212">
        <f t="shared" si="196"/>
        <v>123.54059985369422</v>
      </c>
      <c r="AC800" s="82"/>
      <c r="AD800" s="10"/>
      <c r="AE800"/>
      <c r="AF800"/>
      <c r="AK800" s="10"/>
      <c r="AM800"/>
      <c r="AR800" s="10"/>
      <c r="AT800"/>
    </row>
    <row r="801" spans="1:46" x14ac:dyDescent="0.25">
      <c r="A801" s="93">
        <v>761</v>
      </c>
      <c r="B801" s="93" t="s">
        <v>126</v>
      </c>
      <c r="C801" s="94" t="s">
        <v>114</v>
      </c>
      <c r="D801" s="121">
        <v>2014</v>
      </c>
      <c r="E801" s="93">
        <v>4</v>
      </c>
      <c r="F801" s="93">
        <f t="shared" si="195"/>
        <v>761</v>
      </c>
      <c r="H801" s="54">
        <v>4</v>
      </c>
      <c r="I801" s="118">
        <v>506.64</v>
      </c>
      <c r="J801" s="123"/>
      <c r="L801"/>
      <c r="M801" s="60">
        <f t="shared" si="200"/>
        <v>506.64</v>
      </c>
      <c r="N801" s="10"/>
      <c r="O801" s="79" t="str">
        <f t="shared" si="192"/>
        <v>NY Metro</v>
      </c>
      <c r="P801" s="94">
        <f t="shared" si="191"/>
        <v>761</v>
      </c>
      <c r="Q801" s="94" t="s">
        <v>114</v>
      </c>
      <c r="R801" s="193"/>
      <c r="S801" s="94">
        <v>1</v>
      </c>
      <c r="T801" s="58">
        <f t="shared" si="197"/>
        <v>4</v>
      </c>
      <c r="U801" s="61">
        <f t="shared" si="198"/>
        <v>506.64</v>
      </c>
      <c r="V801" s="61">
        <f t="shared" si="193"/>
        <v>494.16239941477687</v>
      </c>
      <c r="W801" s="61" t="s">
        <v>194</v>
      </c>
      <c r="X801" s="61">
        <f t="shared" si="194"/>
        <v>3.6349999999999998</v>
      </c>
      <c r="Y801" s="61">
        <f t="shared" si="201"/>
        <v>3.5454767129968299</v>
      </c>
      <c r="Z801" s="58">
        <f t="shared" si="199"/>
        <v>0</v>
      </c>
      <c r="AA801" s="81">
        <f t="shared" si="202"/>
        <v>494.16239941477687</v>
      </c>
      <c r="AB801" s="212">
        <f t="shared" si="196"/>
        <v>123.54059985369422</v>
      </c>
      <c r="AC801" s="82"/>
      <c r="AD801" s="10"/>
      <c r="AE801"/>
      <c r="AF801"/>
      <c r="AK801" s="10"/>
      <c r="AM801"/>
      <c r="AR801" s="10"/>
      <c r="AT801"/>
    </row>
    <row r="802" spans="1:46" x14ac:dyDescent="0.25">
      <c r="A802" s="93">
        <v>762</v>
      </c>
      <c r="B802" s="93" t="s">
        <v>126</v>
      </c>
      <c r="C802" s="94" t="s">
        <v>114</v>
      </c>
      <c r="D802" s="121">
        <v>2014</v>
      </c>
      <c r="E802" s="93">
        <v>4</v>
      </c>
      <c r="F802" s="93">
        <f t="shared" si="195"/>
        <v>762</v>
      </c>
      <c r="H802" s="54">
        <v>4</v>
      </c>
      <c r="I802" s="118">
        <v>506.64</v>
      </c>
      <c r="J802" s="123"/>
      <c r="L802"/>
      <c r="M802" s="60">
        <f t="shared" si="200"/>
        <v>506.64</v>
      </c>
      <c r="N802" s="10"/>
      <c r="O802" s="79" t="str">
        <f t="shared" si="192"/>
        <v>NY Metro</v>
      </c>
      <c r="P802" s="94">
        <f t="shared" si="191"/>
        <v>762</v>
      </c>
      <c r="Q802" s="94" t="s">
        <v>114</v>
      </c>
      <c r="R802" s="193"/>
      <c r="S802" s="94">
        <v>1</v>
      </c>
      <c r="T802" s="58">
        <f t="shared" si="197"/>
        <v>4</v>
      </c>
      <c r="U802" s="61">
        <f t="shared" si="198"/>
        <v>506.64</v>
      </c>
      <c r="V802" s="61">
        <f t="shared" si="193"/>
        <v>494.16239941477687</v>
      </c>
      <c r="W802" s="61" t="s">
        <v>194</v>
      </c>
      <c r="X802" s="61">
        <f t="shared" si="194"/>
        <v>3.6349999999999998</v>
      </c>
      <c r="Y802" s="61">
        <f t="shared" si="201"/>
        <v>3.5454767129968299</v>
      </c>
      <c r="Z802" s="58">
        <f t="shared" si="199"/>
        <v>0</v>
      </c>
      <c r="AA802" s="81">
        <f t="shared" si="202"/>
        <v>494.16239941477687</v>
      </c>
      <c r="AB802" s="212">
        <f t="shared" si="196"/>
        <v>123.54059985369422</v>
      </c>
      <c r="AC802" s="82"/>
      <c r="AD802" s="10"/>
      <c r="AE802"/>
      <c r="AF802"/>
      <c r="AK802" s="10"/>
      <c r="AM802"/>
      <c r="AR802" s="10"/>
      <c r="AT802"/>
    </row>
    <row r="803" spans="1:46" x14ac:dyDescent="0.25">
      <c r="A803" s="93">
        <v>763</v>
      </c>
      <c r="B803" s="93" t="s">
        <v>126</v>
      </c>
      <c r="C803" s="94" t="s">
        <v>114</v>
      </c>
      <c r="D803" s="121">
        <v>2014</v>
      </c>
      <c r="E803" s="93">
        <v>4</v>
      </c>
      <c r="F803" s="93">
        <f t="shared" si="195"/>
        <v>763</v>
      </c>
      <c r="H803" s="54">
        <v>4</v>
      </c>
      <c r="I803" s="118">
        <v>506.64</v>
      </c>
      <c r="J803" s="123"/>
      <c r="L803"/>
      <c r="M803" s="60">
        <f t="shared" si="200"/>
        <v>506.64</v>
      </c>
      <c r="N803" s="10"/>
      <c r="O803" s="79" t="str">
        <f t="shared" si="192"/>
        <v>NY Metro</v>
      </c>
      <c r="P803" s="94">
        <f t="shared" si="191"/>
        <v>763</v>
      </c>
      <c r="Q803" s="94" t="s">
        <v>114</v>
      </c>
      <c r="R803" s="193"/>
      <c r="S803" s="94">
        <v>1</v>
      </c>
      <c r="T803" s="58">
        <f t="shared" si="197"/>
        <v>4</v>
      </c>
      <c r="U803" s="61">
        <f t="shared" si="198"/>
        <v>506.64</v>
      </c>
      <c r="V803" s="61">
        <f t="shared" si="193"/>
        <v>494.16239941477687</v>
      </c>
      <c r="W803" s="61" t="s">
        <v>194</v>
      </c>
      <c r="X803" s="61">
        <f t="shared" si="194"/>
        <v>3.6349999999999998</v>
      </c>
      <c r="Y803" s="61">
        <f t="shared" si="201"/>
        <v>3.5454767129968299</v>
      </c>
      <c r="Z803" s="58">
        <f t="shared" si="199"/>
        <v>0</v>
      </c>
      <c r="AA803" s="81">
        <f t="shared" si="202"/>
        <v>494.16239941477687</v>
      </c>
      <c r="AB803" s="212">
        <f t="shared" si="196"/>
        <v>123.54059985369422</v>
      </c>
      <c r="AC803" s="82"/>
      <c r="AD803" s="10"/>
      <c r="AE803"/>
      <c r="AF803"/>
      <c r="AK803" s="10"/>
      <c r="AM803"/>
      <c r="AR803" s="10"/>
      <c r="AT803"/>
    </row>
    <row r="804" spans="1:46" x14ac:dyDescent="0.25">
      <c r="A804" s="93">
        <v>764</v>
      </c>
      <c r="B804" s="93" t="s">
        <v>126</v>
      </c>
      <c r="C804" s="94" t="s">
        <v>114</v>
      </c>
      <c r="D804" s="121">
        <v>2014</v>
      </c>
      <c r="E804" s="93">
        <v>4</v>
      </c>
      <c r="F804" s="93">
        <f t="shared" si="195"/>
        <v>764</v>
      </c>
      <c r="H804" s="54">
        <v>4</v>
      </c>
      <c r="I804" s="118">
        <v>506.63</v>
      </c>
      <c r="J804" s="123"/>
      <c r="L804"/>
      <c r="M804" s="60">
        <f t="shared" si="200"/>
        <v>506.63</v>
      </c>
      <c r="N804" s="10"/>
      <c r="O804" s="79" t="str">
        <f t="shared" si="192"/>
        <v>NY Metro</v>
      </c>
      <c r="P804" s="94">
        <f t="shared" si="191"/>
        <v>764</v>
      </c>
      <c r="Q804" s="94" t="s">
        <v>114</v>
      </c>
      <c r="R804" s="193"/>
      <c r="S804" s="94">
        <v>1</v>
      </c>
      <c r="T804" s="58">
        <f t="shared" si="197"/>
        <v>4</v>
      </c>
      <c r="U804" s="61">
        <f t="shared" si="198"/>
        <v>506.63</v>
      </c>
      <c r="V804" s="61">
        <f t="shared" si="193"/>
        <v>494.15264569617165</v>
      </c>
      <c r="W804" s="61" t="s">
        <v>194</v>
      </c>
      <c r="X804" s="61">
        <f t="shared" si="194"/>
        <v>3.6349999999999998</v>
      </c>
      <c r="Y804" s="61">
        <f t="shared" si="201"/>
        <v>3.5454767129968299</v>
      </c>
      <c r="Z804" s="58">
        <f t="shared" si="199"/>
        <v>0</v>
      </c>
      <c r="AA804" s="81">
        <f t="shared" si="202"/>
        <v>494.15264569617165</v>
      </c>
      <c r="AB804" s="212">
        <f t="shared" si="196"/>
        <v>123.53816142404291</v>
      </c>
      <c r="AC804" s="82"/>
      <c r="AD804" s="10"/>
      <c r="AE804"/>
      <c r="AF804"/>
      <c r="AK804" s="10"/>
      <c r="AM804"/>
      <c r="AR804" s="10"/>
      <c r="AT804"/>
    </row>
    <row r="805" spans="1:46" x14ac:dyDescent="0.25">
      <c r="A805" s="93">
        <v>765</v>
      </c>
      <c r="B805" s="93" t="s">
        <v>126</v>
      </c>
      <c r="C805" s="94" t="s">
        <v>114</v>
      </c>
      <c r="D805" s="121">
        <v>2014</v>
      </c>
      <c r="E805" s="93">
        <v>4</v>
      </c>
      <c r="F805" s="93">
        <f t="shared" si="195"/>
        <v>765</v>
      </c>
      <c r="H805" s="54">
        <v>4</v>
      </c>
      <c r="I805" s="118">
        <v>506.64</v>
      </c>
      <c r="J805" s="123"/>
      <c r="L805"/>
      <c r="M805" s="60">
        <f t="shared" si="200"/>
        <v>506.64</v>
      </c>
      <c r="N805" s="10"/>
      <c r="O805" s="79" t="str">
        <f t="shared" si="192"/>
        <v>NY Metro</v>
      </c>
      <c r="P805" s="94">
        <f t="shared" si="191"/>
        <v>765</v>
      </c>
      <c r="Q805" s="94" t="s">
        <v>114</v>
      </c>
      <c r="R805" s="193"/>
      <c r="S805" s="94">
        <v>1</v>
      </c>
      <c r="T805" s="58">
        <f t="shared" si="197"/>
        <v>4</v>
      </c>
      <c r="U805" s="61">
        <f t="shared" si="198"/>
        <v>506.64</v>
      </c>
      <c r="V805" s="61">
        <f t="shared" si="193"/>
        <v>494.16239941477687</v>
      </c>
      <c r="W805" s="61" t="s">
        <v>194</v>
      </c>
      <c r="X805" s="61">
        <f t="shared" si="194"/>
        <v>3.6349999999999998</v>
      </c>
      <c r="Y805" s="61">
        <f t="shared" si="201"/>
        <v>3.5454767129968299</v>
      </c>
      <c r="Z805" s="58">
        <f t="shared" si="199"/>
        <v>0</v>
      </c>
      <c r="AA805" s="81">
        <f t="shared" si="202"/>
        <v>494.16239941477687</v>
      </c>
      <c r="AB805" s="212">
        <f t="shared" si="196"/>
        <v>123.54059985369422</v>
      </c>
      <c r="AC805" s="82"/>
      <c r="AD805" s="10"/>
      <c r="AE805"/>
      <c r="AF805"/>
      <c r="AK805" s="10"/>
      <c r="AM805"/>
      <c r="AR805" s="10"/>
      <c r="AT805"/>
    </row>
    <row r="806" spans="1:46" x14ac:dyDescent="0.25">
      <c r="A806" s="93">
        <v>766</v>
      </c>
      <c r="B806" s="93" t="s">
        <v>126</v>
      </c>
      <c r="C806" s="94" t="s">
        <v>114</v>
      </c>
      <c r="D806" s="121">
        <v>2014</v>
      </c>
      <c r="E806" s="93">
        <v>4</v>
      </c>
      <c r="F806" s="93">
        <f t="shared" si="195"/>
        <v>766</v>
      </c>
      <c r="H806" s="54">
        <v>4</v>
      </c>
      <c r="I806" s="118">
        <v>506.64</v>
      </c>
      <c r="J806" s="123"/>
      <c r="L806"/>
      <c r="M806" s="60">
        <f t="shared" si="200"/>
        <v>506.64</v>
      </c>
      <c r="N806" s="10"/>
      <c r="O806" s="79" t="str">
        <f t="shared" si="192"/>
        <v>NY Metro</v>
      </c>
      <c r="P806" s="94">
        <f t="shared" si="191"/>
        <v>766</v>
      </c>
      <c r="Q806" s="94" t="s">
        <v>114</v>
      </c>
      <c r="R806" s="193"/>
      <c r="S806" s="94">
        <v>1</v>
      </c>
      <c r="T806" s="58">
        <f t="shared" si="197"/>
        <v>4</v>
      </c>
      <c r="U806" s="61">
        <f t="shared" si="198"/>
        <v>506.64</v>
      </c>
      <c r="V806" s="61">
        <f t="shared" si="193"/>
        <v>494.16239941477687</v>
      </c>
      <c r="W806" s="61" t="s">
        <v>194</v>
      </c>
      <c r="X806" s="61">
        <f t="shared" si="194"/>
        <v>3.6349999999999998</v>
      </c>
      <c r="Y806" s="61">
        <f t="shared" si="201"/>
        <v>3.5454767129968299</v>
      </c>
      <c r="Z806" s="58">
        <f t="shared" si="199"/>
        <v>0</v>
      </c>
      <c r="AA806" s="81">
        <f t="shared" si="202"/>
        <v>494.16239941477687</v>
      </c>
      <c r="AB806" s="212">
        <f t="shared" si="196"/>
        <v>123.54059985369422</v>
      </c>
      <c r="AC806" s="82"/>
      <c r="AD806" s="10"/>
      <c r="AE806"/>
      <c r="AF806"/>
      <c r="AK806" s="10"/>
      <c r="AM806"/>
      <c r="AR806" s="10"/>
      <c r="AT806"/>
    </row>
    <row r="807" spans="1:46" x14ac:dyDescent="0.25">
      <c r="A807" s="93">
        <v>767</v>
      </c>
      <c r="B807" s="93" t="s">
        <v>126</v>
      </c>
      <c r="C807" s="94" t="s">
        <v>114</v>
      </c>
      <c r="D807" s="121">
        <v>2014</v>
      </c>
      <c r="E807" s="93">
        <v>4</v>
      </c>
      <c r="F807" s="93">
        <f t="shared" si="195"/>
        <v>767</v>
      </c>
      <c r="H807" s="54">
        <v>4</v>
      </c>
      <c r="I807" s="118">
        <v>506.64</v>
      </c>
      <c r="J807" s="123"/>
      <c r="L807"/>
      <c r="M807" s="60">
        <f t="shared" si="200"/>
        <v>506.64</v>
      </c>
      <c r="N807" s="10"/>
      <c r="O807" s="79" t="str">
        <f t="shared" si="192"/>
        <v>NY Metro</v>
      </c>
      <c r="P807" s="94">
        <f t="shared" si="191"/>
        <v>767</v>
      </c>
      <c r="Q807" s="94" t="s">
        <v>114</v>
      </c>
      <c r="R807" s="193"/>
      <c r="S807" s="94">
        <v>1</v>
      </c>
      <c r="T807" s="58">
        <f t="shared" si="197"/>
        <v>4</v>
      </c>
      <c r="U807" s="61">
        <f t="shared" si="198"/>
        <v>506.64</v>
      </c>
      <c r="V807" s="61">
        <f t="shared" si="193"/>
        <v>494.16239941477687</v>
      </c>
      <c r="W807" s="61" t="s">
        <v>194</v>
      </c>
      <c r="X807" s="61">
        <f t="shared" si="194"/>
        <v>3.6349999999999998</v>
      </c>
      <c r="Y807" s="61">
        <f t="shared" si="201"/>
        <v>3.5454767129968299</v>
      </c>
      <c r="Z807" s="58">
        <f t="shared" si="199"/>
        <v>0</v>
      </c>
      <c r="AA807" s="81">
        <f t="shared" si="202"/>
        <v>494.16239941477687</v>
      </c>
      <c r="AB807" s="212">
        <f t="shared" si="196"/>
        <v>123.54059985369422</v>
      </c>
      <c r="AC807" s="82"/>
      <c r="AD807" s="10"/>
      <c r="AE807"/>
      <c r="AF807"/>
      <c r="AK807" s="10"/>
      <c r="AM807"/>
      <c r="AR807" s="10"/>
      <c r="AT807"/>
    </row>
    <row r="808" spans="1:46" x14ac:dyDescent="0.25">
      <c r="A808" s="93">
        <v>768</v>
      </c>
      <c r="B808" s="93" t="s">
        <v>126</v>
      </c>
      <c r="C808" s="94" t="s">
        <v>114</v>
      </c>
      <c r="D808" s="121">
        <v>2014</v>
      </c>
      <c r="E808" s="93">
        <v>4</v>
      </c>
      <c r="F808" s="93">
        <f t="shared" si="195"/>
        <v>768</v>
      </c>
      <c r="H808" s="54">
        <v>4</v>
      </c>
      <c r="I808" s="118">
        <v>506.64</v>
      </c>
      <c r="J808" s="123"/>
      <c r="L808"/>
      <c r="M808" s="60">
        <f t="shared" si="200"/>
        <v>506.64</v>
      </c>
      <c r="N808" s="10"/>
      <c r="O808" s="79" t="str">
        <f t="shared" si="192"/>
        <v>NY Metro</v>
      </c>
      <c r="P808" s="94">
        <f t="shared" si="191"/>
        <v>768</v>
      </c>
      <c r="Q808" s="94" t="s">
        <v>114</v>
      </c>
      <c r="R808" s="193"/>
      <c r="S808" s="94">
        <v>1</v>
      </c>
      <c r="T808" s="58">
        <f t="shared" si="197"/>
        <v>4</v>
      </c>
      <c r="U808" s="61">
        <f t="shared" si="198"/>
        <v>506.64</v>
      </c>
      <c r="V808" s="61">
        <f t="shared" si="193"/>
        <v>494.16239941477687</v>
      </c>
      <c r="W808" s="61" t="s">
        <v>194</v>
      </c>
      <c r="X808" s="61">
        <f t="shared" si="194"/>
        <v>3.6349999999999998</v>
      </c>
      <c r="Y808" s="61">
        <f t="shared" si="201"/>
        <v>3.5454767129968299</v>
      </c>
      <c r="Z808" s="58">
        <f t="shared" si="199"/>
        <v>0</v>
      </c>
      <c r="AA808" s="81">
        <f t="shared" si="202"/>
        <v>494.16239941477687</v>
      </c>
      <c r="AB808" s="212">
        <f t="shared" si="196"/>
        <v>123.54059985369422</v>
      </c>
      <c r="AC808" s="82"/>
      <c r="AD808" s="10"/>
      <c r="AE808"/>
      <c r="AF808"/>
      <c r="AK808" s="10"/>
      <c r="AM808"/>
      <c r="AR808" s="10"/>
      <c r="AT808"/>
    </row>
    <row r="809" spans="1:46" x14ac:dyDescent="0.25">
      <c r="A809" s="93">
        <v>769</v>
      </c>
      <c r="B809" s="93" t="s">
        <v>126</v>
      </c>
      <c r="C809" s="94" t="s">
        <v>114</v>
      </c>
      <c r="D809" s="121">
        <v>2014</v>
      </c>
      <c r="E809" s="93">
        <v>4</v>
      </c>
      <c r="F809" s="93">
        <f t="shared" si="195"/>
        <v>769</v>
      </c>
      <c r="H809" s="54">
        <v>4</v>
      </c>
      <c r="I809" s="118">
        <v>506.64</v>
      </c>
      <c r="J809" s="123"/>
      <c r="L809"/>
      <c r="M809" s="60">
        <f t="shared" si="200"/>
        <v>506.64</v>
      </c>
      <c r="N809" s="10"/>
      <c r="O809" s="79" t="str">
        <f t="shared" si="192"/>
        <v>NY Metro</v>
      </c>
      <c r="P809" s="94">
        <f t="shared" si="191"/>
        <v>769</v>
      </c>
      <c r="Q809" s="94" t="s">
        <v>114</v>
      </c>
      <c r="R809" s="193"/>
      <c r="S809" s="94">
        <v>1</v>
      </c>
      <c r="T809" s="58">
        <f t="shared" si="197"/>
        <v>4</v>
      </c>
      <c r="U809" s="61">
        <f t="shared" si="198"/>
        <v>506.64</v>
      </c>
      <c r="V809" s="61">
        <f t="shared" si="193"/>
        <v>494.16239941477687</v>
      </c>
      <c r="W809" s="61" t="s">
        <v>194</v>
      </c>
      <c r="X809" s="61">
        <f t="shared" si="194"/>
        <v>3.6349999999999998</v>
      </c>
      <c r="Y809" s="61">
        <f t="shared" si="201"/>
        <v>3.5454767129968299</v>
      </c>
      <c r="Z809" s="58">
        <f t="shared" si="199"/>
        <v>0</v>
      </c>
      <c r="AA809" s="81">
        <f t="shared" si="202"/>
        <v>494.16239941477687</v>
      </c>
      <c r="AB809" s="212">
        <f t="shared" si="196"/>
        <v>123.54059985369422</v>
      </c>
      <c r="AC809" s="82"/>
      <c r="AD809" s="10"/>
      <c r="AE809"/>
      <c r="AF809"/>
      <c r="AK809" s="10"/>
      <c r="AM809"/>
      <c r="AR809" s="10"/>
      <c r="AT809"/>
    </row>
    <row r="810" spans="1:46" x14ac:dyDescent="0.25">
      <c r="A810" s="93">
        <v>770</v>
      </c>
      <c r="B810" s="93" t="s">
        <v>126</v>
      </c>
      <c r="C810" s="94" t="s">
        <v>114</v>
      </c>
      <c r="D810" s="121">
        <v>2014</v>
      </c>
      <c r="E810" s="93">
        <v>4</v>
      </c>
      <c r="F810" s="93">
        <f t="shared" si="195"/>
        <v>770</v>
      </c>
      <c r="H810" s="54">
        <v>4</v>
      </c>
      <c r="I810" s="118">
        <v>506.64</v>
      </c>
      <c r="J810" s="123"/>
      <c r="L810"/>
      <c r="M810" s="60">
        <f t="shared" si="200"/>
        <v>506.64</v>
      </c>
      <c r="N810" s="10"/>
      <c r="O810" s="79" t="str">
        <f t="shared" si="192"/>
        <v>NY Metro</v>
      </c>
      <c r="P810" s="94">
        <f t="shared" si="191"/>
        <v>770</v>
      </c>
      <c r="Q810" s="94" t="s">
        <v>114</v>
      </c>
      <c r="R810" s="193"/>
      <c r="S810" s="94">
        <v>1</v>
      </c>
      <c r="T810" s="58">
        <f t="shared" si="197"/>
        <v>4</v>
      </c>
      <c r="U810" s="61">
        <f t="shared" si="198"/>
        <v>506.64</v>
      </c>
      <c r="V810" s="61">
        <f t="shared" si="193"/>
        <v>494.16239941477687</v>
      </c>
      <c r="W810" s="61" t="s">
        <v>194</v>
      </c>
      <c r="X810" s="61">
        <f t="shared" si="194"/>
        <v>3.6349999999999998</v>
      </c>
      <c r="Y810" s="61">
        <f t="shared" si="201"/>
        <v>3.5454767129968299</v>
      </c>
      <c r="Z810" s="58">
        <f t="shared" si="199"/>
        <v>0</v>
      </c>
      <c r="AA810" s="81">
        <f t="shared" si="202"/>
        <v>494.16239941477687</v>
      </c>
      <c r="AB810" s="212">
        <f t="shared" si="196"/>
        <v>123.54059985369422</v>
      </c>
      <c r="AC810" s="82"/>
      <c r="AD810" s="10"/>
      <c r="AE810"/>
      <c r="AF810"/>
      <c r="AK810" s="10"/>
      <c r="AM810"/>
      <c r="AR810" s="10"/>
      <c r="AT810"/>
    </row>
    <row r="811" spans="1:46" x14ac:dyDescent="0.25">
      <c r="A811" s="93">
        <v>771</v>
      </c>
      <c r="B811" s="93" t="s">
        <v>126</v>
      </c>
      <c r="C811" s="94" t="s">
        <v>114</v>
      </c>
      <c r="D811" s="121">
        <v>2014</v>
      </c>
      <c r="E811" s="93">
        <v>4</v>
      </c>
      <c r="F811" s="93">
        <f t="shared" si="195"/>
        <v>771</v>
      </c>
      <c r="H811" s="54">
        <v>4</v>
      </c>
      <c r="I811" s="118">
        <v>506.64</v>
      </c>
      <c r="J811" s="123"/>
      <c r="L811"/>
      <c r="M811" s="60">
        <f t="shared" si="200"/>
        <v>506.64</v>
      </c>
      <c r="N811" s="10"/>
      <c r="O811" s="79" t="str">
        <f t="shared" si="192"/>
        <v>NY Metro</v>
      </c>
      <c r="P811" s="94">
        <f t="shared" si="191"/>
        <v>771</v>
      </c>
      <c r="Q811" s="94" t="s">
        <v>114</v>
      </c>
      <c r="R811" s="193"/>
      <c r="S811" s="94">
        <v>1</v>
      </c>
      <c r="T811" s="58">
        <f t="shared" si="197"/>
        <v>4</v>
      </c>
      <c r="U811" s="61">
        <f t="shared" si="198"/>
        <v>506.64</v>
      </c>
      <c r="V811" s="61">
        <f t="shared" si="193"/>
        <v>494.16239941477687</v>
      </c>
      <c r="W811" s="61" t="s">
        <v>194</v>
      </c>
      <c r="X811" s="61">
        <f t="shared" si="194"/>
        <v>3.6349999999999998</v>
      </c>
      <c r="Y811" s="61">
        <f t="shared" si="201"/>
        <v>3.5454767129968299</v>
      </c>
      <c r="Z811" s="58">
        <f t="shared" si="199"/>
        <v>0</v>
      </c>
      <c r="AA811" s="81">
        <f t="shared" si="202"/>
        <v>494.16239941477687</v>
      </c>
      <c r="AB811" s="212">
        <f t="shared" si="196"/>
        <v>123.54059985369422</v>
      </c>
      <c r="AC811" s="82"/>
      <c r="AD811" s="10"/>
      <c r="AE811"/>
      <c r="AF811"/>
      <c r="AK811" s="10"/>
      <c r="AM811"/>
      <c r="AR811" s="10"/>
      <c r="AT811"/>
    </row>
    <row r="812" spans="1:46" x14ac:dyDescent="0.25">
      <c r="A812" s="93">
        <v>772</v>
      </c>
      <c r="B812" s="93" t="s">
        <v>126</v>
      </c>
      <c r="C812" s="94" t="s">
        <v>114</v>
      </c>
      <c r="D812" s="121">
        <v>2014</v>
      </c>
      <c r="E812" s="93">
        <v>4</v>
      </c>
      <c r="F812" s="93">
        <f t="shared" si="195"/>
        <v>772</v>
      </c>
      <c r="H812" s="54">
        <v>4</v>
      </c>
      <c r="I812" s="118">
        <v>506.64</v>
      </c>
      <c r="J812" s="123"/>
      <c r="L812"/>
      <c r="M812" s="60">
        <f t="shared" si="200"/>
        <v>506.64</v>
      </c>
      <c r="N812" s="10"/>
      <c r="O812" s="79" t="str">
        <f t="shared" si="192"/>
        <v>NY Metro</v>
      </c>
      <c r="P812" s="94">
        <f t="shared" si="191"/>
        <v>772</v>
      </c>
      <c r="Q812" s="94" t="s">
        <v>114</v>
      </c>
      <c r="R812" s="193"/>
      <c r="S812" s="94">
        <v>1</v>
      </c>
      <c r="T812" s="58">
        <f t="shared" si="197"/>
        <v>4</v>
      </c>
      <c r="U812" s="61">
        <f t="shared" si="198"/>
        <v>506.64</v>
      </c>
      <c r="V812" s="61">
        <f t="shared" si="193"/>
        <v>494.16239941477687</v>
      </c>
      <c r="W812" s="61" t="s">
        <v>194</v>
      </c>
      <c r="X812" s="61">
        <f t="shared" si="194"/>
        <v>3.6349999999999998</v>
      </c>
      <c r="Y812" s="61">
        <f t="shared" si="201"/>
        <v>3.5454767129968299</v>
      </c>
      <c r="Z812" s="58">
        <f t="shared" si="199"/>
        <v>0</v>
      </c>
      <c r="AA812" s="81">
        <f t="shared" si="202"/>
        <v>494.16239941477687</v>
      </c>
      <c r="AB812" s="212">
        <f t="shared" si="196"/>
        <v>123.54059985369422</v>
      </c>
      <c r="AC812" s="82"/>
      <c r="AD812" s="10"/>
      <c r="AE812"/>
      <c r="AF812"/>
      <c r="AK812" s="10"/>
      <c r="AM812"/>
      <c r="AR812" s="10"/>
      <c r="AT812"/>
    </row>
    <row r="813" spans="1:46" x14ac:dyDescent="0.25">
      <c r="A813" s="93">
        <v>773</v>
      </c>
      <c r="B813" s="93" t="s">
        <v>126</v>
      </c>
      <c r="C813" s="94" t="s">
        <v>114</v>
      </c>
      <c r="D813" s="121">
        <v>2014</v>
      </c>
      <c r="E813" s="93">
        <v>4</v>
      </c>
      <c r="F813" s="93">
        <f t="shared" si="195"/>
        <v>773</v>
      </c>
      <c r="H813" s="54">
        <v>4</v>
      </c>
      <c r="I813" s="118">
        <v>506.64</v>
      </c>
      <c r="J813" s="123"/>
      <c r="L813"/>
      <c r="M813" s="60">
        <f t="shared" si="200"/>
        <v>506.64</v>
      </c>
      <c r="N813" s="10"/>
      <c r="O813" s="79" t="str">
        <f t="shared" si="192"/>
        <v>NY Metro</v>
      </c>
      <c r="P813" s="94">
        <f t="shared" si="191"/>
        <v>773</v>
      </c>
      <c r="Q813" s="94" t="s">
        <v>114</v>
      </c>
      <c r="R813" s="193"/>
      <c r="S813" s="94">
        <v>1</v>
      </c>
      <c r="T813" s="58">
        <f t="shared" si="197"/>
        <v>4</v>
      </c>
      <c r="U813" s="61">
        <f t="shared" si="198"/>
        <v>506.64</v>
      </c>
      <c r="V813" s="61">
        <f t="shared" si="193"/>
        <v>494.16239941477687</v>
      </c>
      <c r="W813" s="61" t="s">
        <v>194</v>
      </c>
      <c r="X813" s="61">
        <f t="shared" si="194"/>
        <v>3.6349999999999998</v>
      </c>
      <c r="Y813" s="61">
        <f t="shared" si="201"/>
        <v>3.5454767129968299</v>
      </c>
      <c r="Z813" s="58">
        <f t="shared" si="199"/>
        <v>0</v>
      </c>
      <c r="AA813" s="81">
        <f t="shared" si="202"/>
        <v>494.16239941477687</v>
      </c>
      <c r="AB813" s="212">
        <f t="shared" si="196"/>
        <v>123.54059985369422</v>
      </c>
      <c r="AC813" s="82"/>
      <c r="AD813" s="10"/>
      <c r="AE813"/>
      <c r="AF813"/>
      <c r="AK813" s="10"/>
      <c r="AM813"/>
      <c r="AR813" s="10"/>
      <c r="AT813"/>
    </row>
    <row r="814" spans="1:46" x14ac:dyDescent="0.25">
      <c r="A814" s="93">
        <v>774</v>
      </c>
      <c r="B814" s="93" t="s">
        <v>126</v>
      </c>
      <c r="C814" s="94" t="s">
        <v>114</v>
      </c>
      <c r="D814" s="121">
        <v>2014</v>
      </c>
      <c r="E814" s="93">
        <v>4</v>
      </c>
      <c r="F814" s="93">
        <f t="shared" si="195"/>
        <v>774</v>
      </c>
      <c r="H814" s="54">
        <v>4</v>
      </c>
      <c r="I814" s="118">
        <v>506.64</v>
      </c>
      <c r="J814" s="123"/>
      <c r="L814"/>
      <c r="M814" s="60">
        <f t="shared" si="200"/>
        <v>506.64</v>
      </c>
      <c r="N814" s="10"/>
      <c r="O814" s="79" t="str">
        <f t="shared" si="192"/>
        <v>NY Metro</v>
      </c>
      <c r="P814" s="94">
        <f t="shared" si="191"/>
        <v>774</v>
      </c>
      <c r="Q814" s="94" t="s">
        <v>114</v>
      </c>
      <c r="R814" s="193"/>
      <c r="S814" s="94">
        <v>1</v>
      </c>
      <c r="T814" s="58">
        <f t="shared" si="197"/>
        <v>4</v>
      </c>
      <c r="U814" s="61">
        <f t="shared" si="198"/>
        <v>506.64</v>
      </c>
      <c r="V814" s="61">
        <f t="shared" si="193"/>
        <v>494.16239941477687</v>
      </c>
      <c r="W814" s="61" t="s">
        <v>194</v>
      </c>
      <c r="X814" s="61">
        <f t="shared" si="194"/>
        <v>3.6349999999999998</v>
      </c>
      <c r="Y814" s="61">
        <f t="shared" si="201"/>
        <v>3.5454767129968299</v>
      </c>
      <c r="Z814" s="58">
        <f t="shared" si="199"/>
        <v>0</v>
      </c>
      <c r="AA814" s="81">
        <f t="shared" si="202"/>
        <v>494.16239941477687</v>
      </c>
      <c r="AB814" s="212">
        <f t="shared" si="196"/>
        <v>123.54059985369422</v>
      </c>
      <c r="AC814" s="82"/>
      <c r="AD814" s="10"/>
      <c r="AE814"/>
      <c r="AF814"/>
      <c r="AK814" s="10"/>
      <c r="AM814"/>
      <c r="AR814" s="10"/>
      <c r="AT814"/>
    </row>
    <row r="815" spans="1:46" x14ac:dyDescent="0.25">
      <c r="A815" s="93">
        <v>775</v>
      </c>
      <c r="B815" s="93" t="s">
        <v>126</v>
      </c>
      <c r="C815" s="94" t="s">
        <v>114</v>
      </c>
      <c r="D815" s="121">
        <v>2014</v>
      </c>
      <c r="E815" s="93">
        <v>4</v>
      </c>
      <c r="F815" s="93">
        <f t="shared" si="195"/>
        <v>775</v>
      </c>
      <c r="H815" s="54">
        <v>4</v>
      </c>
      <c r="I815" s="118">
        <v>506.64</v>
      </c>
      <c r="J815" s="123"/>
      <c r="L815"/>
      <c r="M815" s="60">
        <f t="shared" si="200"/>
        <v>506.64</v>
      </c>
      <c r="N815" s="10"/>
      <c r="O815" s="79" t="str">
        <f t="shared" si="192"/>
        <v>NY Metro</v>
      </c>
      <c r="P815" s="94">
        <f t="shared" si="191"/>
        <v>775</v>
      </c>
      <c r="Q815" s="94" t="s">
        <v>114</v>
      </c>
      <c r="R815" s="193"/>
      <c r="S815" s="94">
        <v>1</v>
      </c>
      <c r="T815" s="58">
        <f t="shared" si="197"/>
        <v>4</v>
      </c>
      <c r="U815" s="61">
        <f t="shared" si="198"/>
        <v>506.64</v>
      </c>
      <c r="V815" s="61">
        <f t="shared" si="193"/>
        <v>494.16239941477687</v>
      </c>
      <c r="W815" s="61" t="s">
        <v>194</v>
      </c>
      <c r="X815" s="61">
        <f t="shared" si="194"/>
        <v>3.6349999999999998</v>
      </c>
      <c r="Y815" s="61">
        <f t="shared" si="201"/>
        <v>3.5454767129968299</v>
      </c>
      <c r="Z815" s="58">
        <f t="shared" si="199"/>
        <v>0</v>
      </c>
      <c r="AA815" s="81">
        <f t="shared" si="202"/>
        <v>494.16239941477687</v>
      </c>
      <c r="AB815" s="212">
        <f t="shared" si="196"/>
        <v>123.54059985369422</v>
      </c>
      <c r="AC815" s="82"/>
      <c r="AD815" s="10"/>
      <c r="AE815"/>
      <c r="AF815"/>
      <c r="AK815" s="10"/>
      <c r="AM815"/>
      <c r="AR815" s="10"/>
      <c r="AT815"/>
    </row>
    <row r="816" spans="1:46" x14ac:dyDescent="0.25">
      <c r="A816" s="93">
        <v>776</v>
      </c>
      <c r="B816" s="93" t="s">
        <v>126</v>
      </c>
      <c r="C816" s="94" t="s">
        <v>114</v>
      </c>
      <c r="D816" s="121">
        <v>2014</v>
      </c>
      <c r="E816" s="93">
        <v>4</v>
      </c>
      <c r="F816" s="93">
        <f t="shared" si="195"/>
        <v>776</v>
      </c>
      <c r="H816" s="54">
        <v>4</v>
      </c>
      <c r="I816" s="118">
        <v>506.64</v>
      </c>
      <c r="J816" s="123"/>
      <c r="L816"/>
      <c r="M816" s="60">
        <f t="shared" si="200"/>
        <v>506.64</v>
      </c>
      <c r="N816" s="10"/>
      <c r="O816" s="79" t="str">
        <f t="shared" si="192"/>
        <v>NY Metro</v>
      </c>
      <c r="P816" s="94">
        <f t="shared" si="191"/>
        <v>776</v>
      </c>
      <c r="Q816" s="94" t="s">
        <v>114</v>
      </c>
      <c r="R816" s="193"/>
      <c r="S816" s="94">
        <v>1</v>
      </c>
      <c r="T816" s="58">
        <f t="shared" si="197"/>
        <v>4</v>
      </c>
      <c r="U816" s="61">
        <f t="shared" si="198"/>
        <v>506.64</v>
      </c>
      <c r="V816" s="61">
        <f t="shared" si="193"/>
        <v>494.16239941477687</v>
      </c>
      <c r="W816" s="61" t="s">
        <v>194</v>
      </c>
      <c r="X816" s="61">
        <f t="shared" si="194"/>
        <v>3.6349999999999998</v>
      </c>
      <c r="Y816" s="61">
        <f t="shared" si="201"/>
        <v>3.5454767129968299</v>
      </c>
      <c r="Z816" s="58">
        <f t="shared" si="199"/>
        <v>0</v>
      </c>
      <c r="AA816" s="81">
        <f t="shared" si="202"/>
        <v>494.16239941477687</v>
      </c>
      <c r="AB816" s="212">
        <f t="shared" si="196"/>
        <v>123.54059985369422</v>
      </c>
      <c r="AC816" s="82"/>
      <c r="AD816" s="10"/>
      <c r="AE816"/>
      <c r="AF816"/>
      <c r="AK816" s="10"/>
      <c r="AM816"/>
      <c r="AR816" s="10"/>
      <c r="AT816"/>
    </row>
    <row r="817" spans="1:46" x14ac:dyDescent="0.25">
      <c r="A817" s="93">
        <v>777</v>
      </c>
      <c r="B817" s="93" t="s">
        <v>126</v>
      </c>
      <c r="C817" s="94" t="s">
        <v>114</v>
      </c>
      <c r="D817" s="121">
        <v>2014</v>
      </c>
      <c r="E817" s="93">
        <v>4</v>
      </c>
      <c r="F817" s="93">
        <f t="shared" si="195"/>
        <v>777</v>
      </c>
      <c r="H817" s="54">
        <v>4</v>
      </c>
      <c r="I817" s="118">
        <v>506.64</v>
      </c>
      <c r="J817" s="123"/>
      <c r="L817"/>
      <c r="M817" s="60">
        <f t="shared" si="200"/>
        <v>506.64</v>
      </c>
      <c r="N817" s="10"/>
      <c r="O817" s="79" t="str">
        <f t="shared" si="192"/>
        <v>NY Metro</v>
      </c>
      <c r="P817" s="94">
        <f t="shared" si="191"/>
        <v>777</v>
      </c>
      <c r="Q817" s="94" t="s">
        <v>114</v>
      </c>
      <c r="R817" s="193"/>
      <c r="S817" s="94">
        <v>1</v>
      </c>
      <c r="T817" s="58">
        <f t="shared" si="197"/>
        <v>4</v>
      </c>
      <c r="U817" s="61">
        <f t="shared" si="198"/>
        <v>506.64</v>
      </c>
      <c r="V817" s="61">
        <f t="shared" si="193"/>
        <v>494.16239941477687</v>
      </c>
      <c r="W817" s="61" t="s">
        <v>194</v>
      </c>
      <c r="X817" s="61">
        <f t="shared" si="194"/>
        <v>3.6349999999999998</v>
      </c>
      <c r="Y817" s="61">
        <f t="shared" si="201"/>
        <v>3.5454767129968299</v>
      </c>
      <c r="Z817" s="58">
        <f t="shared" si="199"/>
        <v>0</v>
      </c>
      <c r="AA817" s="81">
        <f t="shared" si="202"/>
        <v>494.16239941477687</v>
      </c>
      <c r="AB817" s="212">
        <f t="shared" si="196"/>
        <v>123.54059985369422</v>
      </c>
      <c r="AC817" s="82"/>
      <c r="AD817" s="10"/>
      <c r="AE817"/>
      <c r="AF817"/>
      <c r="AK817" s="10"/>
      <c r="AM817"/>
      <c r="AR817" s="10"/>
      <c r="AT817"/>
    </row>
    <row r="818" spans="1:46" x14ac:dyDescent="0.25">
      <c r="A818" s="93">
        <v>778</v>
      </c>
      <c r="B818" s="93" t="s">
        <v>126</v>
      </c>
      <c r="C818" s="94" t="s">
        <v>114</v>
      </c>
      <c r="D818" s="121">
        <v>2014</v>
      </c>
      <c r="E818" s="93">
        <v>4</v>
      </c>
      <c r="F818" s="93">
        <f t="shared" si="195"/>
        <v>778</v>
      </c>
      <c r="H818" s="54">
        <v>4</v>
      </c>
      <c r="I818" s="118">
        <v>506.64</v>
      </c>
      <c r="J818" s="123"/>
      <c r="L818"/>
      <c r="M818" s="60">
        <f t="shared" si="200"/>
        <v>506.64</v>
      </c>
      <c r="N818" s="10"/>
      <c r="O818" s="79" t="str">
        <f t="shared" si="192"/>
        <v>NY Metro</v>
      </c>
      <c r="P818" s="94">
        <f t="shared" si="191"/>
        <v>778</v>
      </c>
      <c r="Q818" s="94" t="s">
        <v>114</v>
      </c>
      <c r="R818" s="193"/>
      <c r="S818" s="94">
        <v>1</v>
      </c>
      <c r="T818" s="58">
        <f t="shared" si="197"/>
        <v>4</v>
      </c>
      <c r="U818" s="61">
        <f t="shared" si="198"/>
        <v>506.64</v>
      </c>
      <c r="V818" s="61">
        <f t="shared" si="193"/>
        <v>494.16239941477687</v>
      </c>
      <c r="W818" s="61" t="s">
        <v>194</v>
      </c>
      <c r="X818" s="61">
        <f t="shared" si="194"/>
        <v>3.6349999999999998</v>
      </c>
      <c r="Y818" s="61">
        <f t="shared" si="201"/>
        <v>3.5454767129968299</v>
      </c>
      <c r="Z818" s="58">
        <f t="shared" si="199"/>
        <v>0</v>
      </c>
      <c r="AA818" s="81">
        <f t="shared" si="202"/>
        <v>494.16239941477687</v>
      </c>
      <c r="AB818" s="212">
        <f t="shared" si="196"/>
        <v>123.54059985369422</v>
      </c>
      <c r="AC818" s="82"/>
      <c r="AD818" s="10"/>
      <c r="AE818"/>
      <c r="AF818"/>
      <c r="AK818" s="10"/>
      <c r="AM818"/>
      <c r="AR818" s="10"/>
      <c r="AT818"/>
    </row>
    <row r="819" spans="1:46" x14ac:dyDescent="0.25">
      <c r="A819" s="93">
        <v>779</v>
      </c>
      <c r="B819" s="93" t="s">
        <v>126</v>
      </c>
      <c r="C819" s="94" t="s">
        <v>114</v>
      </c>
      <c r="D819" s="121">
        <v>2014</v>
      </c>
      <c r="E819" s="93">
        <v>4</v>
      </c>
      <c r="F819" s="93">
        <f t="shared" si="195"/>
        <v>779</v>
      </c>
      <c r="H819" s="54">
        <v>4</v>
      </c>
      <c r="I819" s="118">
        <v>506.64</v>
      </c>
      <c r="J819" s="123"/>
      <c r="L819"/>
      <c r="M819" s="60">
        <f t="shared" si="200"/>
        <v>506.64</v>
      </c>
      <c r="N819" s="10"/>
      <c r="O819" s="79" t="str">
        <f t="shared" si="192"/>
        <v>NY Metro</v>
      </c>
      <c r="P819" s="94">
        <f t="shared" si="191"/>
        <v>779</v>
      </c>
      <c r="Q819" s="94" t="s">
        <v>114</v>
      </c>
      <c r="R819" s="193"/>
      <c r="S819" s="94">
        <v>1</v>
      </c>
      <c r="T819" s="58">
        <f t="shared" si="197"/>
        <v>4</v>
      </c>
      <c r="U819" s="61">
        <f t="shared" si="198"/>
        <v>506.64</v>
      </c>
      <c r="V819" s="61">
        <f t="shared" si="193"/>
        <v>494.16239941477687</v>
      </c>
      <c r="W819" s="61" t="s">
        <v>194</v>
      </c>
      <c r="X819" s="61">
        <f t="shared" si="194"/>
        <v>3.6349999999999998</v>
      </c>
      <c r="Y819" s="61">
        <f t="shared" si="201"/>
        <v>3.5454767129968299</v>
      </c>
      <c r="Z819" s="58">
        <f t="shared" si="199"/>
        <v>0</v>
      </c>
      <c r="AA819" s="81">
        <f t="shared" si="202"/>
        <v>494.16239941477687</v>
      </c>
      <c r="AB819" s="212">
        <f t="shared" si="196"/>
        <v>123.54059985369422</v>
      </c>
      <c r="AC819" s="82"/>
      <c r="AD819" s="10"/>
      <c r="AE819"/>
      <c r="AF819"/>
      <c r="AK819" s="10"/>
      <c r="AM819"/>
      <c r="AR819" s="10"/>
      <c r="AT819"/>
    </row>
    <row r="820" spans="1:46" x14ac:dyDescent="0.25">
      <c r="A820" s="93">
        <v>780</v>
      </c>
      <c r="B820" s="93" t="s">
        <v>126</v>
      </c>
      <c r="C820" s="94" t="s">
        <v>114</v>
      </c>
      <c r="D820" s="121">
        <v>2014</v>
      </c>
      <c r="E820" s="93">
        <v>4</v>
      </c>
      <c r="F820" s="93">
        <f t="shared" si="195"/>
        <v>780</v>
      </c>
      <c r="H820" s="54">
        <v>4</v>
      </c>
      <c r="I820" s="118">
        <v>506.64</v>
      </c>
      <c r="J820" s="123"/>
      <c r="L820"/>
      <c r="M820" s="60">
        <f t="shared" si="200"/>
        <v>506.64</v>
      </c>
      <c r="N820" s="10"/>
      <c r="O820" s="79" t="str">
        <f t="shared" si="192"/>
        <v>NY Metro</v>
      </c>
      <c r="P820" s="94">
        <f t="shared" si="191"/>
        <v>780</v>
      </c>
      <c r="Q820" s="94" t="s">
        <v>114</v>
      </c>
      <c r="R820" s="193"/>
      <c r="S820" s="94">
        <v>1</v>
      </c>
      <c r="T820" s="58">
        <f t="shared" si="197"/>
        <v>4</v>
      </c>
      <c r="U820" s="61">
        <f t="shared" si="198"/>
        <v>506.64</v>
      </c>
      <c r="V820" s="61">
        <f t="shared" si="193"/>
        <v>494.16239941477687</v>
      </c>
      <c r="W820" s="61" t="s">
        <v>194</v>
      </c>
      <c r="X820" s="61">
        <f t="shared" si="194"/>
        <v>3.6349999999999998</v>
      </c>
      <c r="Y820" s="61">
        <f t="shared" si="201"/>
        <v>3.5454767129968299</v>
      </c>
      <c r="Z820" s="58">
        <f t="shared" si="199"/>
        <v>0</v>
      </c>
      <c r="AA820" s="81">
        <f t="shared" si="202"/>
        <v>494.16239941477687</v>
      </c>
      <c r="AB820" s="212">
        <f t="shared" si="196"/>
        <v>123.54059985369422</v>
      </c>
      <c r="AC820" s="82"/>
      <c r="AD820" s="10"/>
      <c r="AE820"/>
      <c r="AF820"/>
      <c r="AK820" s="10"/>
      <c r="AM820"/>
      <c r="AR820" s="10"/>
      <c r="AT820"/>
    </row>
    <row r="821" spans="1:46" x14ac:dyDescent="0.25">
      <c r="A821" s="93">
        <v>781</v>
      </c>
      <c r="B821" s="93" t="s">
        <v>126</v>
      </c>
      <c r="C821" s="94" t="s">
        <v>114</v>
      </c>
      <c r="D821" s="121">
        <v>2014</v>
      </c>
      <c r="E821" s="93">
        <v>4</v>
      </c>
      <c r="F821" s="93">
        <f t="shared" si="195"/>
        <v>781</v>
      </c>
      <c r="H821" s="54">
        <v>4</v>
      </c>
      <c r="I821" s="118">
        <v>506.64</v>
      </c>
      <c r="J821" s="123"/>
      <c r="L821"/>
      <c r="M821" s="60">
        <f t="shared" si="200"/>
        <v>506.64</v>
      </c>
      <c r="N821" s="10"/>
      <c r="O821" s="79" t="str">
        <f t="shared" si="192"/>
        <v>NY Metro</v>
      </c>
      <c r="P821" s="94">
        <f t="shared" si="191"/>
        <v>781</v>
      </c>
      <c r="Q821" s="94" t="s">
        <v>114</v>
      </c>
      <c r="R821" s="193"/>
      <c r="S821" s="94">
        <v>1</v>
      </c>
      <c r="T821" s="58">
        <f t="shared" si="197"/>
        <v>4</v>
      </c>
      <c r="U821" s="61">
        <f t="shared" si="198"/>
        <v>506.64</v>
      </c>
      <c r="V821" s="61">
        <f t="shared" si="193"/>
        <v>494.16239941477687</v>
      </c>
      <c r="W821" s="61" t="s">
        <v>194</v>
      </c>
      <c r="X821" s="61">
        <f t="shared" si="194"/>
        <v>3.6349999999999998</v>
      </c>
      <c r="Y821" s="61">
        <f t="shared" si="201"/>
        <v>3.5454767129968299</v>
      </c>
      <c r="Z821" s="58">
        <f t="shared" si="199"/>
        <v>0</v>
      </c>
      <c r="AA821" s="81">
        <f t="shared" si="202"/>
        <v>494.16239941477687</v>
      </c>
      <c r="AB821" s="212">
        <f t="shared" si="196"/>
        <v>123.54059985369422</v>
      </c>
      <c r="AC821" s="82"/>
      <c r="AD821" s="10"/>
      <c r="AE821"/>
      <c r="AF821"/>
      <c r="AK821" s="10"/>
      <c r="AM821"/>
      <c r="AR821" s="10"/>
      <c r="AT821"/>
    </row>
    <row r="822" spans="1:46" x14ac:dyDescent="0.25">
      <c r="A822" s="93">
        <v>782</v>
      </c>
      <c r="B822" s="93" t="s">
        <v>126</v>
      </c>
      <c r="C822" s="94" t="s">
        <v>114</v>
      </c>
      <c r="D822" s="121">
        <v>2014</v>
      </c>
      <c r="E822" s="93">
        <v>4</v>
      </c>
      <c r="F822" s="93">
        <f t="shared" si="195"/>
        <v>782</v>
      </c>
      <c r="H822" s="54">
        <v>4</v>
      </c>
      <c r="I822" s="118">
        <v>506.64</v>
      </c>
      <c r="J822" s="123"/>
      <c r="L822"/>
      <c r="M822" s="60">
        <f t="shared" si="200"/>
        <v>506.64</v>
      </c>
      <c r="N822" s="10"/>
      <c r="O822" s="79" t="str">
        <f t="shared" si="192"/>
        <v>NY Metro</v>
      </c>
      <c r="P822" s="94">
        <f t="shared" si="191"/>
        <v>782</v>
      </c>
      <c r="Q822" s="94" t="s">
        <v>114</v>
      </c>
      <c r="R822" s="193"/>
      <c r="S822" s="94">
        <v>1</v>
      </c>
      <c r="T822" s="58">
        <f t="shared" si="197"/>
        <v>4</v>
      </c>
      <c r="U822" s="61">
        <f t="shared" si="198"/>
        <v>506.64</v>
      </c>
      <c r="V822" s="61">
        <f t="shared" si="193"/>
        <v>494.16239941477687</v>
      </c>
      <c r="W822" s="61" t="s">
        <v>194</v>
      </c>
      <c r="X822" s="61">
        <f t="shared" si="194"/>
        <v>3.6349999999999998</v>
      </c>
      <c r="Y822" s="61">
        <f t="shared" si="201"/>
        <v>3.5454767129968299</v>
      </c>
      <c r="Z822" s="58">
        <f t="shared" si="199"/>
        <v>0</v>
      </c>
      <c r="AA822" s="81">
        <f t="shared" si="202"/>
        <v>494.16239941477687</v>
      </c>
      <c r="AB822" s="212">
        <f t="shared" si="196"/>
        <v>123.54059985369422</v>
      </c>
      <c r="AC822" s="82"/>
      <c r="AD822" s="10"/>
      <c r="AE822"/>
      <c r="AF822"/>
      <c r="AK822" s="10"/>
      <c r="AM822"/>
      <c r="AR822" s="10"/>
      <c r="AT822"/>
    </row>
    <row r="823" spans="1:46" x14ac:dyDescent="0.25">
      <c r="A823" s="93">
        <v>783</v>
      </c>
      <c r="B823" s="93" t="s">
        <v>126</v>
      </c>
      <c r="C823" s="94" t="s">
        <v>114</v>
      </c>
      <c r="D823" s="121">
        <v>2014</v>
      </c>
      <c r="E823" s="93">
        <v>4</v>
      </c>
      <c r="F823" s="93">
        <f t="shared" si="195"/>
        <v>783</v>
      </c>
      <c r="H823" s="54">
        <v>4</v>
      </c>
      <c r="I823" s="118">
        <v>506.64</v>
      </c>
      <c r="J823" s="123"/>
      <c r="L823"/>
      <c r="M823" s="60">
        <f t="shared" si="200"/>
        <v>506.64</v>
      </c>
      <c r="N823" s="10"/>
      <c r="O823" s="79" t="str">
        <f t="shared" si="192"/>
        <v>NY Metro</v>
      </c>
      <c r="P823" s="94">
        <f t="shared" si="191"/>
        <v>783</v>
      </c>
      <c r="Q823" s="94" t="s">
        <v>114</v>
      </c>
      <c r="R823" s="193"/>
      <c r="S823" s="94">
        <v>1</v>
      </c>
      <c r="T823" s="58">
        <f t="shared" si="197"/>
        <v>4</v>
      </c>
      <c r="U823" s="61">
        <f t="shared" si="198"/>
        <v>506.64</v>
      </c>
      <c r="V823" s="61">
        <f t="shared" si="193"/>
        <v>494.16239941477687</v>
      </c>
      <c r="W823" s="61" t="s">
        <v>194</v>
      </c>
      <c r="X823" s="61">
        <f t="shared" si="194"/>
        <v>3.6349999999999998</v>
      </c>
      <c r="Y823" s="61">
        <f t="shared" si="201"/>
        <v>3.5454767129968299</v>
      </c>
      <c r="Z823" s="58">
        <f t="shared" si="199"/>
        <v>0</v>
      </c>
      <c r="AA823" s="81">
        <f t="shared" si="202"/>
        <v>494.16239941477687</v>
      </c>
      <c r="AB823" s="212">
        <f t="shared" si="196"/>
        <v>123.54059985369422</v>
      </c>
      <c r="AC823" s="82"/>
      <c r="AD823" s="10"/>
      <c r="AE823"/>
      <c r="AF823"/>
      <c r="AK823" s="10"/>
      <c r="AM823"/>
      <c r="AR823" s="10"/>
      <c r="AT823"/>
    </row>
    <row r="824" spans="1:46" x14ac:dyDescent="0.25">
      <c r="A824" s="93">
        <v>784</v>
      </c>
      <c r="B824" s="93" t="s">
        <v>126</v>
      </c>
      <c r="C824" s="94" t="s">
        <v>114</v>
      </c>
      <c r="D824" s="121">
        <v>2014</v>
      </c>
      <c r="E824" s="93">
        <v>4</v>
      </c>
      <c r="F824" s="93">
        <f t="shared" si="195"/>
        <v>784</v>
      </c>
      <c r="H824" s="54">
        <v>4</v>
      </c>
      <c r="I824" s="118">
        <v>506.64</v>
      </c>
      <c r="J824" s="123"/>
      <c r="L824"/>
      <c r="M824" s="60">
        <f t="shared" si="200"/>
        <v>506.64</v>
      </c>
      <c r="N824" s="10"/>
      <c r="O824" s="79" t="str">
        <f t="shared" si="192"/>
        <v>NY Metro</v>
      </c>
      <c r="P824" s="94">
        <f t="shared" ref="P824:P887" si="203">A824</f>
        <v>784</v>
      </c>
      <c r="Q824" s="94" t="s">
        <v>114</v>
      </c>
      <c r="R824" s="193"/>
      <c r="S824" s="94">
        <v>1</v>
      </c>
      <c r="T824" s="58">
        <f t="shared" si="197"/>
        <v>4</v>
      </c>
      <c r="U824" s="61">
        <f t="shared" si="198"/>
        <v>506.64</v>
      </c>
      <c r="V824" s="61">
        <f t="shared" si="193"/>
        <v>494.16239941477687</v>
      </c>
      <c r="W824" s="61" t="s">
        <v>194</v>
      </c>
      <c r="X824" s="61">
        <f t="shared" si="194"/>
        <v>3.6349999999999998</v>
      </c>
      <c r="Y824" s="61">
        <f t="shared" si="201"/>
        <v>3.5454767129968299</v>
      </c>
      <c r="Z824" s="58">
        <f t="shared" si="199"/>
        <v>0</v>
      </c>
      <c r="AA824" s="81">
        <f t="shared" si="202"/>
        <v>494.16239941477687</v>
      </c>
      <c r="AB824" s="212">
        <f t="shared" si="196"/>
        <v>123.54059985369422</v>
      </c>
      <c r="AC824" s="82"/>
      <c r="AD824" s="10"/>
      <c r="AE824"/>
      <c r="AF824"/>
      <c r="AK824" s="10"/>
      <c r="AM824"/>
      <c r="AR824" s="10"/>
      <c r="AT824"/>
    </row>
    <row r="825" spans="1:46" x14ac:dyDescent="0.25">
      <c r="A825" s="93">
        <v>785</v>
      </c>
      <c r="B825" s="93" t="s">
        <v>126</v>
      </c>
      <c r="C825" s="94" t="s">
        <v>114</v>
      </c>
      <c r="D825" s="121">
        <v>2014</v>
      </c>
      <c r="E825" s="93">
        <v>4</v>
      </c>
      <c r="F825" s="93">
        <f t="shared" si="195"/>
        <v>785</v>
      </c>
      <c r="H825" s="54">
        <v>4</v>
      </c>
      <c r="I825" s="118">
        <v>506.64</v>
      </c>
      <c r="J825" s="123"/>
      <c r="L825"/>
      <c r="M825" s="60">
        <f t="shared" si="200"/>
        <v>506.64</v>
      </c>
      <c r="N825" s="10"/>
      <c r="O825" s="79" t="str">
        <f t="shared" ref="O825:O888" si="204">IF(E825=1,$E$3,IF(E825=2,$E$4,IF(E825=3,$E$5,IF(E825=4,$E$6,IF(E825=5,$E$7,IF(E825=6,$E$8,"other"))))))</f>
        <v>NY Metro</v>
      </c>
      <c r="P825" s="94">
        <f t="shared" si="203"/>
        <v>785</v>
      </c>
      <c r="Q825" s="94" t="s">
        <v>114</v>
      </c>
      <c r="R825" s="193"/>
      <c r="S825" s="94">
        <v>1</v>
      </c>
      <c r="T825" s="58">
        <f t="shared" si="197"/>
        <v>4</v>
      </c>
      <c r="U825" s="61">
        <f t="shared" si="198"/>
        <v>506.64</v>
      </c>
      <c r="V825" s="61">
        <f t="shared" ref="V825:V888" si="205">U825/INDEX($AO$49:$AO$56,MATCH($O825,$AL$49:$AL$56,0))</f>
        <v>494.16239941477687</v>
      </c>
      <c r="W825" s="61" t="s">
        <v>194</v>
      </c>
      <c r="X825" s="61">
        <f t="shared" ref="X825:X888" si="206">IF(K825,K825,AVERAGE($L$11:$L$1104))</f>
        <v>3.6349999999999998</v>
      </c>
      <c r="Y825" s="61">
        <f t="shared" si="201"/>
        <v>3.5454767129968299</v>
      </c>
      <c r="Z825" s="58">
        <f t="shared" si="199"/>
        <v>0</v>
      </c>
      <c r="AA825" s="81">
        <f t="shared" si="202"/>
        <v>494.16239941477687</v>
      </c>
      <c r="AB825" s="212">
        <f t="shared" si="196"/>
        <v>123.54059985369422</v>
      </c>
      <c r="AC825" s="82"/>
      <c r="AD825" s="10"/>
      <c r="AE825"/>
      <c r="AF825"/>
      <c r="AK825" s="10"/>
      <c r="AM825"/>
      <c r="AR825" s="10"/>
      <c r="AT825"/>
    </row>
    <row r="826" spans="1:46" x14ac:dyDescent="0.25">
      <c r="A826" s="93">
        <v>786</v>
      </c>
      <c r="B826" s="93" t="s">
        <v>126</v>
      </c>
      <c r="C826" s="94" t="s">
        <v>114</v>
      </c>
      <c r="D826" s="121">
        <v>2014</v>
      </c>
      <c r="E826" s="93">
        <v>4</v>
      </c>
      <c r="F826" s="93">
        <f t="shared" si="195"/>
        <v>786</v>
      </c>
      <c r="H826" s="54">
        <v>4</v>
      </c>
      <c r="I826" s="118">
        <v>506.64</v>
      </c>
      <c r="J826" s="123"/>
      <c r="L826"/>
      <c r="M826" s="60">
        <f t="shared" si="200"/>
        <v>506.64</v>
      </c>
      <c r="N826" s="10"/>
      <c r="O826" s="79" t="str">
        <f t="shared" si="204"/>
        <v>NY Metro</v>
      </c>
      <c r="P826" s="94">
        <f t="shared" si="203"/>
        <v>786</v>
      </c>
      <c r="Q826" s="94" t="s">
        <v>114</v>
      </c>
      <c r="R826" s="193"/>
      <c r="S826" s="94">
        <v>1</v>
      </c>
      <c r="T826" s="58">
        <f t="shared" si="197"/>
        <v>4</v>
      </c>
      <c r="U826" s="61">
        <f t="shared" si="198"/>
        <v>506.64</v>
      </c>
      <c r="V826" s="61">
        <f t="shared" si="205"/>
        <v>494.16239941477687</v>
      </c>
      <c r="W826" s="61" t="s">
        <v>194</v>
      </c>
      <c r="X826" s="61">
        <f t="shared" si="206"/>
        <v>3.6349999999999998</v>
      </c>
      <c r="Y826" s="61">
        <f t="shared" si="201"/>
        <v>3.5454767129968299</v>
      </c>
      <c r="Z826" s="58">
        <f t="shared" si="199"/>
        <v>0</v>
      </c>
      <c r="AA826" s="81">
        <f t="shared" si="202"/>
        <v>494.16239941477687</v>
      </c>
      <c r="AB826" s="212">
        <f t="shared" si="196"/>
        <v>123.54059985369422</v>
      </c>
      <c r="AC826" s="82"/>
      <c r="AD826" s="10"/>
      <c r="AE826"/>
      <c r="AF826"/>
      <c r="AK826" s="10"/>
      <c r="AM826"/>
      <c r="AR826" s="10"/>
      <c r="AT826"/>
    </row>
    <row r="827" spans="1:46" x14ac:dyDescent="0.25">
      <c r="A827" s="93">
        <v>787</v>
      </c>
      <c r="B827" s="93" t="s">
        <v>126</v>
      </c>
      <c r="C827" s="94" t="s">
        <v>114</v>
      </c>
      <c r="D827" s="121">
        <v>2014</v>
      </c>
      <c r="E827" s="93">
        <v>4</v>
      </c>
      <c r="F827" s="93">
        <f t="shared" si="195"/>
        <v>787</v>
      </c>
      <c r="H827" s="54">
        <v>4</v>
      </c>
      <c r="I827" s="118">
        <v>506.64</v>
      </c>
      <c r="J827" s="123"/>
      <c r="L827"/>
      <c r="M827" s="60">
        <f t="shared" si="200"/>
        <v>506.64</v>
      </c>
      <c r="N827" s="10"/>
      <c r="O827" s="79" t="str">
        <f t="shared" si="204"/>
        <v>NY Metro</v>
      </c>
      <c r="P827" s="94">
        <f t="shared" si="203"/>
        <v>787</v>
      </c>
      <c r="Q827" s="94" t="s">
        <v>114</v>
      </c>
      <c r="R827" s="193"/>
      <c r="S827" s="94">
        <v>1</v>
      </c>
      <c r="T827" s="58">
        <f t="shared" si="197"/>
        <v>4</v>
      </c>
      <c r="U827" s="61">
        <f t="shared" si="198"/>
        <v>506.64</v>
      </c>
      <c r="V827" s="61">
        <f t="shared" si="205"/>
        <v>494.16239941477687</v>
      </c>
      <c r="W827" s="61" t="s">
        <v>194</v>
      </c>
      <c r="X827" s="61">
        <f t="shared" si="206"/>
        <v>3.6349999999999998</v>
      </c>
      <c r="Y827" s="61">
        <f t="shared" si="201"/>
        <v>3.5454767129968299</v>
      </c>
      <c r="Z827" s="58">
        <f t="shared" si="199"/>
        <v>0</v>
      </c>
      <c r="AA827" s="81">
        <f t="shared" si="202"/>
        <v>494.16239941477687</v>
      </c>
      <c r="AB827" s="212">
        <f t="shared" si="196"/>
        <v>123.54059985369422</v>
      </c>
      <c r="AC827" s="82"/>
      <c r="AD827" s="10"/>
      <c r="AE827"/>
      <c r="AF827"/>
      <c r="AK827" s="10"/>
      <c r="AM827"/>
      <c r="AR827" s="10"/>
      <c r="AT827"/>
    </row>
    <row r="828" spans="1:46" x14ac:dyDescent="0.25">
      <c r="A828" s="93">
        <v>788</v>
      </c>
      <c r="B828" s="93" t="s">
        <v>126</v>
      </c>
      <c r="C828" s="94" t="s">
        <v>114</v>
      </c>
      <c r="D828" s="121">
        <v>2014</v>
      </c>
      <c r="E828" s="93">
        <v>4</v>
      </c>
      <c r="F828" s="93">
        <f t="shared" si="195"/>
        <v>788</v>
      </c>
      <c r="H828" s="54">
        <v>4</v>
      </c>
      <c r="I828" s="118">
        <v>506.64</v>
      </c>
      <c r="J828" s="123"/>
      <c r="L828"/>
      <c r="M828" s="60">
        <f t="shared" si="200"/>
        <v>506.64</v>
      </c>
      <c r="N828" s="10"/>
      <c r="O828" s="79" t="str">
        <f t="shared" si="204"/>
        <v>NY Metro</v>
      </c>
      <c r="P828" s="94">
        <f t="shared" si="203"/>
        <v>788</v>
      </c>
      <c r="Q828" s="94" t="s">
        <v>114</v>
      </c>
      <c r="R828" s="193"/>
      <c r="S828" s="94">
        <v>1</v>
      </c>
      <c r="T828" s="58">
        <f t="shared" si="197"/>
        <v>4</v>
      </c>
      <c r="U828" s="61">
        <f t="shared" si="198"/>
        <v>506.64</v>
      </c>
      <c r="V828" s="61">
        <f t="shared" si="205"/>
        <v>494.16239941477687</v>
      </c>
      <c r="W828" s="61" t="s">
        <v>194</v>
      </c>
      <c r="X828" s="61">
        <f t="shared" si="206"/>
        <v>3.6349999999999998</v>
      </c>
      <c r="Y828" s="61">
        <f t="shared" si="201"/>
        <v>3.5454767129968299</v>
      </c>
      <c r="Z828" s="58">
        <f t="shared" si="199"/>
        <v>0</v>
      </c>
      <c r="AA828" s="81">
        <f t="shared" si="202"/>
        <v>494.16239941477687</v>
      </c>
      <c r="AB828" s="212">
        <f t="shared" si="196"/>
        <v>123.54059985369422</v>
      </c>
      <c r="AC828" s="82"/>
      <c r="AD828" s="10"/>
      <c r="AE828"/>
      <c r="AF828"/>
      <c r="AK828" s="10"/>
      <c r="AM828"/>
      <c r="AR828" s="10"/>
      <c r="AT828"/>
    </row>
    <row r="829" spans="1:46" x14ac:dyDescent="0.25">
      <c r="A829" s="93">
        <v>789</v>
      </c>
      <c r="B829" s="93" t="s">
        <v>126</v>
      </c>
      <c r="C829" s="94" t="s">
        <v>114</v>
      </c>
      <c r="D829" s="121">
        <v>2014</v>
      </c>
      <c r="E829" s="93">
        <v>4</v>
      </c>
      <c r="F829" s="93">
        <f t="shared" si="195"/>
        <v>789</v>
      </c>
      <c r="H829" s="54">
        <v>4</v>
      </c>
      <c r="I829" s="118">
        <v>506.64</v>
      </c>
      <c r="J829" s="123"/>
      <c r="L829"/>
      <c r="M829" s="60">
        <f t="shared" si="200"/>
        <v>506.64</v>
      </c>
      <c r="N829" s="10"/>
      <c r="O829" s="79" t="str">
        <f t="shared" si="204"/>
        <v>NY Metro</v>
      </c>
      <c r="P829" s="94">
        <f t="shared" si="203"/>
        <v>789</v>
      </c>
      <c r="Q829" s="94" t="s">
        <v>114</v>
      </c>
      <c r="R829" s="193"/>
      <c r="S829" s="94">
        <v>1</v>
      </c>
      <c r="T829" s="58">
        <f t="shared" si="197"/>
        <v>4</v>
      </c>
      <c r="U829" s="61">
        <f t="shared" si="198"/>
        <v>506.64</v>
      </c>
      <c r="V829" s="61">
        <f t="shared" si="205"/>
        <v>494.16239941477687</v>
      </c>
      <c r="W829" s="61" t="s">
        <v>194</v>
      </c>
      <c r="X829" s="61">
        <f t="shared" si="206"/>
        <v>3.6349999999999998</v>
      </c>
      <c r="Y829" s="61">
        <f t="shared" si="201"/>
        <v>3.5454767129968299</v>
      </c>
      <c r="Z829" s="58">
        <f t="shared" si="199"/>
        <v>0</v>
      </c>
      <c r="AA829" s="81">
        <f t="shared" si="202"/>
        <v>494.16239941477687</v>
      </c>
      <c r="AB829" s="212">
        <f t="shared" si="196"/>
        <v>123.54059985369422</v>
      </c>
      <c r="AC829" s="82"/>
      <c r="AD829" s="10"/>
      <c r="AE829"/>
      <c r="AF829"/>
      <c r="AK829" s="10"/>
      <c r="AM829"/>
      <c r="AR829" s="10"/>
      <c r="AT829"/>
    </row>
    <row r="830" spans="1:46" x14ac:dyDescent="0.25">
      <c r="A830" s="93">
        <v>790</v>
      </c>
      <c r="B830" s="93" t="s">
        <v>126</v>
      </c>
      <c r="C830" s="94" t="s">
        <v>114</v>
      </c>
      <c r="D830" s="121">
        <v>2014</v>
      </c>
      <c r="E830" s="93">
        <v>4</v>
      </c>
      <c r="F830" s="93">
        <f t="shared" si="195"/>
        <v>790</v>
      </c>
      <c r="H830" s="54">
        <v>4</v>
      </c>
      <c r="I830" s="118">
        <v>506.64</v>
      </c>
      <c r="J830" s="123"/>
      <c r="L830"/>
      <c r="M830" s="60">
        <f t="shared" si="200"/>
        <v>506.64</v>
      </c>
      <c r="N830" s="10"/>
      <c r="O830" s="79" t="str">
        <f t="shared" si="204"/>
        <v>NY Metro</v>
      </c>
      <c r="P830" s="94">
        <f t="shared" si="203"/>
        <v>790</v>
      </c>
      <c r="Q830" s="94" t="s">
        <v>114</v>
      </c>
      <c r="R830" s="193"/>
      <c r="S830" s="94">
        <v>1</v>
      </c>
      <c r="T830" s="58">
        <f t="shared" si="197"/>
        <v>4</v>
      </c>
      <c r="U830" s="61">
        <f t="shared" si="198"/>
        <v>506.64</v>
      </c>
      <c r="V830" s="61">
        <f t="shared" si="205"/>
        <v>494.16239941477687</v>
      </c>
      <c r="W830" s="61" t="s">
        <v>194</v>
      </c>
      <c r="X830" s="61">
        <f t="shared" si="206"/>
        <v>3.6349999999999998</v>
      </c>
      <c r="Y830" s="61">
        <f t="shared" si="201"/>
        <v>3.5454767129968299</v>
      </c>
      <c r="Z830" s="58">
        <f t="shared" si="199"/>
        <v>0</v>
      </c>
      <c r="AA830" s="81">
        <f t="shared" si="202"/>
        <v>494.16239941477687</v>
      </c>
      <c r="AB830" s="212">
        <f t="shared" si="196"/>
        <v>123.54059985369422</v>
      </c>
      <c r="AC830" s="82"/>
      <c r="AD830" s="10"/>
      <c r="AE830"/>
      <c r="AF830"/>
      <c r="AK830" s="10"/>
      <c r="AM830"/>
      <c r="AR830" s="10"/>
      <c r="AT830"/>
    </row>
    <row r="831" spans="1:46" x14ac:dyDescent="0.25">
      <c r="A831" s="93">
        <v>791</v>
      </c>
      <c r="B831" s="93" t="s">
        <v>126</v>
      </c>
      <c r="C831" s="94" t="s">
        <v>114</v>
      </c>
      <c r="D831" s="121">
        <v>2014</v>
      </c>
      <c r="E831" s="93">
        <v>4</v>
      </c>
      <c r="F831" s="93">
        <f t="shared" ref="F831:F894" si="207">A831</f>
        <v>791</v>
      </c>
      <c r="H831" s="54">
        <v>4</v>
      </c>
      <c r="I831" s="118">
        <v>506.64</v>
      </c>
      <c r="J831" s="123"/>
      <c r="L831"/>
      <c r="M831" s="60">
        <f t="shared" si="200"/>
        <v>506.64</v>
      </c>
      <c r="N831" s="10"/>
      <c r="O831" s="79" t="str">
        <f t="shared" si="204"/>
        <v>NY Metro</v>
      </c>
      <c r="P831" s="94">
        <f t="shared" si="203"/>
        <v>791</v>
      </c>
      <c r="Q831" s="94" t="s">
        <v>114</v>
      </c>
      <c r="R831" s="193"/>
      <c r="S831" s="94">
        <v>1</v>
      </c>
      <c r="T831" s="58">
        <f t="shared" si="197"/>
        <v>4</v>
      </c>
      <c r="U831" s="61">
        <f t="shared" si="198"/>
        <v>506.64</v>
      </c>
      <c r="V831" s="61">
        <f t="shared" si="205"/>
        <v>494.16239941477687</v>
      </c>
      <c r="W831" s="61" t="s">
        <v>194</v>
      </c>
      <c r="X831" s="61">
        <f t="shared" si="206"/>
        <v>3.6349999999999998</v>
      </c>
      <c r="Y831" s="61">
        <f t="shared" si="201"/>
        <v>3.5454767129968299</v>
      </c>
      <c r="Z831" s="58">
        <f t="shared" si="199"/>
        <v>0</v>
      </c>
      <c r="AA831" s="81">
        <f t="shared" si="202"/>
        <v>494.16239941477687</v>
      </c>
      <c r="AB831" s="212">
        <f t="shared" si="196"/>
        <v>123.54059985369422</v>
      </c>
      <c r="AC831" s="82"/>
      <c r="AD831" s="10"/>
      <c r="AE831"/>
      <c r="AF831"/>
      <c r="AK831" s="10"/>
      <c r="AM831"/>
      <c r="AR831" s="10"/>
      <c r="AT831"/>
    </row>
    <row r="832" spans="1:46" x14ac:dyDescent="0.25">
      <c r="A832" s="93">
        <v>792</v>
      </c>
      <c r="B832" s="93" t="s">
        <v>126</v>
      </c>
      <c r="C832" s="94" t="s">
        <v>114</v>
      </c>
      <c r="D832" s="121">
        <v>2014</v>
      </c>
      <c r="E832" s="93">
        <v>4</v>
      </c>
      <c r="F832" s="93">
        <f t="shared" si="207"/>
        <v>792</v>
      </c>
      <c r="H832" s="54">
        <v>4</v>
      </c>
      <c r="I832" s="118">
        <v>506.64</v>
      </c>
      <c r="J832" s="123"/>
      <c r="L832"/>
      <c r="M832" s="60">
        <f t="shared" si="200"/>
        <v>506.64</v>
      </c>
      <c r="N832" s="10"/>
      <c r="O832" s="79" t="str">
        <f t="shared" si="204"/>
        <v>NY Metro</v>
      </c>
      <c r="P832" s="94">
        <f t="shared" si="203"/>
        <v>792</v>
      </c>
      <c r="Q832" s="94" t="s">
        <v>114</v>
      </c>
      <c r="R832" s="193"/>
      <c r="S832" s="94">
        <v>1</v>
      </c>
      <c r="T832" s="58">
        <f t="shared" si="197"/>
        <v>4</v>
      </c>
      <c r="U832" s="61">
        <f t="shared" si="198"/>
        <v>506.64</v>
      </c>
      <c r="V832" s="61">
        <f t="shared" si="205"/>
        <v>494.16239941477687</v>
      </c>
      <c r="W832" s="61" t="s">
        <v>194</v>
      </c>
      <c r="X832" s="61">
        <f t="shared" si="206"/>
        <v>3.6349999999999998</v>
      </c>
      <c r="Y832" s="61">
        <f t="shared" si="201"/>
        <v>3.5454767129968299</v>
      </c>
      <c r="Z832" s="58">
        <f t="shared" si="199"/>
        <v>0</v>
      </c>
      <c r="AA832" s="81">
        <f t="shared" si="202"/>
        <v>494.16239941477687</v>
      </c>
      <c r="AB832" s="212">
        <f t="shared" si="196"/>
        <v>123.54059985369422</v>
      </c>
      <c r="AC832" s="82"/>
      <c r="AD832" s="10"/>
      <c r="AE832"/>
      <c r="AF832"/>
      <c r="AK832" s="10"/>
      <c r="AM832"/>
      <c r="AR832" s="10"/>
      <c r="AT832"/>
    </row>
    <row r="833" spans="1:46" x14ac:dyDescent="0.25">
      <c r="A833" s="93">
        <v>793</v>
      </c>
      <c r="B833" s="93" t="s">
        <v>126</v>
      </c>
      <c r="C833" s="94" t="s">
        <v>114</v>
      </c>
      <c r="D833" s="121">
        <v>2014</v>
      </c>
      <c r="E833" s="93">
        <v>4</v>
      </c>
      <c r="F833" s="93">
        <f t="shared" si="207"/>
        <v>793</v>
      </c>
      <c r="H833" s="54">
        <v>4</v>
      </c>
      <c r="I833" s="118">
        <v>506.64</v>
      </c>
      <c r="J833" s="123"/>
      <c r="L833"/>
      <c r="M833" s="60">
        <f t="shared" si="200"/>
        <v>506.64</v>
      </c>
      <c r="N833" s="10"/>
      <c r="O833" s="79" t="str">
        <f t="shared" si="204"/>
        <v>NY Metro</v>
      </c>
      <c r="P833" s="94">
        <f t="shared" si="203"/>
        <v>793</v>
      </c>
      <c r="Q833" s="94" t="s">
        <v>114</v>
      </c>
      <c r="R833" s="193"/>
      <c r="S833" s="94">
        <v>1</v>
      </c>
      <c r="T833" s="58">
        <f t="shared" si="197"/>
        <v>4</v>
      </c>
      <c r="U833" s="61">
        <f t="shared" si="198"/>
        <v>506.64</v>
      </c>
      <c r="V833" s="61">
        <f t="shared" si="205"/>
        <v>494.16239941477687</v>
      </c>
      <c r="W833" s="61" t="s">
        <v>194</v>
      </c>
      <c r="X833" s="61">
        <f t="shared" si="206"/>
        <v>3.6349999999999998</v>
      </c>
      <c r="Y833" s="61">
        <f t="shared" si="201"/>
        <v>3.5454767129968299</v>
      </c>
      <c r="Z833" s="58">
        <f t="shared" si="199"/>
        <v>0</v>
      </c>
      <c r="AA833" s="81">
        <f t="shared" si="202"/>
        <v>494.16239941477687</v>
      </c>
      <c r="AB833" s="212">
        <f t="shared" si="196"/>
        <v>123.54059985369422</v>
      </c>
      <c r="AC833" s="82"/>
      <c r="AD833" s="10"/>
      <c r="AE833"/>
      <c r="AF833"/>
      <c r="AK833" s="10"/>
      <c r="AM833"/>
      <c r="AR833" s="10"/>
      <c r="AT833"/>
    </row>
    <row r="834" spans="1:46" x14ac:dyDescent="0.25">
      <c r="A834" s="93">
        <v>794</v>
      </c>
      <c r="B834" s="93" t="s">
        <v>126</v>
      </c>
      <c r="C834" s="94" t="s">
        <v>114</v>
      </c>
      <c r="D834" s="121">
        <v>2014</v>
      </c>
      <c r="E834" s="93">
        <v>4</v>
      </c>
      <c r="F834" s="93">
        <f t="shared" si="207"/>
        <v>794</v>
      </c>
      <c r="H834" s="54">
        <v>4</v>
      </c>
      <c r="I834" s="118">
        <v>506.64</v>
      </c>
      <c r="J834" s="123"/>
      <c r="L834"/>
      <c r="M834" s="60">
        <f t="shared" si="200"/>
        <v>506.64</v>
      </c>
      <c r="N834" s="10"/>
      <c r="O834" s="79" t="str">
        <f t="shared" si="204"/>
        <v>NY Metro</v>
      </c>
      <c r="P834" s="94">
        <f t="shared" si="203"/>
        <v>794</v>
      </c>
      <c r="Q834" s="94" t="s">
        <v>114</v>
      </c>
      <c r="R834" s="193"/>
      <c r="S834" s="94">
        <v>1</v>
      </c>
      <c r="T834" s="58">
        <f t="shared" si="197"/>
        <v>4</v>
      </c>
      <c r="U834" s="61">
        <f t="shared" si="198"/>
        <v>506.64</v>
      </c>
      <c r="V834" s="61">
        <f t="shared" si="205"/>
        <v>494.16239941477687</v>
      </c>
      <c r="W834" s="61" t="s">
        <v>194</v>
      </c>
      <c r="X834" s="61">
        <f t="shared" si="206"/>
        <v>3.6349999999999998</v>
      </c>
      <c r="Y834" s="61">
        <f t="shared" si="201"/>
        <v>3.5454767129968299</v>
      </c>
      <c r="Z834" s="58">
        <f t="shared" si="199"/>
        <v>0</v>
      </c>
      <c r="AA834" s="81">
        <f t="shared" si="202"/>
        <v>494.16239941477687</v>
      </c>
      <c r="AB834" s="212">
        <f t="shared" si="196"/>
        <v>123.54059985369422</v>
      </c>
      <c r="AC834" s="82"/>
      <c r="AD834" s="10"/>
      <c r="AE834"/>
      <c r="AF834"/>
      <c r="AK834" s="10"/>
      <c r="AM834"/>
      <c r="AR834" s="10"/>
      <c r="AT834"/>
    </row>
    <row r="835" spans="1:46" x14ac:dyDescent="0.25">
      <c r="A835" s="93">
        <v>795</v>
      </c>
      <c r="B835" s="93" t="s">
        <v>126</v>
      </c>
      <c r="C835" s="94" t="s">
        <v>114</v>
      </c>
      <c r="D835" s="121">
        <v>2014</v>
      </c>
      <c r="E835" s="93">
        <v>4</v>
      </c>
      <c r="F835" s="93">
        <f t="shared" si="207"/>
        <v>795</v>
      </c>
      <c r="H835" s="54">
        <v>4</v>
      </c>
      <c r="I835" s="118">
        <v>506.64</v>
      </c>
      <c r="J835" s="123"/>
      <c r="L835"/>
      <c r="M835" s="60">
        <f t="shared" si="200"/>
        <v>506.64</v>
      </c>
      <c r="N835" s="10"/>
      <c r="O835" s="79" t="str">
        <f t="shared" si="204"/>
        <v>NY Metro</v>
      </c>
      <c r="P835" s="94">
        <f t="shared" si="203"/>
        <v>795</v>
      </c>
      <c r="Q835" s="94" t="s">
        <v>114</v>
      </c>
      <c r="R835" s="193"/>
      <c r="S835" s="94">
        <v>1</v>
      </c>
      <c r="T835" s="58">
        <f t="shared" si="197"/>
        <v>4</v>
      </c>
      <c r="U835" s="61">
        <f t="shared" si="198"/>
        <v>506.64</v>
      </c>
      <c r="V835" s="61">
        <f t="shared" si="205"/>
        <v>494.16239941477687</v>
      </c>
      <c r="W835" s="61" t="s">
        <v>194</v>
      </c>
      <c r="X835" s="61">
        <f t="shared" si="206"/>
        <v>3.6349999999999998</v>
      </c>
      <c r="Y835" s="61">
        <f t="shared" si="201"/>
        <v>3.5454767129968299</v>
      </c>
      <c r="Z835" s="58">
        <f t="shared" si="199"/>
        <v>0</v>
      </c>
      <c r="AA835" s="81">
        <f t="shared" si="202"/>
        <v>494.16239941477687</v>
      </c>
      <c r="AB835" s="212">
        <f t="shared" si="196"/>
        <v>123.54059985369422</v>
      </c>
      <c r="AC835" s="82"/>
      <c r="AD835" s="10"/>
      <c r="AE835"/>
      <c r="AF835"/>
      <c r="AK835" s="10"/>
      <c r="AM835"/>
      <c r="AR835" s="10"/>
      <c r="AT835"/>
    </row>
    <row r="836" spans="1:46" x14ac:dyDescent="0.25">
      <c r="A836" s="93">
        <v>796</v>
      </c>
      <c r="B836" s="93" t="s">
        <v>126</v>
      </c>
      <c r="C836" s="94" t="s">
        <v>114</v>
      </c>
      <c r="D836" s="121">
        <v>2014</v>
      </c>
      <c r="E836" s="93">
        <v>4</v>
      </c>
      <c r="F836" s="93">
        <f t="shared" si="207"/>
        <v>796</v>
      </c>
      <c r="H836" s="54">
        <v>4</v>
      </c>
      <c r="I836" s="118">
        <v>506.64</v>
      </c>
      <c r="J836" s="123"/>
      <c r="L836"/>
      <c r="M836" s="60">
        <f t="shared" si="200"/>
        <v>506.64</v>
      </c>
      <c r="N836" s="10"/>
      <c r="O836" s="79" t="str">
        <f t="shared" si="204"/>
        <v>NY Metro</v>
      </c>
      <c r="P836" s="94">
        <f t="shared" si="203"/>
        <v>796</v>
      </c>
      <c r="Q836" s="94" t="s">
        <v>114</v>
      </c>
      <c r="R836" s="193"/>
      <c r="S836" s="94">
        <v>1</v>
      </c>
      <c r="T836" s="58">
        <f t="shared" si="197"/>
        <v>4</v>
      </c>
      <c r="U836" s="61">
        <f t="shared" si="198"/>
        <v>506.64</v>
      </c>
      <c r="V836" s="61">
        <f t="shared" si="205"/>
        <v>494.16239941477687</v>
      </c>
      <c r="W836" s="61" t="s">
        <v>194</v>
      </c>
      <c r="X836" s="61">
        <f t="shared" si="206"/>
        <v>3.6349999999999998</v>
      </c>
      <c r="Y836" s="61">
        <f t="shared" si="201"/>
        <v>3.5454767129968299</v>
      </c>
      <c r="Z836" s="58">
        <f t="shared" si="199"/>
        <v>0</v>
      </c>
      <c r="AA836" s="81">
        <f t="shared" si="202"/>
        <v>494.16239941477687</v>
      </c>
      <c r="AB836" s="212">
        <f t="shared" si="196"/>
        <v>123.54059985369422</v>
      </c>
      <c r="AC836" s="82"/>
      <c r="AD836" s="10"/>
      <c r="AE836"/>
      <c r="AF836"/>
      <c r="AK836" s="10"/>
      <c r="AM836"/>
      <c r="AR836" s="10"/>
      <c r="AT836"/>
    </row>
    <row r="837" spans="1:46" x14ac:dyDescent="0.25">
      <c r="A837" s="93">
        <v>797</v>
      </c>
      <c r="B837" s="93" t="s">
        <v>126</v>
      </c>
      <c r="C837" s="94" t="s">
        <v>114</v>
      </c>
      <c r="D837" s="121">
        <v>2014</v>
      </c>
      <c r="E837" s="93">
        <v>4</v>
      </c>
      <c r="F837" s="93">
        <f t="shared" si="207"/>
        <v>797</v>
      </c>
      <c r="H837" s="54">
        <v>4</v>
      </c>
      <c r="I837" s="118">
        <v>506.64</v>
      </c>
      <c r="J837" s="123"/>
      <c r="L837"/>
      <c r="M837" s="60">
        <f t="shared" si="200"/>
        <v>506.64</v>
      </c>
      <c r="N837" s="10"/>
      <c r="O837" s="79" t="str">
        <f t="shared" si="204"/>
        <v>NY Metro</v>
      </c>
      <c r="P837" s="94">
        <f t="shared" si="203"/>
        <v>797</v>
      </c>
      <c r="Q837" s="94" t="s">
        <v>114</v>
      </c>
      <c r="R837" s="193"/>
      <c r="S837" s="94">
        <v>1</v>
      </c>
      <c r="T837" s="58">
        <f t="shared" si="197"/>
        <v>4</v>
      </c>
      <c r="U837" s="61">
        <f t="shared" si="198"/>
        <v>506.64</v>
      </c>
      <c r="V837" s="61">
        <f t="shared" si="205"/>
        <v>494.16239941477687</v>
      </c>
      <c r="W837" s="61" t="s">
        <v>194</v>
      </c>
      <c r="X837" s="61">
        <f t="shared" si="206"/>
        <v>3.6349999999999998</v>
      </c>
      <c r="Y837" s="61">
        <f t="shared" si="201"/>
        <v>3.5454767129968299</v>
      </c>
      <c r="Z837" s="58">
        <f t="shared" si="199"/>
        <v>0</v>
      </c>
      <c r="AA837" s="81">
        <f t="shared" si="202"/>
        <v>494.16239941477687</v>
      </c>
      <c r="AB837" s="212">
        <f t="shared" si="196"/>
        <v>123.54059985369422</v>
      </c>
      <c r="AC837" s="82"/>
      <c r="AD837" s="10"/>
      <c r="AE837"/>
      <c r="AF837"/>
      <c r="AK837" s="10"/>
      <c r="AM837"/>
      <c r="AR837" s="10"/>
      <c r="AT837"/>
    </row>
    <row r="838" spans="1:46" x14ac:dyDescent="0.25">
      <c r="A838" s="93">
        <v>798</v>
      </c>
      <c r="B838" s="93" t="s">
        <v>126</v>
      </c>
      <c r="C838" s="94" t="s">
        <v>114</v>
      </c>
      <c r="D838" s="121">
        <v>2014</v>
      </c>
      <c r="E838" s="93">
        <v>4</v>
      </c>
      <c r="F838" s="93">
        <f t="shared" si="207"/>
        <v>798</v>
      </c>
      <c r="H838" s="54">
        <v>4</v>
      </c>
      <c r="I838" s="118">
        <v>506.64</v>
      </c>
      <c r="J838" s="123"/>
      <c r="L838"/>
      <c r="M838" s="60">
        <f t="shared" si="200"/>
        <v>506.64</v>
      </c>
      <c r="N838" s="10"/>
      <c r="O838" s="79" t="str">
        <f t="shared" si="204"/>
        <v>NY Metro</v>
      </c>
      <c r="P838" s="94">
        <f t="shared" si="203"/>
        <v>798</v>
      </c>
      <c r="Q838" s="94" t="s">
        <v>114</v>
      </c>
      <c r="R838" s="193"/>
      <c r="S838" s="94">
        <v>1</v>
      </c>
      <c r="T838" s="58">
        <f t="shared" si="197"/>
        <v>4</v>
      </c>
      <c r="U838" s="61">
        <f t="shared" si="198"/>
        <v>506.64</v>
      </c>
      <c r="V838" s="61">
        <f t="shared" si="205"/>
        <v>494.16239941477687</v>
      </c>
      <c r="W838" s="61" t="s">
        <v>194</v>
      </c>
      <c r="X838" s="61">
        <f t="shared" si="206"/>
        <v>3.6349999999999998</v>
      </c>
      <c r="Y838" s="61">
        <f t="shared" si="201"/>
        <v>3.5454767129968299</v>
      </c>
      <c r="Z838" s="58">
        <f t="shared" si="199"/>
        <v>0</v>
      </c>
      <c r="AA838" s="81">
        <f t="shared" si="202"/>
        <v>494.16239941477687</v>
      </c>
      <c r="AB838" s="212">
        <f t="shared" ref="AB838:AB901" si="208">IF(T838,AA838/T838,"-")</f>
        <v>123.54059985369422</v>
      </c>
      <c r="AC838" s="82"/>
      <c r="AD838" s="10"/>
      <c r="AE838"/>
      <c r="AF838"/>
      <c r="AK838" s="10"/>
      <c r="AM838"/>
      <c r="AR838" s="10"/>
      <c r="AT838"/>
    </row>
    <row r="839" spans="1:46" x14ac:dyDescent="0.25">
      <c r="A839" s="93">
        <v>799</v>
      </c>
      <c r="B839" s="93" t="s">
        <v>126</v>
      </c>
      <c r="C839" s="94" t="s">
        <v>114</v>
      </c>
      <c r="D839" s="121">
        <v>2014</v>
      </c>
      <c r="E839" s="93">
        <v>4</v>
      </c>
      <c r="F839" s="93">
        <f t="shared" si="207"/>
        <v>799</v>
      </c>
      <c r="H839" s="54">
        <v>4</v>
      </c>
      <c r="I839" s="118">
        <v>506.64</v>
      </c>
      <c r="J839" s="123"/>
      <c r="L839"/>
      <c r="M839" s="60">
        <f t="shared" si="200"/>
        <v>506.64</v>
      </c>
      <c r="N839" s="10"/>
      <c r="O839" s="79" t="str">
        <f t="shared" si="204"/>
        <v>NY Metro</v>
      </c>
      <c r="P839" s="94">
        <f t="shared" si="203"/>
        <v>799</v>
      </c>
      <c r="Q839" s="94" t="s">
        <v>114</v>
      </c>
      <c r="R839" s="193"/>
      <c r="S839" s="94">
        <v>1</v>
      </c>
      <c r="T839" s="58">
        <f t="shared" si="197"/>
        <v>4</v>
      </c>
      <c r="U839" s="61">
        <f t="shared" si="198"/>
        <v>506.64</v>
      </c>
      <c r="V839" s="61">
        <f t="shared" si="205"/>
        <v>494.16239941477687</v>
      </c>
      <c r="W839" s="61" t="s">
        <v>194</v>
      </c>
      <c r="X839" s="61">
        <f t="shared" si="206"/>
        <v>3.6349999999999998</v>
      </c>
      <c r="Y839" s="61">
        <f t="shared" si="201"/>
        <v>3.5454767129968299</v>
      </c>
      <c r="Z839" s="58">
        <f t="shared" si="199"/>
        <v>0</v>
      </c>
      <c r="AA839" s="81">
        <f t="shared" si="202"/>
        <v>494.16239941477687</v>
      </c>
      <c r="AB839" s="212">
        <f t="shared" si="208"/>
        <v>123.54059985369422</v>
      </c>
      <c r="AC839" s="82"/>
      <c r="AD839" s="10"/>
      <c r="AE839"/>
      <c r="AF839"/>
      <c r="AK839" s="10"/>
      <c r="AM839"/>
      <c r="AR839" s="10"/>
      <c r="AT839"/>
    </row>
    <row r="840" spans="1:46" x14ac:dyDescent="0.25">
      <c r="A840" s="93">
        <v>800</v>
      </c>
      <c r="B840" s="93" t="s">
        <v>126</v>
      </c>
      <c r="C840" s="94" t="s">
        <v>114</v>
      </c>
      <c r="D840" s="121">
        <v>2014</v>
      </c>
      <c r="E840" s="93">
        <v>4</v>
      </c>
      <c r="F840" s="93">
        <f t="shared" si="207"/>
        <v>800</v>
      </c>
      <c r="H840" s="54">
        <v>4</v>
      </c>
      <c r="I840" s="118">
        <v>506.64</v>
      </c>
      <c r="J840" s="123"/>
      <c r="L840"/>
      <c r="M840" s="60">
        <f t="shared" si="200"/>
        <v>506.64</v>
      </c>
      <c r="N840" s="10"/>
      <c r="O840" s="79" t="str">
        <f t="shared" si="204"/>
        <v>NY Metro</v>
      </c>
      <c r="P840" s="94">
        <f t="shared" si="203"/>
        <v>800</v>
      </c>
      <c r="Q840" s="94" t="s">
        <v>114</v>
      </c>
      <c r="R840" s="193"/>
      <c r="S840" s="94">
        <v>1</v>
      </c>
      <c r="T840" s="58">
        <f t="shared" si="197"/>
        <v>4</v>
      </c>
      <c r="U840" s="61">
        <f t="shared" si="198"/>
        <v>506.64</v>
      </c>
      <c r="V840" s="61">
        <f t="shared" si="205"/>
        <v>494.16239941477687</v>
      </c>
      <c r="W840" s="61" t="s">
        <v>194</v>
      </c>
      <c r="X840" s="61">
        <f t="shared" si="206"/>
        <v>3.6349999999999998</v>
      </c>
      <c r="Y840" s="61">
        <f t="shared" si="201"/>
        <v>3.5454767129968299</v>
      </c>
      <c r="Z840" s="58">
        <f t="shared" si="199"/>
        <v>0</v>
      </c>
      <c r="AA840" s="81">
        <f t="shared" si="202"/>
        <v>494.16239941477687</v>
      </c>
      <c r="AB840" s="212">
        <f t="shared" si="208"/>
        <v>123.54059985369422</v>
      </c>
      <c r="AC840" s="82"/>
      <c r="AD840" s="10"/>
      <c r="AE840"/>
      <c r="AF840"/>
      <c r="AK840" s="10"/>
      <c r="AM840"/>
      <c r="AR840" s="10"/>
      <c r="AT840"/>
    </row>
    <row r="841" spans="1:46" x14ac:dyDescent="0.25">
      <c r="A841" s="93">
        <v>801</v>
      </c>
      <c r="B841" s="93" t="s">
        <v>126</v>
      </c>
      <c r="C841" s="94" t="s">
        <v>114</v>
      </c>
      <c r="D841" s="121">
        <v>2014</v>
      </c>
      <c r="E841" s="93">
        <v>4</v>
      </c>
      <c r="F841" s="93">
        <f t="shared" si="207"/>
        <v>801</v>
      </c>
      <c r="H841" s="54">
        <v>4</v>
      </c>
      <c r="I841" s="118">
        <v>506.64</v>
      </c>
      <c r="J841" s="123"/>
      <c r="L841"/>
      <c r="M841" s="60">
        <f t="shared" si="200"/>
        <v>506.64</v>
      </c>
      <c r="N841" s="10"/>
      <c r="O841" s="79" t="str">
        <f t="shared" si="204"/>
        <v>NY Metro</v>
      </c>
      <c r="P841" s="94">
        <f t="shared" si="203"/>
        <v>801</v>
      </c>
      <c r="Q841" s="94" t="s">
        <v>114</v>
      </c>
      <c r="R841" s="193"/>
      <c r="S841" s="94">
        <v>1</v>
      </c>
      <c r="T841" s="58">
        <f t="shared" si="197"/>
        <v>4</v>
      </c>
      <c r="U841" s="61">
        <f t="shared" si="198"/>
        <v>506.64</v>
      </c>
      <c r="V841" s="61">
        <f t="shared" si="205"/>
        <v>494.16239941477687</v>
      </c>
      <c r="W841" s="61" t="s">
        <v>194</v>
      </c>
      <c r="X841" s="61">
        <f t="shared" si="206"/>
        <v>3.6349999999999998</v>
      </c>
      <c r="Y841" s="61">
        <f t="shared" si="201"/>
        <v>3.5454767129968299</v>
      </c>
      <c r="Z841" s="58">
        <f t="shared" si="199"/>
        <v>0</v>
      </c>
      <c r="AA841" s="81">
        <f t="shared" si="202"/>
        <v>494.16239941477687</v>
      </c>
      <c r="AB841" s="212">
        <f t="shared" si="208"/>
        <v>123.54059985369422</v>
      </c>
      <c r="AC841" s="82"/>
      <c r="AD841" s="10"/>
      <c r="AE841"/>
      <c r="AF841"/>
      <c r="AK841" s="10"/>
      <c r="AM841"/>
      <c r="AR841" s="10"/>
      <c r="AT841"/>
    </row>
    <row r="842" spans="1:46" x14ac:dyDescent="0.25">
      <c r="A842" s="93">
        <v>802</v>
      </c>
      <c r="B842" s="93" t="s">
        <v>126</v>
      </c>
      <c r="C842" s="94" t="s">
        <v>114</v>
      </c>
      <c r="D842" s="121">
        <v>2014</v>
      </c>
      <c r="E842" s="93">
        <v>4</v>
      </c>
      <c r="F842" s="93">
        <f t="shared" si="207"/>
        <v>802</v>
      </c>
      <c r="H842" s="54">
        <v>4</v>
      </c>
      <c r="I842" s="118">
        <v>506.64</v>
      </c>
      <c r="J842" s="123"/>
      <c r="L842"/>
      <c r="M842" s="60">
        <f t="shared" si="200"/>
        <v>506.64</v>
      </c>
      <c r="N842" s="10"/>
      <c r="O842" s="79" t="str">
        <f t="shared" si="204"/>
        <v>NY Metro</v>
      </c>
      <c r="P842" s="94">
        <f t="shared" si="203"/>
        <v>802</v>
      </c>
      <c r="Q842" s="94" t="s">
        <v>114</v>
      </c>
      <c r="R842" s="193"/>
      <c r="S842" s="94">
        <v>1</v>
      </c>
      <c r="T842" s="58">
        <f t="shared" ref="T842:T905" si="209">H842</f>
        <v>4</v>
      </c>
      <c r="U842" s="61">
        <f t="shared" ref="U842:U905" si="210">I842</f>
        <v>506.64</v>
      </c>
      <c r="V842" s="61">
        <f t="shared" si="205"/>
        <v>494.16239941477687</v>
      </c>
      <c r="W842" s="61" t="s">
        <v>194</v>
      </c>
      <c r="X842" s="61">
        <f t="shared" si="206"/>
        <v>3.6349999999999998</v>
      </c>
      <c r="Y842" s="61">
        <f t="shared" si="201"/>
        <v>3.5454767129968299</v>
      </c>
      <c r="Z842" s="58">
        <f t="shared" ref="Z842:Z905" si="211">L842</f>
        <v>0</v>
      </c>
      <c r="AA842" s="81">
        <f t="shared" si="202"/>
        <v>494.16239941477687</v>
      </c>
      <c r="AB842" s="212">
        <f t="shared" si="208"/>
        <v>123.54059985369422</v>
      </c>
      <c r="AC842" s="82"/>
      <c r="AD842" s="10"/>
      <c r="AE842"/>
      <c r="AF842"/>
      <c r="AK842" s="10"/>
      <c r="AM842"/>
      <c r="AR842" s="10"/>
      <c r="AT842"/>
    </row>
    <row r="843" spans="1:46" x14ac:dyDescent="0.25">
      <c r="A843" s="93">
        <v>803</v>
      </c>
      <c r="B843" s="93" t="s">
        <v>126</v>
      </c>
      <c r="C843" s="94" t="s">
        <v>114</v>
      </c>
      <c r="D843" s="121">
        <v>2014</v>
      </c>
      <c r="E843" s="93">
        <v>4</v>
      </c>
      <c r="F843" s="93">
        <f t="shared" si="207"/>
        <v>803</v>
      </c>
      <c r="H843" s="54">
        <v>4</v>
      </c>
      <c r="I843" s="118">
        <v>506.64</v>
      </c>
      <c r="J843" s="123"/>
      <c r="L843"/>
      <c r="M843" s="60">
        <f t="shared" si="200"/>
        <v>506.64</v>
      </c>
      <c r="N843" s="10"/>
      <c r="O843" s="79" t="str">
        <f t="shared" si="204"/>
        <v>NY Metro</v>
      </c>
      <c r="P843" s="94">
        <f t="shared" si="203"/>
        <v>803</v>
      </c>
      <c r="Q843" s="94" t="s">
        <v>114</v>
      </c>
      <c r="R843" s="193"/>
      <c r="S843" s="94">
        <v>1</v>
      </c>
      <c r="T843" s="58">
        <f t="shared" si="209"/>
        <v>4</v>
      </c>
      <c r="U843" s="61">
        <f t="shared" si="210"/>
        <v>506.64</v>
      </c>
      <c r="V843" s="61">
        <f t="shared" si="205"/>
        <v>494.16239941477687</v>
      </c>
      <c r="W843" s="61" t="s">
        <v>194</v>
      </c>
      <c r="X843" s="61">
        <f t="shared" si="206"/>
        <v>3.6349999999999998</v>
      </c>
      <c r="Y843" s="61">
        <f t="shared" si="201"/>
        <v>3.5454767129968299</v>
      </c>
      <c r="Z843" s="58">
        <f t="shared" si="211"/>
        <v>0</v>
      </c>
      <c r="AA843" s="81">
        <f t="shared" si="202"/>
        <v>494.16239941477687</v>
      </c>
      <c r="AB843" s="212">
        <f t="shared" si="208"/>
        <v>123.54059985369422</v>
      </c>
      <c r="AC843" s="82"/>
      <c r="AD843" s="10"/>
      <c r="AE843"/>
      <c r="AF843"/>
      <c r="AK843" s="10"/>
      <c r="AM843"/>
      <c r="AR843" s="10"/>
      <c r="AT843"/>
    </row>
    <row r="844" spans="1:46" x14ac:dyDescent="0.25">
      <c r="A844" s="93">
        <v>804</v>
      </c>
      <c r="B844" s="93" t="s">
        <v>126</v>
      </c>
      <c r="C844" s="94" t="s">
        <v>114</v>
      </c>
      <c r="D844" s="121">
        <v>2014</v>
      </c>
      <c r="E844" s="93">
        <v>4</v>
      </c>
      <c r="F844" s="93">
        <f t="shared" si="207"/>
        <v>804</v>
      </c>
      <c r="H844" s="54">
        <v>4</v>
      </c>
      <c r="I844" s="118">
        <v>506.64</v>
      </c>
      <c r="J844" s="123"/>
      <c r="L844"/>
      <c r="M844" s="60">
        <f t="shared" si="200"/>
        <v>506.64</v>
      </c>
      <c r="N844" s="10"/>
      <c r="O844" s="79" t="str">
        <f t="shared" si="204"/>
        <v>NY Metro</v>
      </c>
      <c r="P844" s="94">
        <f t="shared" si="203"/>
        <v>804</v>
      </c>
      <c r="Q844" s="94" t="s">
        <v>114</v>
      </c>
      <c r="R844" s="193"/>
      <c r="S844" s="94">
        <v>1</v>
      </c>
      <c r="T844" s="58">
        <f t="shared" si="209"/>
        <v>4</v>
      </c>
      <c r="U844" s="61">
        <f t="shared" si="210"/>
        <v>506.64</v>
      </c>
      <c r="V844" s="61">
        <f t="shared" si="205"/>
        <v>494.16239941477687</v>
      </c>
      <c r="W844" s="61" t="s">
        <v>194</v>
      </c>
      <c r="X844" s="61">
        <f t="shared" si="206"/>
        <v>3.6349999999999998</v>
      </c>
      <c r="Y844" s="61">
        <f t="shared" si="201"/>
        <v>3.5454767129968299</v>
      </c>
      <c r="Z844" s="58">
        <f t="shared" si="211"/>
        <v>0</v>
      </c>
      <c r="AA844" s="81">
        <f t="shared" si="202"/>
        <v>494.16239941477687</v>
      </c>
      <c r="AB844" s="212">
        <f t="shared" si="208"/>
        <v>123.54059985369422</v>
      </c>
      <c r="AC844" s="82"/>
      <c r="AD844" s="10"/>
      <c r="AE844"/>
      <c r="AF844"/>
      <c r="AK844" s="10"/>
      <c r="AM844"/>
      <c r="AR844" s="10"/>
      <c r="AT844"/>
    </row>
    <row r="845" spans="1:46" x14ac:dyDescent="0.25">
      <c r="A845" s="93">
        <v>805</v>
      </c>
      <c r="B845" s="93" t="s">
        <v>126</v>
      </c>
      <c r="C845" s="94" t="s">
        <v>114</v>
      </c>
      <c r="D845" s="121">
        <v>2014</v>
      </c>
      <c r="E845" s="93">
        <v>4</v>
      </c>
      <c r="F845" s="93">
        <f t="shared" si="207"/>
        <v>805</v>
      </c>
      <c r="H845" s="54">
        <v>4</v>
      </c>
      <c r="I845" s="118">
        <v>506.64</v>
      </c>
      <c r="J845" s="123"/>
      <c r="L845"/>
      <c r="M845" s="60">
        <f t="shared" si="200"/>
        <v>506.64</v>
      </c>
      <c r="N845" s="10"/>
      <c r="O845" s="79" t="str">
        <f t="shared" si="204"/>
        <v>NY Metro</v>
      </c>
      <c r="P845" s="94">
        <f t="shared" si="203"/>
        <v>805</v>
      </c>
      <c r="Q845" s="94" t="s">
        <v>114</v>
      </c>
      <c r="R845" s="193"/>
      <c r="S845" s="94">
        <v>1</v>
      </c>
      <c r="T845" s="58">
        <f t="shared" si="209"/>
        <v>4</v>
      </c>
      <c r="U845" s="61">
        <f t="shared" si="210"/>
        <v>506.64</v>
      </c>
      <c r="V845" s="61">
        <f t="shared" si="205"/>
        <v>494.16239941477687</v>
      </c>
      <c r="W845" s="61" t="s">
        <v>194</v>
      </c>
      <c r="X845" s="61">
        <f t="shared" si="206"/>
        <v>3.6349999999999998</v>
      </c>
      <c r="Y845" s="61">
        <f t="shared" si="201"/>
        <v>3.5454767129968299</v>
      </c>
      <c r="Z845" s="58">
        <f t="shared" si="211"/>
        <v>0</v>
      </c>
      <c r="AA845" s="81">
        <f t="shared" si="202"/>
        <v>494.16239941477687</v>
      </c>
      <c r="AB845" s="212">
        <f t="shared" si="208"/>
        <v>123.54059985369422</v>
      </c>
      <c r="AC845" s="82"/>
      <c r="AD845" s="10"/>
      <c r="AE845"/>
      <c r="AF845"/>
      <c r="AK845" s="10"/>
      <c r="AM845"/>
      <c r="AR845" s="10"/>
      <c r="AT845"/>
    </row>
    <row r="846" spans="1:46" x14ac:dyDescent="0.25">
      <c r="A846" s="93">
        <v>806</v>
      </c>
      <c r="B846" s="93" t="s">
        <v>126</v>
      </c>
      <c r="C846" s="94" t="s">
        <v>114</v>
      </c>
      <c r="D846" s="121">
        <v>2014</v>
      </c>
      <c r="E846" s="93">
        <v>4</v>
      </c>
      <c r="F846" s="93">
        <f t="shared" si="207"/>
        <v>806</v>
      </c>
      <c r="H846" s="54">
        <v>4</v>
      </c>
      <c r="I846" s="118">
        <v>506.64</v>
      </c>
      <c r="J846" s="123"/>
      <c r="L846"/>
      <c r="M846" s="60">
        <f t="shared" si="200"/>
        <v>506.64</v>
      </c>
      <c r="N846" s="10"/>
      <c r="O846" s="79" t="str">
        <f t="shared" si="204"/>
        <v>NY Metro</v>
      </c>
      <c r="P846" s="94">
        <f t="shared" si="203"/>
        <v>806</v>
      </c>
      <c r="Q846" s="94" t="s">
        <v>114</v>
      </c>
      <c r="R846" s="193"/>
      <c r="S846" s="94">
        <v>1</v>
      </c>
      <c r="T846" s="58">
        <f t="shared" si="209"/>
        <v>4</v>
      </c>
      <c r="U846" s="61">
        <f t="shared" si="210"/>
        <v>506.64</v>
      </c>
      <c r="V846" s="61">
        <f t="shared" si="205"/>
        <v>494.16239941477687</v>
      </c>
      <c r="W846" s="61" t="s">
        <v>194</v>
      </c>
      <c r="X846" s="61">
        <f t="shared" si="206"/>
        <v>3.6349999999999998</v>
      </c>
      <c r="Y846" s="61">
        <f t="shared" si="201"/>
        <v>3.5454767129968299</v>
      </c>
      <c r="Z846" s="58">
        <f t="shared" si="211"/>
        <v>0</v>
      </c>
      <c r="AA846" s="81">
        <f t="shared" si="202"/>
        <v>494.16239941477687</v>
      </c>
      <c r="AB846" s="212">
        <f t="shared" si="208"/>
        <v>123.54059985369422</v>
      </c>
      <c r="AC846" s="82"/>
      <c r="AD846" s="10"/>
      <c r="AE846"/>
      <c r="AF846"/>
      <c r="AK846" s="10"/>
      <c r="AM846"/>
      <c r="AR846" s="10"/>
      <c r="AT846"/>
    </row>
    <row r="847" spans="1:46" x14ac:dyDescent="0.25">
      <c r="A847" s="93">
        <v>807</v>
      </c>
      <c r="B847" s="93" t="s">
        <v>126</v>
      </c>
      <c r="C847" s="94" t="s">
        <v>114</v>
      </c>
      <c r="D847" s="121">
        <v>2014</v>
      </c>
      <c r="E847" s="93">
        <v>4</v>
      </c>
      <c r="F847" s="93">
        <f t="shared" si="207"/>
        <v>807</v>
      </c>
      <c r="H847" s="54">
        <v>4</v>
      </c>
      <c r="I847" s="118">
        <v>506.64</v>
      </c>
      <c r="J847" s="123"/>
      <c r="L847"/>
      <c r="M847" s="60">
        <f t="shared" si="200"/>
        <v>506.64</v>
      </c>
      <c r="N847" s="10"/>
      <c r="O847" s="79" t="str">
        <f t="shared" si="204"/>
        <v>NY Metro</v>
      </c>
      <c r="P847" s="94">
        <f t="shared" si="203"/>
        <v>807</v>
      </c>
      <c r="Q847" s="94" t="s">
        <v>114</v>
      </c>
      <c r="R847" s="193"/>
      <c r="S847" s="94">
        <v>1</v>
      </c>
      <c r="T847" s="58">
        <f t="shared" si="209"/>
        <v>4</v>
      </c>
      <c r="U847" s="61">
        <f t="shared" si="210"/>
        <v>506.64</v>
      </c>
      <c r="V847" s="61">
        <f t="shared" si="205"/>
        <v>494.16239941477687</v>
      </c>
      <c r="W847" s="61" t="s">
        <v>194</v>
      </c>
      <c r="X847" s="61">
        <f t="shared" si="206"/>
        <v>3.6349999999999998</v>
      </c>
      <c r="Y847" s="61">
        <f t="shared" si="201"/>
        <v>3.5454767129968299</v>
      </c>
      <c r="Z847" s="58">
        <f t="shared" si="211"/>
        <v>0</v>
      </c>
      <c r="AA847" s="81">
        <f t="shared" si="202"/>
        <v>494.16239941477687</v>
      </c>
      <c r="AB847" s="212">
        <f t="shared" si="208"/>
        <v>123.54059985369422</v>
      </c>
      <c r="AC847" s="82"/>
      <c r="AD847" s="10"/>
      <c r="AE847"/>
      <c r="AF847"/>
      <c r="AK847" s="10"/>
      <c r="AM847"/>
      <c r="AR847" s="10"/>
      <c r="AT847"/>
    </row>
    <row r="848" spans="1:46" x14ac:dyDescent="0.25">
      <c r="A848" s="93">
        <v>808</v>
      </c>
      <c r="B848" s="93" t="s">
        <v>126</v>
      </c>
      <c r="C848" s="94" t="s">
        <v>114</v>
      </c>
      <c r="D848" s="121">
        <v>2014</v>
      </c>
      <c r="E848" s="93">
        <v>4</v>
      </c>
      <c r="F848" s="93">
        <f t="shared" si="207"/>
        <v>808</v>
      </c>
      <c r="H848" s="54">
        <v>4</v>
      </c>
      <c r="I848" s="118">
        <v>506.64</v>
      </c>
      <c r="J848" s="123"/>
      <c r="L848"/>
      <c r="M848" s="60">
        <f t="shared" si="200"/>
        <v>506.64</v>
      </c>
      <c r="N848" s="10"/>
      <c r="O848" s="79" t="str">
        <f t="shared" si="204"/>
        <v>NY Metro</v>
      </c>
      <c r="P848" s="94">
        <f t="shared" si="203"/>
        <v>808</v>
      </c>
      <c r="Q848" s="94" t="s">
        <v>114</v>
      </c>
      <c r="R848" s="193"/>
      <c r="S848" s="94">
        <v>1</v>
      </c>
      <c r="T848" s="58">
        <f t="shared" si="209"/>
        <v>4</v>
      </c>
      <c r="U848" s="61">
        <f t="shared" si="210"/>
        <v>506.64</v>
      </c>
      <c r="V848" s="61">
        <f t="shared" si="205"/>
        <v>494.16239941477687</v>
      </c>
      <c r="W848" s="61" t="s">
        <v>194</v>
      </c>
      <c r="X848" s="61">
        <f t="shared" si="206"/>
        <v>3.6349999999999998</v>
      </c>
      <c r="Y848" s="61">
        <f t="shared" si="201"/>
        <v>3.5454767129968299</v>
      </c>
      <c r="Z848" s="58">
        <f t="shared" si="211"/>
        <v>0</v>
      </c>
      <c r="AA848" s="81">
        <f t="shared" si="202"/>
        <v>494.16239941477687</v>
      </c>
      <c r="AB848" s="212">
        <f t="shared" si="208"/>
        <v>123.54059985369422</v>
      </c>
      <c r="AC848" s="82"/>
      <c r="AD848" s="10"/>
      <c r="AE848"/>
      <c r="AF848"/>
      <c r="AK848" s="10"/>
      <c r="AM848"/>
      <c r="AR848" s="10"/>
      <c r="AT848"/>
    </row>
    <row r="849" spans="1:46" x14ac:dyDescent="0.25">
      <c r="A849" s="93">
        <v>809</v>
      </c>
      <c r="B849" s="93" t="s">
        <v>126</v>
      </c>
      <c r="C849" s="94" t="s">
        <v>114</v>
      </c>
      <c r="D849" s="121">
        <v>2014</v>
      </c>
      <c r="E849" s="93">
        <v>4</v>
      </c>
      <c r="F849" s="93">
        <f t="shared" si="207"/>
        <v>809</v>
      </c>
      <c r="H849" s="54">
        <v>4</v>
      </c>
      <c r="I849" s="118">
        <v>506.64</v>
      </c>
      <c r="J849" s="123"/>
      <c r="L849"/>
      <c r="M849" s="60">
        <f t="shared" si="200"/>
        <v>506.64</v>
      </c>
      <c r="N849" s="10"/>
      <c r="O849" s="79" t="str">
        <f t="shared" si="204"/>
        <v>NY Metro</v>
      </c>
      <c r="P849" s="94">
        <f t="shared" si="203"/>
        <v>809</v>
      </c>
      <c r="Q849" s="94" t="s">
        <v>114</v>
      </c>
      <c r="R849" s="193"/>
      <c r="S849" s="94">
        <v>1</v>
      </c>
      <c r="T849" s="58">
        <f t="shared" si="209"/>
        <v>4</v>
      </c>
      <c r="U849" s="61">
        <f t="shared" si="210"/>
        <v>506.64</v>
      </c>
      <c r="V849" s="61">
        <f t="shared" si="205"/>
        <v>494.16239941477687</v>
      </c>
      <c r="W849" s="61" t="s">
        <v>194</v>
      </c>
      <c r="X849" s="61">
        <f t="shared" si="206"/>
        <v>3.6349999999999998</v>
      </c>
      <c r="Y849" s="61">
        <f t="shared" si="201"/>
        <v>3.5454767129968299</v>
      </c>
      <c r="Z849" s="58">
        <f t="shared" si="211"/>
        <v>0</v>
      </c>
      <c r="AA849" s="81">
        <f t="shared" si="202"/>
        <v>494.16239941477687</v>
      </c>
      <c r="AB849" s="212">
        <f t="shared" si="208"/>
        <v>123.54059985369422</v>
      </c>
      <c r="AC849" s="82"/>
      <c r="AD849" s="10"/>
      <c r="AE849"/>
      <c r="AF849"/>
      <c r="AK849" s="10"/>
      <c r="AM849"/>
      <c r="AR849" s="10"/>
      <c r="AT849"/>
    </row>
    <row r="850" spans="1:46" x14ac:dyDescent="0.25">
      <c r="A850" s="93">
        <v>810</v>
      </c>
      <c r="B850" s="93" t="s">
        <v>126</v>
      </c>
      <c r="C850" s="94" t="s">
        <v>114</v>
      </c>
      <c r="D850" s="121">
        <v>2014</v>
      </c>
      <c r="E850" s="93">
        <v>4</v>
      </c>
      <c r="F850" s="93">
        <f t="shared" si="207"/>
        <v>810</v>
      </c>
      <c r="H850" s="54">
        <v>4</v>
      </c>
      <c r="I850" s="118">
        <v>506.64</v>
      </c>
      <c r="J850" s="123"/>
      <c r="L850"/>
      <c r="M850" s="60">
        <f t="shared" si="200"/>
        <v>506.64</v>
      </c>
      <c r="N850" s="10"/>
      <c r="O850" s="79" t="str">
        <f t="shared" si="204"/>
        <v>NY Metro</v>
      </c>
      <c r="P850" s="94">
        <f t="shared" si="203"/>
        <v>810</v>
      </c>
      <c r="Q850" s="94" t="s">
        <v>114</v>
      </c>
      <c r="R850" s="193"/>
      <c r="S850" s="94">
        <v>1</v>
      </c>
      <c r="T850" s="58">
        <f t="shared" si="209"/>
        <v>4</v>
      </c>
      <c r="U850" s="61">
        <f t="shared" si="210"/>
        <v>506.64</v>
      </c>
      <c r="V850" s="61">
        <f t="shared" si="205"/>
        <v>494.16239941477687</v>
      </c>
      <c r="W850" s="61" t="s">
        <v>194</v>
      </c>
      <c r="X850" s="61">
        <f t="shared" si="206"/>
        <v>3.6349999999999998</v>
      </c>
      <c r="Y850" s="61">
        <f t="shared" si="201"/>
        <v>3.5454767129968299</v>
      </c>
      <c r="Z850" s="58">
        <f t="shared" si="211"/>
        <v>0</v>
      </c>
      <c r="AA850" s="81">
        <f t="shared" si="202"/>
        <v>494.16239941477687</v>
      </c>
      <c r="AB850" s="212">
        <f t="shared" si="208"/>
        <v>123.54059985369422</v>
      </c>
      <c r="AC850" s="82"/>
      <c r="AD850" s="10"/>
      <c r="AE850"/>
      <c r="AF850"/>
      <c r="AK850" s="10"/>
      <c r="AM850"/>
      <c r="AR850" s="10"/>
      <c r="AT850"/>
    </row>
    <row r="851" spans="1:46" x14ac:dyDescent="0.25">
      <c r="A851" s="93">
        <v>811</v>
      </c>
      <c r="B851" s="93" t="s">
        <v>126</v>
      </c>
      <c r="C851" s="94" t="s">
        <v>114</v>
      </c>
      <c r="D851" s="121">
        <v>2014</v>
      </c>
      <c r="E851" s="93">
        <v>4</v>
      </c>
      <c r="F851" s="93">
        <f t="shared" si="207"/>
        <v>811</v>
      </c>
      <c r="H851" s="54">
        <v>4</v>
      </c>
      <c r="I851" s="118">
        <v>506.64</v>
      </c>
      <c r="J851" s="123"/>
      <c r="L851"/>
      <c r="M851" s="60">
        <f t="shared" si="200"/>
        <v>506.64</v>
      </c>
      <c r="N851" s="10"/>
      <c r="O851" s="79" t="str">
        <f t="shared" si="204"/>
        <v>NY Metro</v>
      </c>
      <c r="P851" s="94">
        <f t="shared" si="203"/>
        <v>811</v>
      </c>
      <c r="Q851" s="94" t="s">
        <v>114</v>
      </c>
      <c r="R851" s="193"/>
      <c r="S851" s="94">
        <v>1</v>
      </c>
      <c r="T851" s="58">
        <f t="shared" si="209"/>
        <v>4</v>
      </c>
      <c r="U851" s="61">
        <f t="shared" si="210"/>
        <v>506.64</v>
      </c>
      <c r="V851" s="61">
        <f t="shared" si="205"/>
        <v>494.16239941477687</v>
      </c>
      <c r="W851" s="61" t="s">
        <v>194</v>
      </c>
      <c r="X851" s="61">
        <f t="shared" si="206"/>
        <v>3.6349999999999998</v>
      </c>
      <c r="Y851" s="61">
        <f t="shared" si="201"/>
        <v>3.5454767129968299</v>
      </c>
      <c r="Z851" s="58">
        <f t="shared" si="211"/>
        <v>0</v>
      </c>
      <c r="AA851" s="81">
        <f t="shared" si="202"/>
        <v>494.16239941477687</v>
      </c>
      <c r="AB851" s="212">
        <f t="shared" si="208"/>
        <v>123.54059985369422</v>
      </c>
      <c r="AC851" s="82"/>
      <c r="AD851" s="10"/>
      <c r="AE851"/>
      <c r="AF851"/>
      <c r="AK851" s="10"/>
      <c r="AM851"/>
      <c r="AR851" s="10"/>
      <c r="AT851"/>
    </row>
    <row r="852" spans="1:46" x14ac:dyDescent="0.25">
      <c r="A852" s="93">
        <v>812</v>
      </c>
      <c r="B852" s="93" t="s">
        <v>126</v>
      </c>
      <c r="C852" s="94" t="s">
        <v>114</v>
      </c>
      <c r="D852" s="121">
        <v>2014</v>
      </c>
      <c r="E852" s="93">
        <v>4</v>
      </c>
      <c r="F852" s="93">
        <f t="shared" si="207"/>
        <v>812</v>
      </c>
      <c r="H852" s="54">
        <v>4</v>
      </c>
      <c r="I852" s="118">
        <v>506.64</v>
      </c>
      <c r="J852" s="123"/>
      <c r="L852"/>
      <c r="M852" s="60">
        <f t="shared" si="200"/>
        <v>506.64</v>
      </c>
      <c r="N852" s="10"/>
      <c r="O852" s="79" t="str">
        <f t="shared" si="204"/>
        <v>NY Metro</v>
      </c>
      <c r="P852" s="94">
        <f t="shared" si="203"/>
        <v>812</v>
      </c>
      <c r="Q852" s="94" t="s">
        <v>114</v>
      </c>
      <c r="R852" s="193"/>
      <c r="S852" s="94">
        <v>1</v>
      </c>
      <c r="T852" s="58">
        <f t="shared" si="209"/>
        <v>4</v>
      </c>
      <c r="U852" s="61">
        <f t="shared" si="210"/>
        <v>506.64</v>
      </c>
      <c r="V852" s="61">
        <f t="shared" si="205"/>
        <v>494.16239941477687</v>
      </c>
      <c r="W852" s="61" t="s">
        <v>194</v>
      </c>
      <c r="X852" s="61">
        <f t="shared" si="206"/>
        <v>3.6349999999999998</v>
      </c>
      <c r="Y852" s="61">
        <f t="shared" si="201"/>
        <v>3.5454767129968299</v>
      </c>
      <c r="Z852" s="58">
        <f t="shared" si="211"/>
        <v>0</v>
      </c>
      <c r="AA852" s="81">
        <f t="shared" si="202"/>
        <v>494.16239941477687</v>
      </c>
      <c r="AB852" s="212">
        <f t="shared" si="208"/>
        <v>123.54059985369422</v>
      </c>
      <c r="AC852" s="82"/>
      <c r="AD852" s="10"/>
      <c r="AE852"/>
      <c r="AF852"/>
      <c r="AK852" s="10"/>
      <c r="AM852"/>
      <c r="AR852" s="10"/>
      <c r="AT852"/>
    </row>
    <row r="853" spans="1:46" x14ac:dyDescent="0.25">
      <c r="A853" s="93">
        <v>813</v>
      </c>
      <c r="B853" s="93" t="s">
        <v>126</v>
      </c>
      <c r="C853" s="94" t="s">
        <v>114</v>
      </c>
      <c r="D853" s="121">
        <v>2014</v>
      </c>
      <c r="E853" s="93">
        <v>4</v>
      </c>
      <c r="F853" s="93">
        <f t="shared" si="207"/>
        <v>813</v>
      </c>
      <c r="H853" s="54">
        <v>4</v>
      </c>
      <c r="I853" s="118">
        <v>506.64</v>
      </c>
      <c r="J853" s="123"/>
      <c r="L853"/>
      <c r="M853" s="60">
        <f t="shared" ref="M853:M916" si="212">I853+(L853*K853)</f>
        <v>506.64</v>
      </c>
      <c r="N853" s="10"/>
      <c r="O853" s="79" t="str">
        <f t="shared" si="204"/>
        <v>NY Metro</v>
      </c>
      <c r="P853" s="94">
        <f t="shared" si="203"/>
        <v>813</v>
      </c>
      <c r="Q853" s="94" t="s">
        <v>114</v>
      </c>
      <c r="R853" s="193"/>
      <c r="S853" s="94">
        <v>1</v>
      </c>
      <c r="T853" s="58">
        <f t="shared" si="209"/>
        <v>4</v>
      </c>
      <c r="U853" s="61">
        <f t="shared" si="210"/>
        <v>506.64</v>
      </c>
      <c r="V853" s="61">
        <f t="shared" si="205"/>
        <v>494.16239941477687</v>
      </c>
      <c r="W853" s="61" t="s">
        <v>194</v>
      </c>
      <c r="X853" s="61">
        <f t="shared" si="206"/>
        <v>3.6349999999999998</v>
      </c>
      <c r="Y853" s="61">
        <f t="shared" si="201"/>
        <v>3.5454767129968299</v>
      </c>
      <c r="Z853" s="58">
        <f t="shared" si="211"/>
        <v>0</v>
      </c>
      <c r="AA853" s="81">
        <f t="shared" si="202"/>
        <v>494.16239941477687</v>
      </c>
      <c r="AB853" s="212">
        <f t="shared" si="208"/>
        <v>123.54059985369422</v>
      </c>
      <c r="AC853" s="82"/>
      <c r="AD853" s="10"/>
      <c r="AE853"/>
      <c r="AF853"/>
      <c r="AK853" s="10"/>
      <c r="AM853"/>
      <c r="AR853" s="10"/>
      <c r="AT853"/>
    </row>
    <row r="854" spans="1:46" x14ac:dyDescent="0.25">
      <c r="A854" s="93">
        <v>814</v>
      </c>
      <c r="B854" s="93" t="s">
        <v>126</v>
      </c>
      <c r="C854" s="94" t="s">
        <v>114</v>
      </c>
      <c r="D854" s="121">
        <v>2014</v>
      </c>
      <c r="E854" s="93">
        <v>4</v>
      </c>
      <c r="F854" s="93">
        <f t="shared" si="207"/>
        <v>814</v>
      </c>
      <c r="H854" s="54">
        <v>4</v>
      </c>
      <c r="I854" s="118">
        <v>506.64</v>
      </c>
      <c r="J854" s="123"/>
      <c r="L854"/>
      <c r="M854" s="60">
        <f t="shared" si="212"/>
        <v>506.64</v>
      </c>
      <c r="N854" s="10"/>
      <c r="O854" s="79" t="str">
        <f t="shared" si="204"/>
        <v>NY Metro</v>
      </c>
      <c r="P854" s="94">
        <f t="shared" si="203"/>
        <v>814</v>
      </c>
      <c r="Q854" s="94" t="s">
        <v>114</v>
      </c>
      <c r="R854" s="193"/>
      <c r="S854" s="94">
        <v>1</v>
      </c>
      <c r="T854" s="58">
        <f t="shared" si="209"/>
        <v>4</v>
      </c>
      <c r="U854" s="61">
        <f t="shared" si="210"/>
        <v>506.64</v>
      </c>
      <c r="V854" s="61">
        <f t="shared" si="205"/>
        <v>494.16239941477687</v>
      </c>
      <c r="W854" s="61" t="s">
        <v>194</v>
      </c>
      <c r="X854" s="61">
        <f t="shared" si="206"/>
        <v>3.6349999999999998</v>
      </c>
      <c r="Y854" s="61">
        <f t="shared" si="201"/>
        <v>3.5454767129968299</v>
      </c>
      <c r="Z854" s="58">
        <f t="shared" si="211"/>
        <v>0</v>
      </c>
      <c r="AA854" s="81">
        <f t="shared" si="202"/>
        <v>494.16239941477687</v>
      </c>
      <c r="AB854" s="212">
        <f t="shared" si="208"/>
        <v>123.54059985369422</v>
      </c>
      <c r="AC854" s="82"/>
      <c r="AD854" s="10"/>
      <c r="AE854"/>
      <c r="AF854"/>
      <c r="AK854" s="10"/>
      <c r="AM854"/>
      <c r="AR854" s="10"/>
      <c r="AT854"/>
    </row>
    <row r="855" spans="1:46" x14ac:dyDescent="0.25">
      <c r="A855" s="93">
        <v>815</v>
      </c>
      <c r="B855" s="93" t="s">
        <v>126</v>
      </c>
      <c r="C855" s="94" t="s">
        <v>114</v>
      </c>
      <c r="D855" s="121">
        <v>2014</v>
      </c>
      <c r="E855" s="93">
        <v>4</v>
      </c>
      <c r="F855" s="93">
        <f t="shared" si="207"/>
        <v>815</v>
      </c>
      <c r="H855" s="54">
        <v>4</v>
      </c>
      <c r="I855" s="118">
        <v>506.64</v>
      </c>
      <c r="J855" s="123"/>
      <c r="L855"/>
      <c r="M855" s="60">
        <f t="shared" si="212"/>
        <v>506.64</v>
      </c>
      <c r="N855" s="10"/>
      <c r="O855" s="79" t="str">
        <f t="shared" si="204"/>
        <v>NY Metro</v>
      </c>
      <c r="P855" s="94">
        <f t="shared" si="203"/>
        <v>815</v>
      </c>
      <c r="Q855" s="94" t="s">
        <v>114</v>
      </c>
      <c r="R855" s="193"/>
      <c r="S855" s="94">
        <v>1</v>
      </c>
      <c r="T855" s="58">
        <f t="shared" si="209"/>
        <v>4</v>
      </c>
      <c r="U855" s="61">
        <f t="shared" si="210"/>
        <v>506.64</v>
      </c>
      <c r="V855" s="61">
        <f t="shared" si="205"/>
        <v>494.16239941477687</v>
      </c>
      <c r="W855" s="61" t="s">
        <v>194</v>
      </c>
      <c r="X855" s="61">
        <f t="shared" si="206"/>
        <v>3.6349999999999998</v>
      </c>
      <c r="Y855" s="61">
        <f t="shared" si="201"/>
        <v>3.5454767129968299</v>
      </c>
      <c r="Z855" s="58">
        <f t="shared" si="211"/>
        <v>0</v>
      </c>
      <c r="AA855" s="81">
        <f t="shared" si="202"/>
        <v>494.16239941477687</v>
      </c>
      <c r="AB855" s="212">
        <f t="shared" si="208"/>
        <v>123.54059985369422</v>
      </c>
      <c r="AC855" s="82"/>
      <c r="AD855" s="10"/>
      <c r="AE855"/>
      <c r="AF855"/>
      <c r="AK855" s="10"/>
      <c r="AM855"/>
      <c r="AR855" s="10"/>
      <c r="AT855"/>
    </row>
    <row r="856" spans="1:46" x14ac:dyDescent="0.25">
      <c r="A856" s="93">
        <v>816</v>
      </c>
      <c r="B856" s="93" t="s">
        <v>126</v>
      </c>
      <c r="C856" s="94" t="s">
        <v>114</v>
      </c>
      <c r="D856" s="121">
        <v>2014</v>
      </c>
      <c r="E856" s="93">
        <v>4</v>
      </c>
      <c r="F856" s="93">
        <f t="shared" si="207"/>
        <v>816</v>
      </c>
      <c r="H856" s="54">
        <v>4</v>
      </c>
      <c r="I856" s="118">
        <v>506.64</v>
      </c>
      <c r="J856" s="123"/>
      <c r="L856"/>
      <c r="M856" s="60">
        <f t="shared" si="212"/>
        <v>506.64</v>
      </c>
      <c r="N856" s="10"/>
      <c r="O856" s="79" t="str">
        <f t="shared" si="204"/>
        <v>NY Metro</v>
      </c>
      <c r="P856" s="94">
        <f t="shared" si="203"/>
        <v>816</v>
      </c>
      <c r="Q856" s="94" t="s">
        <v>114</v>
      </c>
      <c r="R856" s="193"/>
      <c r="S856" s="94">
        <v>1</v>
      </c>
      <c r="T856" s="58">
        <f t="shared" si="209"/>
        <v>4</v>
      </c>
      <c r="U856" s="61">
        <f t="shared" si="210"/>
        <v>506.64</v>
      </c>
      <c r="V856" s="61">
        <f t="shared" si="205"/>
        <v>494.16239941477687</v>
      </c>
      <c r="W856" s="61" t="s">
        <v>194</v>
      </c>
      <c r="X856" s="61">
        <f t="shared" si="206"/>
        <v>3.6349999999999998</v>
      </c>
      <c r="Y856" s="61">
        <f t="shared" ref="Y856:Y919" si="213">X856/$AO$52</f>
        <v>3.5454767129968299</v>
      </c>
      <c r="Z856" s="58">
        <f t="shared" si="211"/>
        <v>0</v>
      </c>
      <c r="AA856" s="81">
        <f t="shared" ref="AA856:AA919" si="214">(Z856*Y856+V856)/S856</f>
        <v>494.16239941477687</v>
      </c>
      <c r="AB856" s="212">
        <f t="shared" si="208"/>
        <v>123.54059985369422</v>
      </c>
      <c r="AC856" s="82"/>
      <c r="AD856" s="10"/>
      <c r="AE856"/>
      <c r="AF856"/>
      <c r="AK856" s="10"/>
      <c r="AM856"/>
      <c r="AR856" s="10"/>
      <c r="AT856"/>
    </row>
    <row r="857" spans="1:46" x14ac:dyDescent="0.25">
      <c r="A857" s="93">
        <v>817</v>
      </c>
      <c r="B857" s="93" t="s">
        <v>126</v>
      </c>
      <c r="C857" s="94" t="s">
        <v>114</v>
      </c>
      <c r="D857" s="121">
        <v>2014</v>
      </c>
      <c r="E857" s="93">
        <v>4</v>
      </c>
      <c r="F857" s="93">
        <f t="shared" si="207"/>
        <v>817</v>
      </c>
      <c r="H857" s="54">
        <v>4</v>
      </c>
      <c r="I857" s="118">
        <v>506.64</v>
      </c>
      <c r="J857" s="123"/>
      <c r="L857"/>
      <c r="M857" s="60">
        <f t="shared" si="212"/>
        <v>506.64</v>
      </c>
      <c r="N857" s="10"/>
      <c r="O857" s="79" t="str">
        <f t="shared" si="204"/>
        <v>NY Metro</v>
      </c>
      <c r="P857" s="94">
        <f t="shared" si="203"/>
        <v>817</v>
      </c>
      <c r="Q857" s="94" t="s">
        <v>114</v>
      </c>
      <c r="R857" s="193"/>
      <c r="S857" s="94">
        <v>1</v>
      </c>
      <c r="T857" s="58">
        <f t="shared" si="209"/>
        <v>4</v>
      </c>
      <c r="U857" s="61">
        <f t="shared" si="210"/>
        <v>506.64</v>
      </c>
      <c r="V857" s="61">
        <f t="shared" si="205"/>
        <v>494.16239941477687</v>
      </c>
      <c r="W857" s="61" t="s">
        <v>194</v>
      </c>
      <c r="X857" s="61">
        <f t="shared" si="206"/>
        <v>3.6349999999999998</v>
      </c>
      <c r="Y857" s="61">
        <f t="shared" si="213"/>
        <v>3.5454767129968299</v>
      </c>
      <c r="Z857" s="58">
        <f t="shared" si="211"/>
        <v>0</v>
      </c>
      <c r="AA857" s="81">
        <f t="shared" si="214"/>
        <v>494.16239941477687</v>
      </c>
      <c r="AB857" s="212">
        <f t="shared" si="208"/>
        <v>123.54059985369422</v>
      </c>
      <c r="AC857" s="82"/>
      <c r="AD857" s="10"/>
      <c r="AE857"/>
      <c r="AF857"/>
      <c r="AK857" s="10"/>
      <c r="AM857"/>
      <c r="AR857" s="10"/>
      <c r="AT857"/>
    </row>
    <row r="858" spans="1:46" x14ac:dyDescent="0.25">
      <c r="A858" s="93">
        <v>818</v>
      </c>
      <c r="B858" s="93" t="s">
        <v>126</v>
      </c>
      <c r="C858" s="94" t="s">
        <v>114</v>
      </c>
      <c r="D858" s="121">
        <v>2014</v>
      </c>
      <c r="E858" s="93">
        <v>4</v>
      </c>
      <c r="F858" s="93">
        <f t="shared" si="207"/>
        <v>818</v>
      </c>
      <c r="H858" s="54">
        <v>4</v>
      </c>
      <c r="I858" s="118">
        <v>506.64</v>
      </c>
      <c r="J858" s="123"/>
      <c r="L858"/>
      <c r="M858" s="60">
        <f t="shared" si="212"/>
        <v>506.64</v>
      </c>
      <c r="N858" s="10"/>
      <c r="O858" s="79" t="str">
        <f t="shared" si="204"/>
        <v>NY Metro</v>
      </c>
      <c r="P858" s="94">
        <f t="shared" si="203"/>
        <v>818</v>
      </c>
      <c r="Q858" s="94" t="s">
        <v>114</v>
      </c>
      <c r="R858" s="193"/>
      <c r="S858" s="94">
        <v>1</v>
      </c>
      <c r="T858" s="58">
        <f t="shared" si="209"/>
        <v>4</v>
      </c>
      <c r="U858" s="61">
        <f t="shared" si="210"/>
        <v>506.64</v>
      </c>
      <c r="V858" s="61">
        <f t="shared" si="205"/>
        <v>494.16239941477687</v>
      </c>
      <c r="W858" s="61" t="s">
        <v>194</v>
      </c>
      <c r="X858" s="61">
        <f t="shared" si="206"/>
        <v>3.6349999999999998</v>
      </c>
      <c r="Y858" s="61">
        <f t="shared" si="213"/>
        <v>3.5454767129968299</v>
      </c>
      <c r="Z858" s="58">
        <f t="shared" si="211"/>
        <v>0</v>
      </c>
      <c r="AA858" s="81">
        <f t="shared" si="214"/>
        <v>494.16239941477687</v>
      </c>
      <c r="AB858" s="212">
        <f t="shared" si="208"/>
        <v>123.54059985369422</v>
      </c>
      <c r="AC858" s="82"/>
      <c r="AD858" s="10"/>
      <c r="AE858"/>
      <c r="AF858"/>
      <c r="AK858" s="10"/>
      <c r="AM858"/>
      <c r="AR858" s="10"/>
      <c r="AT858"/>
    </row>
    <row r="859" spans="1:46" x14ac:dyDescent="0.25">
      <c r="A859" s="93">
        <v>819</v>
      </c>
      <c r="B859" s="93" t="s">
        <v>126</v>
      </c>
      <c r="C859" s="94" t="s">
        <v>114</v>
      </c>
      <c r="D859" s="121">
        <v>2014</v>
      </c>
      <c r="E859" s="93">
        <v>4</v>
      </c>
      <c r="F859" s="93">
        <f t="shared" si="207"/>
        <v>819</v>
      </c>
      <c r="H859" s="54">
        <v>4</v>
      </c>
      <c r="I859" s="118">
        <v>506.64</v>
      </c>
      <c r="J859" s="123"/>
      <c r="L859"/>
      <c r="M859" s="60">
        <f t="shared" si="212"/>
        <v>506.64</v>
      </c>
      <c r="N859" s="10"/>
      <c r="O859" s="79" t="str">
        <f t="shared" si="204"/>
        <v>NY Metro</v>
      </c>
      <c r="P859" s="94">
        <f t="shared" si="203"/>
        <v>819</v>
      </c>
      <c r="Q859" s="94" t="s">
        <v>114</v>
      </c>
      <c r="R859" s="193"/>
      <c r="S859" s="94">
        <v>1</v>
      </c>
      <c r="T859" s="58">
        <f t="shared" si="209"/>
        <v>4</v>
      </c>
      <c r="U859" s="61">
        <f t="shared" si="210"/>
        <v>506.64</v>
      </c>
      <c r="V859" s="61">
        <f t="shared" si="205"/>
        <v>494.16239941477687</v>
      </c>
      <c r="W859" s="61" t="s">
        <v>194</v>
      </c>
      <c r="X859" s="61">
        <f t="shared" si="206"/>
        <v>3.6349999999999998</v>
      </c>
      <c r="Y859" s="61">
        <f t="shared" si="213"/>
        <v>3.5454767129968299</v>
      </c>
      <c r="Z859" s="58">
        <f t="shared" si="211"/>
        <v>0</v>
      </c>
      <c r="AA859" s="81">
        <f t="shared" si="214"/>
        <v>494.16239941477687</v>
      </c>
      <c r="AB859" s="212">
        <f t="shared" si="208"/>
        <v>123.54059985369422</v>
      </c>
      <c r="AC859" s="82"/>
      <c r="AD859" s="10"/>
      <c r="AE859"/>
      <c r="AF859"/>
      <c r="AK859" s="10"/>
      <c r="AM859"/>
      <c r="AR859" s="10"/>
      <c r="AT859"/>
    </row>
    <row r="860" spans="1:46" x14ac:dyDescent="0.25">
      <c r="A860" s="93">
        <v>820</v>
      </c>
      <c r="B860" s="93" t="s">
        <v>126</v>
      </c>
      <c r="C860" s="94" t="s">
        <v>114</v>
      </c>
      <c r="D860" s="121">
        <v>2014</v>
      </c>
      <c r="E860" s="93">
        <v>4</v>
      </c>
      <c r="F860" s="93">
        <f t="shared" si="207"/>
        <v>820</v>
      </c>
      <c r="H860" s="54">
        <v>4</v>
      </c>
      <c r="I860" s="118">
        <v>506.64</v>
      </c>
      <c r="J860" s="123"/>
      <c r="L860"/>
      <c r="M860" s="60">
        <f t="shared" si="212"/>
        <v>506.64</v>
      </c>
      <c r="N860" s="10"/>
      <c r="O860" s="79" t="str">
        <f t="shared" si="204"/>
        <v>NY Metro</v>
      </c>
      <c r="P860" s="94">
        <f t="shared" si="203"/>
        <v>820</v>
      </c>
      <c r="Q860" s="94" t="s">
        <v>114</v>
      </c>
      <c r="R860" s="193"/>
      <c r="S860" s="94">
        <v>1</v>
      </c>
      <c r="T860" s="58">
        <f t="shared" si="209"/>
        <v>4</v>
      </c>
      <c r="U860" s="61">
        <f t="shared" si="210"/>
        <v>506.64</v>
      </c>
      <c r="V860" s="61">
        <f t="shared" si="205"/>
        <v>494.16239941477687</v>
      </c>
      <c r="W860" s="61" t="s">
        <v>194</v>
      </c>
      <c r="X860" s="61">
        <f t="shared" si="206"/>
        <v>3.6349999999999998</v>
      </c>
      <c r="Y860" s="61">
        <f t="shared" si="213"/>
        <v>3.5454767129968299</v>
      </c>
      <c r="Z860" s="58">
        <f t="shared" si="211"/>
        <v>0</v>
      </c>
      <c r="AA860" s="81">
        <f t="shared" si="214"/>
        <v>494.16239941477687</v>
      </c>
      <c r="AB860" s="212">
        <f t="shared" si="208"/>
        <v>123.54059985369422</v>
      </c>
      <c r="AC860" s="82"/>
      <c r="AD860" s="10"/>
      <c r="AE860"/>
      <c r="AF860"/>
      <c r="AK860" s="10"/>
      <c r="AM860"/>
      <c r="AR860" s="10"/>
      <c r="AT860"/>
    </row>
    <row r="861" spans="1:46" x14ac:dyDescent="0.25">
      <c r="A861" s="93">
        <v>821</v>
      </c>
      <c r="B861" s="93" t="s">
        <v>126</v>
      </c>
      <c r="C861" s="94" t="s">
        <v>114</v>
      </c>
      <c r="D861" s="121">
        <v>2014</v>
      </c>
      <c r="E861" s="93">
        <v>4</v>
      </c>
      <c r="F861" s="93">
        <f t="shared" si="207"/>
        <v>821</v>
      </c>
      <c r="H861" s="54">
        <v>4</v>
      </c>
      <c r="I861" s="118">
        <v>506.64</v>
      </c>
      <c r="J861" s="123"/>
      <c r="L861"/>
      <c r="M861" s="60">
        <f t="shared" si="212"/>
        <v>506.64</v>
      </c>
      <c r="N861" s="10"/>
      <c r="O861" s="79" t="str">
        <f t="shared" si="204"/>
        <v>NY Metro</v>
      </c>
      <c r="P861" s="94">
        <f t="shared" si="203"/>
        <v>821</v>
      </c>
      <c r="Q861" s="94" t="s">
        <v>114</v>
      </c>
      <c r="R861" s="193"/>
      <c r="S861" s="94">
        <v>1</v>
      </c>
      <c r="T861" s="58">
        <f t="shared" si="209"/>
        <v>4</v>
      </c>
      <c r="U861" s="61">
        <f t="shared" si="210"/>
        <v>506.64</v>
      </c>
      <c r="V861" s="61">
        <f t="shared" si="205"/>
        <v>494.16239941477687</v>
      </c>
      <c r="W861" s="61" t="s">
        <v>194</v>
      </c>
      <c r="X861" s="61">
        <f t="shared" si="206"/>
        <v>3.6349999999999998</v>
      </c>
      <c r="Y861" s="61">
        <f t="shared" si="213"/>
        <v>3.5454767129968299</v>
      </c>
      <c r="Z861" s="58">
        <f t="shared" si="211"/>
        <v>0</v>
      </c>
      <c r="AA861" s="81">
        <f t="shared" si="214"/>
        <v>494.16239941477687</v>
      </c>
      <c r="AB861" s="212">
        <f t="shared" si="208"/>
        <v>123.54059985369422</v>
      </c>
      <c r="AC861" s="82"/>
      <c r="AD861" s="10"/>
      <c r="AE861"/>
      <c r="AF861"/>
      <c r="AK861" s="10"/>
      <c r="AM861"/>
      <c r="AR861" s="10"/>
      <c r="AT861"/>
    </row>
    <row r="862" spans="1:46" x14ac:dyDescent="0.25">
      <c r="A862" s="93">
        <v>822</v>
      </c>
      <c r="B862" s="93" t="s">
        <v>126</v>
      </c>
      <c r="C862" s="94" t="s">
        <v>114</v>
      </c>
      <c r="D862" s="121">
        <v>2014</v>
      </c>
      <c r="E862" s="93">
        <v>4</v>
      </c>
      <c r="F862" s="93">
        <f t="shared" si="207"/>
        <v>822</v>
      </c>
      <c r="H862" s="54">
        <v>4</v>
      </c>
      <c r="I862" s="118">
        <v>506.64</v>
      </c>
      <c r="J862" s="123"/>
      <c r="L862"/>
      <c r="M862" s="60">
        <f t="shared" si="212"/>
        <v>506.64</v>
      </c>
      <c r="N862" s="10"/>
      <c r="O862" s="79" t="str">
        <f t="shared" si="204"/>
        <v>NY Metro</v>
      </c>
      <c r="P862" s="94">
        <f t="shared" si="203"/>
        <v>822</v>
      </c>
      <c r="Q862" s="94" t="s">
        <v>114</v>
      </c>
      <c r="R862" s="193"/>
      <c r="S862" s="94">
        <v>1</v>
      </c>
      <c r="T862" s="58">
        <f t="shared" si="209"/>
        <v>4</v>
      </c>
      <c r="U862" s="61">
        <f t="shared" si="210"/>
        <v>506.64</v>
      </c>
      <c r="V862" s="61">
        <f t="shared" si="205"/>
        <v>494.16239941477687</v>
      </c>
      <c r="W862" s="61" t="s">
        <v>194</v>
      </c>
      <c r="X862" s="61">
        <f t="shared" si="206"/>
        <v>3.6349999999999998</v>
      </c>
      <c r="Y862" s="61">
        <f t="shared" si="213"/>
        <v>3.5454767129968299</v>
      </c>
      <c r="Z862" s="58">
        <f t="shared" si="211"/>
        <v>0</v>
      </c>
      <c r="AA862" s="81">
        <f t="shared" si="214"/>
        <v>494.16239941477687</v>
      </c>
      <c r="AB862" s="212">
        <f t="shared" si="208"/>
        <v>123.54059985369422</v>
      </c>
      <c r="AC862" s="82"/>
      <c r="AD862" s="10"/>
      <c r="AE862"/>
      <c r="AF862"/>
      <c r="AK862" s="10"/>
      <c r="AM862"/>
      <c r="AR862" s="10"/>
      <c r="AT862"/>
    </row>
    <row r="863" spans="1:46" x14ac:dyDescent="0.25">
      <c r="A863" s="93">
        <v>823</v>
      </c>
      <c r="B863" s="93" t="s">
        <v>126</v>
      </c>
      <c r="C863" s="94" t="s">
        <v>114</v>
      </c>
      <c r="D863" s="121">
        <v>2014</v>
      </c>
      <c r="E863" s="93">
        <v>4</v>
      </c>
      <c r="F863" s="93">
        <f t="shared" si="207"/>
        <v>823</v>
      </c>
      <c r="H863" s="54">
        <v>4</v>
      </c>
      <c r="I863" s="118">
        <v>506.64</v>
      </c>
      <c r="J863" s="123"/>
      <c r="L863"/>
      <c r="M863" s="60">
        <f t="shared" si="212"/>
        <v>506.64</v>
      </c>
      <c r="N863" s="10"/>
      <c r="O863" s="79" t="str">
        <f t="shared" si="204"/>
        <v>NY Metro</v>
      </c>
      <c r="P863" s="94">
        <f t="shared" si="203"/>
        <v>823</v>
      </c>
      <c r="Q863" s="94" t="s">
        <v>114</v>
      </c>
      <c r="R863" s="193"/>
      <c r="S863" s="94">
        <v>1</v>
      </c>
      <c r="T863" s="58">
        <f t="shared" si="209"/>
        <v>4</v>
      </c>
      <c r="U863" s="61">
        <f t="shared" si="210"/>
        <v>506.64</v>
      </c>
      <c r="V863" s="61">
        <f t="shared" si="205"/>
        <v>494.16239941477687</v>
      </c>
      <c r="W863" s="61" t="s">
        <v>194</v>
      </c>
      <c r="X863" s="61">
        <f t="shared" si="206"/>
        <v>3.6349999999999998</v>
      </c>
      <c r="Y863" s="61">
        <f t="shared" si="213"/>
        <v>3.5454767129968299</v>
      </c>
      <c r="Z863" s="58">
        <f t="shared" si="211"/>
        <v>0</v>
      </c>
      <c r="AA863" s="81">
        <f t="shared" si="214"/>
        <v>494.16239941477687</v>
      </c>
      <c r="AB863" s="212">
        <f t="shared" si="208"/>
        <v>123.54059985369422</v>
      </c>
      <c r="AC863" s="82"/>
      <c r="AD863" s="10"/>
      <c r="AE863"/>
      <c r="AF863"/>
      <c r="AK863" s="10"/>
      <c r="AM863"/>
      <c r="AR863" s="10"/>
      <c r="AT863"/>
    </row>
    <row r="864" spans="1:46" x14ac:dyDescent="0.25">
      <c r="A864" s="93">
        <v>824</v>
      </c>
      <c r="B864" s="93" t="s">
        <v>126</v>
      </c>
      <c r="C864" s="94" t="s">
        <v>114</v>
      </c>
      <c r="D864" s="121">
        <v>2014</v>
      </c>
      <c r="E864" s="93">
        <v>4</v>
      </c>
      <c r="F864" s="93">
        <f t="shared" si="207"/>
        <v>824</v>
      </c>
      <c r="H864" s="54">
        <v>4</v>
      </c>
      <c r="I864" s="118">
        <v>506.64</v>
      </c>
      <c r="J864" s="123"/>
      <c r="L864"/>
      <c r="M864" s="60">
        <f t="shared" si="212"/>
        <v>506.64</v>
      </c>
      <c r="N864" s="10"/>
      <c r="O864" s="79" t="str">
        <f t="shared" si="204"/>
        <v>NY Metro</v>
      </c>
      <c r="P864" s="94">
        <f t="shared" si="203"/>
        <v>824</v>
      </c>
      <c r="Q864" s="94" t="s">
        <v>114</v>
      </c>
      <c r="R864" s="193"/>
      <c r="S864" s="94">
        <v>1</v>
      </c>
      <c r="T864" s="58">
        <f t="shared" si="209"/>
        <v>4</v>
      </c>
      <c r="U864" s="61">
        <f t="shared" si="210"/>
        <v>506.64</v>
      </c>
      <c r="V864" s="61">
        <f t="shared" si="205"/>
        <v>494.16239941477687</v>
      </c>
      <c r="W864" s="61" t="s">
        <v>194</v>
      </c>
      <c r="X864" s="61">
        <f t="shared" si="206"/>
        <v>3.6349999999999998</v>
      </c>
      <c r="Y864" s="61">
        <f t="shared" si="213"/>
        <v>3.5454767129968299</v>
      </c>
      <c r="Z864" s="58">
        <f t="shared" si="211"/>
        <v>0</v>
      </c>
      <c r="AA864" s="81">
        <f t="shared" si="214"/>
        <v>494.16239941477687</v>
      </c>
      <c r="AB864" s="212">
        <f t="shared" si="208"/>
        <v>123.54059985369422</v>
      </c>
      <c r="AC864" s="82"/>
      <c r="AD864" s="10"/>
      <c r="AE864"/>
      <c r="AF864"/>
      <c r="AK864" s="10"/>
      <c r="AM864"/>
      <c r="AR864" s="10"/>
      <c r="AT864"/>
    </row>
    <row r="865" spans="1:46" x14ac:dyDescent="0.25">
      <c r="A865" s="93">
        <v>825</v>
      </c>
      <c r="B865" s="93" t="s">
        <v>126</v>
      </c>
      <c r="C865" s="94" t="s">
        <v>114</v>
      </c>
      <c r="D865" s="121">
        <v>2014</v>
      </c>
      <c r="E865" s="93">
        <v>4</v>
      </c>
      <c r="F865" s="93">
        <f t="shared" si="207"/>
        <v>825</v>
      </c>
      <c r="H865" s="54">
        <v>4</v>
      </c>
      <c r="I865" s="118">
        <v>506.64</v>
      </c>
      <c r="J865" s="123"/>
      <c r="L865"/>
      <c r="M865" s="60">
        <f t="shared" si="212"/>
        <v>506.64</v>
      </c>
      <c r="N865" s="10"/>
      <c r="O865" s="79" t="str">
        <f t="shared" si="204"/>
        <v>NY Metro</v>
      </c>
      <c r="P865" s="94">
        <f t="shared" si="203"/>
        <v>825</v>
      </c>
      <c r="Q865" s="94" t="s">
        <v>114</v>
      </c>
      <c r="R865" s="193"/>
      <c r="S865" s="94">
        <v>1</v>
      </c>
      <c r="T865" s="58">
        <f t="shared" si="209"/>
        <v>4</v>
      </c>
      <c r="U865" s="61">
        <f t="shared" si="210"/>
        <v>506.64</v>
      </c>
      <c r="V865" s="61">
        <f t="shared" si="205"/>
        <v>494.16239941477687</v>
      </c>
      <c r="W865" s="61" t="s">
        <v>194</v>
      </c>
      <c r="X865" s="61">
        <f t="shared" si="206"/>
        <v>3.6349999999999998</v>
      </c>
      <c r="Y865" s="61">
        <f t="shared" si="213"/>
        <v>3.5454767129968299</v>
      </c>
      <c r="Z865" s="58">
        <f t="shared" si="211"/>
        <v>0</v>
      </c>
      <c r="AA865" s="81">
        <f t="shared" si="214"/>
        <v>494.16239941477687</v>
      </c>
      <c r="AB865" s="212">
        <f t="shared" si="208"/>
        <v>123.54059985369422</v>
      </c>
      <c r="AC865" s="82"/>
      <c r="AD865" s="10"/>
      <c r="AE865"/>
      <c r="AF865"/>
      <c r="AK865" s="10"/>
      <c r="AM865"/>
      <c r="AR865" s="10"/>
      <c r="AT865"/>
    </row>
    <row r="866" spans="1:46" x14ac:dyDescent="0.25">
      <c r="A866" s="93">
        <v>826</v>
      </c>
      <c r="B866" s="93" t="s">
        <v>126</v>
      </c>
      <c r="C866" s="94" t="s">
        <v>114</v>
      </c>
      <c r="D866" s="121">
        <v>2014</v>
      </c>
      <c r="E866" s="93">
        <v>4</v>
      </c>
      <c r="F866" s="93">
        <f t="shared" si="207"/>
        <v>826</v>
      </c>
      <c r="H866" s="54">
        <v>4</v>
      </c>
      <c r="I866" s="118">
        <v>506.64</v>
      </c>
      <c r="J866" s="123"/>
      <c r="L866"/>
      <c r="M866" s="60">
        <f t="shared" si="212"/>
        <v>506.64</v>
      </c>
      <c r="N866" s="10"/>
      <c r="O866" s="79" t="str">
        <f t="shared" si="204"/>
        <v>NY Metro</v>
      </c>
      <c r="P866" s="94">
        <f t="shared" si="203"/>
        <v>826</v>
      </c>
      <c r="Q866" s="94" t="s">
        <v>114</v>
      </c>
      <c r="R866" s="193"/>
      <c r="S866" s="94">
        <v>1</v>
      </c>
      <c r="T866" s="58">
        <f t="shared" si="209"/>
        <v>4</v>
      </c>
      <c r="U866" s="61">
        <f t="shared" si="210"/>
        <v>506.64</v>
      </c>
      <c r="V866" s="61">
        <f t="shared" si="205"/>
        <v>494.16239941477687</v>
      </c>
      <c r="W866" s="61" t="s">
        <v>194</v>
      </c>
      <c r="X866" s="61">
        <f t="shared" si="206"/>
        <v>3.6349999999999998</v>
      </c>
      <c r="Y866" s="61">
        <f t="shared" si="213"/>
        <v>3.5454767129968299</v>
      </c>
      <c r="Z866" s="58">
        <f t="shared" si="211"/>
        <v>0</v>
      </c>
      <c r="AA866" s="81">
        <f t="shared" si="214"/>
        <v>494.16239941477687</v>
      </c>
      <c r="AB866" s="212">
        <f t="shared" si="208"/>
        <v>123.54059985369422</v>
      </c>
      <c r="AC866" s="82"/>
      <c r="AD866" s="10"/>
      <c r="AE866"/>
      <c r="AF866"/>
      <c r="AK866" s="10"/>
      <c r="AM866"/>
      <c r="AR866" s="10"/>
      <c r="AT866"/>
    </row>
    <row r="867" spans="1:46" x14ac:dyDescent="0.25">
      <c r="A867" s="93">
        <v>827</v>
      </c>
      <c r="B867" s="93" t="s">
        <v>126</v>
      </c>
      <c r="C867" s="94" t="s">
        <v>114</v>
      </c>
      <c r="D867" s="121">
        <v>2014</v>
      </c>
      <c r="E867" s="93">
        <v>4</v>
      </c>
      <c r="F867" s="93">
        <f t="shared" si="207"/>
        <v>827</v>
      </c>
      <c r="H867" s="54">
        <v>4</v>
      </c>
      <c r="I867" s="118">
        <v>506.64</v>
      </c>
      <c r="J867" s="123"/>
      <c r="L867"/>
      <c r="M867" s="60">
        <f t="shared" si="212"/>
        <v>506.64</v>
      </c>
      <c r="N867" s="10"/>
      <c r="O867" s="79" t="str">
        <f t="shared" si="204"/>
        <v>NY Metro</v>
      </c>
      <c r="P867" s="94">
        <f t="shared" si="203"/>
        <v>827</v>
      </c>
      <c r="Q867" s="94" t="s">
        <v>114</v>
      </c>
      <c r="R867" s="193"/>
      <c r="S867" s="94">
        <v>1</v>
      </c>
      <c r="T867" s="58">
        <f t="shared" si="209"/>
        <v>4</v>
      </c>
      <c r="U867" s="61">
        <f t="shared" si="210"/>
        <v>506.64</v>
      </c>
      <c r="V867" s="61">
        <f t="shared" si="205"/>
        <v>494.16239941477687</v>
      </c>
      <c r="W867" s="61" t="s">
        <v>194</v>
      </c>
      <c r="X867" s="61">
        <f t="shared" si="206"/>
        <v>3.6349999999999998</v>
      </c>
      <c r="Y867" s="61">
        <f t="shared" si="213"/>
        <v>3.5454767129968299</v>
      </c>
      <c r="Z867" s="58">
        <f t="shared" si="211"/>
        <v>0</v>
      </c>
      <c r="AA867" s="81">
        <f t="shared" si="214"/>
        <v>494.16239941477687</v>
      </c>
      <c r="AB867" s="212">
        <f t="shared" si="208"/>
        <v>123.54059985369422</v>
      </c>
      <c r="AC867" s="82"/>
      <c r="AD867" s="10"/>
      <c r="AE867"/>
      <c r="AF867"/>
      <c r="AK867" s="10"/>
      <c r="AM867"/>
      <c r="AR867" s="10"/>
      <c r="AT867"/>
    </row>
    <row r="868" spans="1:46" x14ac:dyDescent="0.25">
      <c r="A868" s="93">
        <v>828</v>
      </c>
      <c r="B868" s="93" t="s">
        <v>126</v>
      </c>
      <c r="C868" s="94" t="s">
        <v>114</v>
      </c>
      <c r="D868" s="121">
        <v>2014</v>
      </c>
      <c r="E868" s="93">
        <v>4</v>
      </c>
      <c r="F868" s="93">
        <f t="shared" si="207"/>
        <v>828</v>
      </c>
      <c r="H868" s="54">
        <v>4</v>
      </c>
      <c r="I868" s="118">
        <v>506.64</v>
      </c>
      <c r="J868" s="123"/>
      <c r="L868"/>
      <c r="M868" s="60">
        <f t="shared" si="212"/>
        <v>506.64</v>
      </c>
      <c r="N868" s="10"/>
      <c r="O868" s="79" t="str">
        <f t="shared" si="204"/>
        <v>NY Metro</v>
      </c>
      <c r="P868" s="94">
        <f t="shared" si="203"/>
        <v>828</v>
      </c>
      <c r="Q868" s="94" t="s">
        <v>114</v>
      </c>
      <c r="R868" s="193"/>
      <c r="S868" s="94">
        <v>1</v>
      </c>
      <c r="T868" s="58">
        <f t="shared" si="209"/>
        <v>4</v>
      </c>
      <c r="U868" s="61">
        <f t="shared" si="210"/>
        <v>506.64</v>
      </c>
      <c r="V868" s="61">
        <f t="shared" si="205"/>
        <v>494.16239941477687</v>
      </c>
      <c r="W868" s="61" t="s">
        <v>194</v>
      </c>
      <c r="X868" s="61">
        <f t="shared" si="206"/>
        <v>3.6349999999999998</v>
      </c>
      <c r="Y868" s="61">
        <f t="shared" si="213"/>
        <v>3.5454767129968299</v>
      </c>
      <c r="Z868" s="58">
        <f t="shared" si="211"/>
        <v>0</v>
      </c>
      <c r="AA868" s="81">
        <f t="shared" si="214"/>
        <v>494.16239941477687</v>
      </c>
      <c r="AB868" s="212">
        <f t="shared" si="208"/>
        <v>123.54059985369422</v>
      </c>
      <c r="AC868" s="82"/>
      <c r="AD868" s="10"/>
      <c r="AE868"/>
      <c r="AF868"/>
      <c r="AK868" s="10"/>
      <c r="AM868"/>
      <c r="AR868" s="10"/>
      <c r="AT868"/>
    </row>
    <row r="869" spans="1:46" x14ac:dyDescent="0.25">
      <c r="A869" s="93">
        <v>829</v>
      </c>
      <c r="B869" s="93" t="s">
        <v>126</v>
      </c>
      <c r="C869" s="94" t="s">
        <v>114</v>
      </c>
      <c r="D869" s="121">
        <v>2014</v>
      </c>
      <c r="E869" s="93">
        <v>4</v>
      </c>
      <c r="F869" s="93">
        <f t="shared" si="207"/>
        <v>829</v>
      </c>
      <c r="H869" s="54">
        <v>4</v>
      </c>
      <c r="I869" s="118">
        <v>506.64</v>
      </c>
      <c r="J869" s="123"/>
      <c r="L869"/>
      <c r="M869" s="60">
        <f t="shared" si="212"/>
        <v>506.64</v>
      </c>
      <c r="N869" s="10"/>
      <c r="O869" s="79" t="str">
        <f t="shared" si="204"/>
        <v>NY Metro</v>
      </c>
      <c r="P869" s="94">
        <f t="shared" si="203"/>
        <v>829</v>
      </c>
      <c r="Q869" s="94" t="s">
        <v>114</v>
      </c>
      <c r="R869" s="193"/>
      <c r="S869" s="94">
        <v>1</v>
      </c>
      <c r="T869" s="58">
        <f t="shared" si="209"/>
        <v>4</v>
      </c>
      <c r="U869" s="61">
        <f t="shared" si="210"/>
        <v>506.64</v>
      </c>
      <c r="V869" s="61">
        <f t="shared" si="205"/>
        <v>494.16239941477687</v>
      </c>
      <c r="W869" s="61" t="s">
        <v>194</v>
      </c>
      <c r="X869" s="61">
        <f t="shared" si="206"/>
        <v>3.6349999999999998</v>
      </c>
      <c r="Y869" s="61">
        <f t="shared" si="213"/>
        <v>3.5454767129968299</v>
      </c>
      <c r="Z869" s="58">
        <f t="shared" si="211"/>
        <v>0</v>
      </c>
      <c r="AA869" s="81">
        <f t="shared" si="214"/>
        <v>494.16239941477687</v>
      </c>
      <c r="AB869" s="212">
        <f t="shared" si="208"/>
        <v>123.54059985369422</v>
      </c>
      <c r="AC869" s="82"/>
      <c r="AD869" s="10"/>
      <c r="AE869"/>
      <c r="AF869"/>
      <c r="AK869" s="10"/>
      <c r="AM869"/>
      <c r="AR869" s="10"/>
      <c r="AT869"/>
    </row>
    <row r="870" spans="1:46" x14ac:dyDescent="0.25">
      <c r="A870" s="93">
        <v>830</v>
      </c>
      <c r="B870" s="93" t="s">
        <v>126</v>
      </c>
      <c r="C870" s="94" t="s">
        <v>114</v>
      </c>
      <c r="D870" s="121">
        <v>2014</v>
      </c>
      <c r="E870" s="93">
        <v>4</v>
      </c>
      <c r="F870" s="93">
        <f t="shared" si="207"/>
        <v>830</v>
      </c>
      <c r="H870" s="54">
        <v>4</v>
      </c>
      <c r="I870" s="118">
        <v>506.64</v>
      </c>
      <c r="J870" s="123"/>
      <c r="L870"/>
      <c r="M870" s="60">
        <f t="shared" si="212"/>
        <v>506.64</v>
      </c>
      <c r="N870" s="10"/>
      <c r="O870" s="79" t="str">
        <f t="shared" si="204"/>
        <v>NY Metro</v>
      </c>
      <c r="P870" s="94">
        <f t="shared" si="203"/>
        <v>830</v>
      </c>
      <c r="Q870" s="94" t="s">
        <v>114</v>
      </c>
      <c r="R870" s="193"/>
      <c r="S870" s="94">
        <v>1</v>
      </c>
      <c r="T870" s="58">
        <f t="shared" si="209"/>
        <v>4</v>
      </c>
      <c r="U870" s="61">
        <f t="shared" si="210"/>
        <v>506.64</v>
      </c>
      <c r="V870" s="61">
        <f t="shared" si="205"/>
        <v>494.16239941477687</v>
      </c>
      <c r="W870" s="61" t="s">
        <v>194</v>
      </c>
      <c r="X870" s="61">
        <f t="shared" si="206"/>
        <v>3.6349999999999998</v>
      </c>
      <c r="Y870" s="61">
        <f t="shared" si="213"/>
        <v>3.5454767129968299</v>
      </c>
      <c r="Z870" s="58">
        <f t="shared" si="211"/>
        <v>0</v>
      </c>
      <c r="AA870" s="81">
        <f t="shared" si="214"/>
        <v>494.16239941477687</v>
      </c>
      <c r="AB870" s="212">
        <f t="shared" si="208"/>
        <v>123.54059985369422</v>
      </c>
      <c r="AC870" s="82"/>
      <c r="AD870" s="10"/>
      <c r="AE870"/>
      <c r="AF870"/>
      <c r="AK870" s="10"/>
      <c r="AM870"/>
      <c r="AR870" s="10"/>
      <c r="AT870"/>
    </row>
    <row r="871" spans="1:46" x14ac:dyDescent="0.25">
      <c r="A871" s="93">
        <v>831</v>
      </c>
      <c r="B871" s="93" t="s">
        <v>126</v>
      </c>
      <c r="C871" s="94" t="s">
        <v>114</v>
      </c>
      <c r="D871" s="121">
        <v>2014</v>
      </c>
      <c r="E871" s="93">
        <v>4</v>
      </c>
      <c r="F871" s="93">
        <f t="shared" si="207"/>
        <v>831</v>
      </c>
      <c r="H871" s="54">
        <v>4</v>
      </c>
      <c r="I871" s="118">
        <v>506.64</v>
      </c>
      <c r="J871" s="123"/>
      <c r="L871"/>
      <c r="M871" s="60">
        <f t="shared" si="212"/>
        <v>506.64</v>
      </c>
      <c r="N871" s="10"/>
      <c r="O871" s="79" t="str">
        <f t="shared" si="204"/>
        <v>NY Metro</v>
      </c>
      <c r="P871" s="94">
        <f t="shared" si="203"/>
        <v>831</v>
      </c>
      <c r="Q871" s="94" t="s">
        <v>114</v>
      </c>
      <c r="R871" s="193"/>
      <c r="S871" s="94">
        <v>1</v>
      </c>
      <c r="T871" s="58">
        <f t="shared" si="209"/>
        <v>4</v>
      </c>
      <c r="U871" s="61">
        <f t="shared" si="210"/>
        <v>506.64</v>
      </c>
      <c r="V871" s="61">
        <f t="shared" si="205"/>
        <v>494.16239941477687</v>
      </c>
      <c r="W871" s="61" t="s">
        <v>194</v>
      </c>
      <c r="X871" s="61">
        <f t="shared" si="206"/>
        <v>3.6349999999999998</v>
      </c>
      <c r="Y871" s="61">
        <f t="shared" si="213"/>
        <v>3.5454767129968299</v>
      </c>
      <c r="Z871" s="58">
        <f t="shared" si="211"/>
        <v>0</v>
      </c>
      <c r="AA871" s="81">
        <f t="shared" si="214"/>
        <v>494.16239941477687</v>
      </c>
      <c r="AB871" s="212">
        <f t="shared" si="208"/>
        <v>123.54059985369422</v>
      </c>
      <c r="AC871" s="82"/>
      <c r="AD871" s="10"/>
      <c r="AE871"/>
      <c r="AF871"/>
      <c r="AK871" s="10"/>
      <c r="AM871"/>
      <c r="AR871" s="10"/>
      <c r="AT871"/>
    </row>
    <row r="872" spans="1:46" x14ac:dyDescent="0.25">
      <c r="A872" s="93">
        <v>832</v>
      </c>
      <c r="B872" s="93" t="s">
        <v>126</v>
      </c>
      <c r="C872" s="94" t="s">
        <v>114</v>
      </c>
      <c r="D872" s="121">
        <v>2014</v>
      </c>
      <c r="E872" s="93">
        <v>4</v>
      </c>
      <c r="F872" s="93">
        <f t="shared" si="207"/>
        <v>832</v>
      </c>
      <c r="H872" s="54">
        <v>4</v>
      </c>
      <c r="I872" s="118">
        <v>506.64</v>
      </c>
      <c r="J872" s="123"/>
      <c r="L872"/>
      <c r="M872" s="60">
        <f t="shared" si="212"/>
        <v>506.64</v>
      </c>
      <c r="N872" s="10"/>
      <c r="O872" s="79" t="str">
        <f t="shared" si="204"/>
        <v>NY Metro</v>
      </c>
      <c r="P872" s="94">
        <f t="shared" si="203"/>
        <v>832</v>
      </c>
      <c r="Q872" s="94" t="s">
        <v>114</v>
      </c>
      <c r="R872" s="193"/>
      <c r="S872" s="94">
        <v>1</v>
      </c>
      <c r="T872" s="58">
        <f t="shared" si="209"/>
        <v>4</v>
      </c>
      <c r="U872" s="61">
        <f t="shared" si="210"/>
        <v>506.64</v>
      </c>
      <c r="V872" s="61">
        <f t="shared" si="205"/>
        <v>494.16239941477687</v>
      </c>
      <c r="W872" s="61" t="s">
        <v>194</v>
      </c>
      <c r="X872" s="61">
        <f t="shared" si="206"/>
        <v>3.6349999999999998</v>
      </c>
      <c r="Y872" s="61">
        <f t="shared" si="213"/>
        <v>3.5454767129968299</v>
      </c>
      <c r="Z872" s="58">
        <f t="shared" si="211"/>
        <v>0</v>
      </c>
      <c r="AA872" s="81">
        <f t="shared" si="214"/>
        <v>494.16239941477687</v>
      </c>
      <c r="AB872" s="212">
        <f t="shared" si="208"/>
        <v>123.54059985369422</v>
      </c>
      <c r="AC872" s="82"/>
      <c r="AD872" s="10"/>
      <c r="AE872"/>
      <c r="AF872"/>
      <c r="AK872" s="10"/>
      <c r="AM872"/>
      <c r="AR872" s="10"/>
      <c r="AT872"/>
    </row>
    <row r="873" spans="1:46" x14ac:dyDescent="0.25">
      <c r="A873" s="93">
        <v>833</v>
      </c>
      <c r="B873" s="93" t="s">
        <v>126</v>
      </c>
      <c r="C873" s="94" t="s">
        <v>114</v>
      </c>
      <c r="D873" s="121">
        <v>2014</v>
      </c>
      <c r="E873" s="93">
        <v>4</v>
      </c>
      <c r="F873" s="93">
        <f t="shared" si="207"/>
        <v>833</v>
      </c>
      <c r="H873" s="54">
        <v>4</v>
      </c>
      <c r="I873" s="118">
        <v>506.64</v>
      </c>
      <c r="J873" s="123"/>
      <c r="L873"/>
      <c r="M873" s="60">
        <f t="shared" si="212"/>
        <v>506.64</v>
      </c>
      <c r="N873" s="10"/>
      <c r="O873" s="79" t="str">
        <f t="shared" si="204"/>
        <v>NY Metro</v>
      </c>
      <c r="P873" s="94">
        <f t="shared" si="203"/>
        <v>833</v>
      </c>
      <c r="Q873" s="94" t="s">
        <v>114</v>
      </c>
      <c r="R873" s="193"/>
      <c r="S873" s="94">
        <v>1</v>
      </c>
      <c r="T873" s="58">
        <f t="shared" si="209"/>
        <v>4</v>
      </c>
      <c r="U873" s="61">
        <f t="shared" si="210"/>
        <v>506.64</v>
      </c>
      <c r="V873" s="61">
        <f t="shared" si="205"/>
        <v>494.16239941477687</v>
      </c>
      <c r="W873" s="61" t="s">
        <v>194</v>
      </c>
      <c r="X873" s="61">
        <f t="shared" si="206"/>
        <v>3.6349999999999998</v>
      </c>
      <c r="Y873" s="61">
        <f t="shared" si="213"/>
        <v>3.5454767129968299</v>
      </c>
      <c r="Z873" s="58">
        <f t="shared" si="211"/>
        <v>0</v>
      </c>
      <c r="AA873" s="81">
        <f t="shared" si="214"/>
        <v>494.16239941477687</v>
      </c>
      <c r="AB873" s="212">
        <f t="shared" si="208"/>
        <v>123.54059985369422</v>
      </c>
      <c r="AC873" s="82"/>
      <c r="AD873" s="10"/>
      <c r="AE873"/>
      <c r="AF873"/>
      <c r="AK873" s="10"/>
      <c r="AM873"/>
      <c r="AR873" s="10"/>
      <c r="AT873"/>
    </row>
    <row r="874" spans="1:46" x14ac:dyDescent="0.25">
      <c r="A874" s="93">
        <v>834</v>
      </c>
      <c r="B874" s="93" t="s">
        <v>126</v>
      </c>
      <c r="C874" s="94" t="s">
        <v>114</v>
      </c>
      <c r="D874" s="121">
        <v>2014</v>
      </c>
      <c r="E874" s="93">
        <v>4</v>
      </c>
      <c r="F874" s="93">
        <f t="shared" si="207"/>
        <v>834</v>
      </c>
      <c r="H874" s="54">
        <v>4</v>
      </c>
      <c r="I874" s="118">
        <v>506.64</v>
      </c>
      <c r="J874" s="123"/>
      <c r="L874"/>
      <c r="M874" s="60">
        <f t="shared" si="212"/>
        <v>506.64</v>
      </c>
      <c r="N874" s="10"/>
      <c r="O874" s="79" t="str">
        <f t="shared" si="204"/>
        <v>NY Metro</v>
      </c>
      <c r="P874" s="94">
        <f t="shared" si="203"/>
        <v>834</v>
      </c>
      <c r="Q874" s="94" t="s">
        <v>114</v>
      </c>
      <c r="R874" s="193"/>
      <c r="S874" s="94">
        <v>1</v>
      </c>
      <c r="T874" s="58">
        <f t="shared" si="209"/>
        <v>4</v>
      </c>
      <c r="U874" s="61">
        <f t="shared" si="210"/>
        <v>506.64</v>
      </c>
      <c r="V874" s="61">
        <f t="shared" si="205"/>
        <v>494.16239941477687</v>
      </c>
      <c r="W874" s="61" t="s">
        <v>194</v>
      </c>
      <c r="X874" s="61">
        <f t="shared" si="206"/>
        <v>3.6349999999999998</v>
      </c>
      <c r="Y874" s="61">
        <f t="shared" si="213"/>
        <v>3.5454767129968299</v>
      </c>
      <c r="Z874" s="58">
        <f t="shared" si="211"/>
        <v>0</v>
      </c>
      <c r="AA874" s="81">
        <f t="shared" si="214"/>
        <v>494.16239941477687</v>
      </c>
      <c r="AB874" s="212">
        <f t="shared" si="208"/>
        <v>123.54059985369422</v>
      </c>
      <c r="AC874" s="82"/>
      <c r="AD874" s="10"/>
      <c r="AE874"/>
      <c r="AF874"/>
      <c r="AK874" s="10"/>
      <c r="AM874"/>
      <c r="AR874" s="10"/>
      <c r="AT874"/>
    </row>
    <row r="875" spans="1:46" x14ac:dyDescent="0.25">
      <c r="A875" s="93">
        <v>835</v>
      </c>
      <c r="B875" s="93" t="s">
        <v>126</v>
      </c>
      <c r="C875" s="94" t="s">
        <v>114</v>
      </c>
      <c r="D875" s="121">
        <v>2014</v>
      </c>
      <c r="E875" s="93">
        <v>4</v>
      </c>
      <c r="F875" s="93">
        <f t="shared" si="207"/>
        <v>835</v>
      </c>
      <c r="H875" s="54">
        <v>4</v>
      </c>
      <c r="I875" s="118">
        <v>506.64</v>
      </c>
      <c r="J875" s="123"/>
      <c r="L875"/>
      <c r="M875" s="60">
        <f t="shared" si="212"/>
        <v>506.64</v>
      </c>
      <c r="N875" s="10"/>
      <c r="O875" s="79" t="str">
        <f t="shared" si="204"/>
        <v>NY Metro</v>
      </c>
      <c r="P875" s="94">
        <f t="shared" si="203"/>
        <v>835</v>
      </c>
      <c r="Q875" s="94" t="s">
        <v>114</v>
      </c>
      <c r="R875" s="193"/>
      <c r="S875" s="94">
        <v>1</v>
      </c>
      <c r="T875" s="58">
        <f t="shared" si="209"/>
        <v>4</v>
      </c>
      <c r="U875" s="61">
        <f t="shared" si="210"/>
        <v>506.64</v>
      </c>
      <c r="V875" s="61">
        <f t="shared" si="205"/>
        <v>494.16239941477687</v>
      </c>
      <c r="W875" s="61" t="s">
        <v>194</v>
      </c>
      <c r="X875" s="61">
        <f t="shared" si="206"/>
        <v>3.6349999999999998</v>
      </c>
      <c r="Y875" s="61">
        <f t="shared" si="213"/>
        <v>3.5454767129968299</v>
      </c>
      <c r="Z875" s="58">
        <f t="shared" si="211"/>
        <v>0</v>
      </c>
      <c r="AA875" s="81">
        <f t="shared" si="214"/>
        <v>494.16239941477687</v>
      </c>
      <c r="AB875" s="212">
        <f t="shared" si="208"/>
        <v>123.54059985369422</v>
      </c>
      <c r="AC875" s="82"/>
      <c r="AD875" s="10"/>
      <c r="AE875"/>
      <c r="AF875"/>
      <c r="AK875" s="10"/>
      <c r="AM875"/>
      <c r="AR875" s="10"/>
      <c r="AT875"/>
    </row>
    <row r="876" spans="1:46" x14ac:dyDescent="0.25">
      <c r="A876" s="93">
        <v>836</v>
      </c>
      <c r="B876" s="93" t="s">
        <v>126</v>
      </c>
      <c r="C876" s="94" t="s">
        <v>114</v>
      </c>
      <c r="D876" s="121">
        <v>2014</v>
      </c>
      <c r="E876" s="93">
        <v>4</v>
      </c>
      <c r="F876" s="93">
        <f t="shared" si="207"/>
        <v>836</v>
      </c>
      <c r="H876" s="54">
        <v>4</v>
      </c>
      <c r="I876" s="118">
        <v>506.64</v>
      </c>
      <c r="J876" s="123"/>
      <c r="L876"/>
      <c r="M876" s="60">
        <f t="shared" si="212"/>
        <v>506.64</v>
      </c>
      <c r="N876" s="10"/>
      <c r="O876" s="79" t="str">
        <f t="shared" si="204"/>
        <v>NY Metro</v>
      </c>
      <c r="P876" s="94">
        <f t="shared" si="203"/>
        <v>836</v>
      </c>
      <c r="Q876" s="94" t="s">
        <v>114</v>
      </c>
      <c r="R876" s="193"/>
      <c r="S876" s="94">
        <v>1</v>
      </c>
      <c r="T876" s="58">
        <f t="shared" si="209"/>
        <v>4</v>
      </c>
      <c r="U876" s="61">
        <f t="shared" si="210"/>
        <v>506.64</v>
      </c>
      <c r="V876" s="61">
        <f t="shared" si="205"/>
        <v>494.16239941477687</v>
      </c>
      <c r="W876" s="61" t="s">
        <v>194</v>
      </c>
      <c r="X876" s="61">
        <f t="shared" si="206"/>
        <v>3.6349999999999998</v>
      </c>
      <c r="Y876" s="61">
        <f t="shared" si="213"/>
        <v>3.5454767129968299</v>
      </c>
      <c r="Z876" s="58">
        <f t="shared" si="211"/>
        <v>0</v>
      </c>
      <c r="AA876" s="81">
        <f t="shared" si="214"/>
        <v>494.16239941477687</v>
      </c>
      <c r="AB876" s="212">
        <f t="shared" si="208"/>
        <v>123.54059985369422</v>
      </c>
      <c r="AC876" s="82"/>
      <c r="AD876" s="10"/>
      <c r="AE876"/>
      <c r="AF876"/>
      <c r="AK876" s="10"/>
      <c r="AM876"/>
      <c r="AR876" s="10"/>
      <c r="AT876"/>
    </row>
    <row r="877" spans="1:46" x14ac:dyDescent="0.25">
      <c r="A877" s="93">
        <v>837</v>
      </c>
      <c r="B877" s="93" t="s">
        <v>126</v>
      </c>
      <c r="C877" s="94" t="s">
        <v>114</v>
      </c>
      <c r="D877" s="121">
        <v>2014</v>
      </c>
      <c r="E877" s="93">
        <v>4</v>
      </c>
      <c r="F877" s="93">
        <f t="shared" si="207"/>
        <v>837</v>
      </c>
      <c r="H877" s="54">
        <v>4</v>
      </c>
      <c r="I877" s="118">
        <v>506.64</v>
      </c>
      <c r="J877" s="123"/>
      <c r="L877"/>
      <c r="M877" s="60">
        <f t="shared" si="212"/>
        <v>506.64</v>
      </c>
      <c r="N877" s="10"/>
      <c r="O877" s="79" t="str">
        <f t="shared" si="204"/>
        <v>NY Metro</v>
      </c>
      <c r="P877" s="94">
        <f t="shared" si="203"/>
        <v>837</v>
      </c>
      <c r="Q877" s="94" t="s">
        <v>114</v>
      </c>
      <c r="R877" s="193"/>
      <c r="S877" s="94">
        <v>1</v>
      </c>
      <c r="T877" s="58">
        <f t="shared" si="209"/>
        <v>4</v>
      </c>
      <c r="U877" s="61">
        <f t="shared" si="210"/>
        <v>506.64</v>
      </c>
      <c r="V877" s="61">
        <f t="shared" si="205"/>
        <v>494.16239941477687</v>
      </c>
      <c r="W877" s="61" t="s">
        <v>194</v>
      </c>
      <c r="X877" s="61">
        <f t="shared" si="206"/>
        <v>3.6349999999999998</v>
      </c>
      <c r="Y877" s="61">
        <f t="shared" si="213"/>
        <v>3.5454767129968299</v>
      </c>
      <c r="Z877" s="58">
        <f t="shared" si="211"/>
        <v>0</v>
      </c>
      <c r="AA877" s="81">
        <f t="shared" si="214"/>
        <v>494.16239941477687</v>
      </c>
      <c r="AB877" s="212">
        <f t="shared" si="208"/>
        <v>123.54059985369422</v>
      </c>
      <c r="AC877" s="82"/>
      <c r="AD877" s="10"/>
      <c r="AE877"/>
      <c r="AF877"/>
      <c r="AK877" s="10"/>
      <c r="AM877"/>
      <c r="AR877" s="10"/>
      <c r="AT877"/>
    </row>
    <row r="878" spans="1:46" x14ac:dyDescent="0.25">
      <c r="A878" s="93">
        <v>838</v>
      </c>
      <c r="B878" s="93" t="s">
        <v>126</v>
      </c>
      <c r="C878" s="94" t="s">
        <v>114</v>
      </c>
      <c r="D878" s="121">
        <v>2014</v>
      </c>
      <c r="E878" s="93">
        <v>4</v>
      </c>
      <c r="F878" s="93">
        <f t="shared" si="207"/>
        <v>838</v>
      </c>
      <c r="H878" s="54">
        <v>4</v>
      </c>
      <c r="I878" s="118">
        <v>506.64</v>
      </c>
      <c r="J878" s="123"/>
      <c r="L878"/>
      <c r="M878" s="60">
        <f t="shared" si="212"/>
        <v>506.64</v>
      </c>
      <c r="N878" s="10"/>
      <c r="O878" s="79" t="str">
        <f t="shared" si="204"/>
        <v>NY Metro</v>
      </c>
      <c r="P878" s="94">
        <f t="shared" si="203"/>
        <v>838</v>
      </c>
      <c r="Q878" s="94" t="s">
        <v>114</v>
      </c>
      <c r="R878" s="193"/>
      <c r="S878" s="94">
        <v>1</v>
      </c>
      <c r="T878" s="58">
        <f t="shared" si="209"/>
        <v>4</v>
      </c>
      <c r="U878" s="61">
        <f t="shared" si="210"/>
        <v>506.64</v>
      </c>
      <c r="V878" s="61">
        <f t="shared" si="205"/>
        <v>494.16239941477687</v>
      </c>
      <c r="W878" s="61" t="s">
        <v>194</v>
      </c>
      <c r="X878" s="61">
        <f t="shared" si="206"/>
        <v>3.6349999999999998</v>
      </c>
      <c r="Y878" s="61">
        <f t="shared" si="213"/>
        <v>3.5454767129968299</v>
      </c>
      <c r="Z878" s="58">
        <f t="shared" si="211"/>
        <v>0</v>
      </c>
      <c r="AA878" s="81">
        <f t="shared" si="214"/>
        <v>494.16239941477687</v>
      </c>
      <c r="AB878" s="212">
        <f t="shared" si="208"/>
        <v>123.54059985369422</v>
      </c>
      <c r="AC878" s="82"/>
      <c r="AD878" s="10"/>
      <c r="AE878"/>
      <c r="AF878"/>
      <c r="AK878" s="10"/>
      <c r="AM878"/>
      <c r="AR878" s="10"/>
      <c r="AT878"/>
    </row>
    <row r="879" spans="1:46" x14ac:dyDescent="0.25">
      <c r="A879" s="93">
        <v>839</v>
      </c>
      <c r="B879" s="93" t="s">
        <v>126</v>
      </c>
      <c r="C879" s="94" t="s">
        <v>114</v>
      </c>
      <c r="D879" s="121">
        <v>2014</v>
      </c>
      <c r="E879" s="93">
        <v>4</v>
      </c>
      <c r="F879" s="93">
        <f t="shared" si="207"/>
        <v>839</v>
      </c>
      <c r="H879" s="54">
        <v>4</v>
      </c>
      <c r="I879" s="118">
        <v>506.64</v>
      </c>
      <c r="J879" s="123"/>
      <c r="L879"/>
      <c r="M879" s="60">
        <f t="shared" si="212"/>
        <v>506.64</v>
      </c>
      <c r="N879" s="10"/>
      <c r="O879" s="79" t="str">
        <f t="shared" si="204"/>
        <v>NY Metro</v>
      </c>
      <c r="P879" s="94">
        <f t="shared" si="203"/>
        <v>839</v>
      </c>
      <c r="Q879" s="94" t="s">
        <v>114</v>
      </c>
      <c r="R879" s="193"/>
      <c r="S879" s="94">
        <v>1</v>
      </c>
      <c r="T879" s="58">
        <f t="shared" si="209"/>
        <v>4</v>
      </c>
      <c r="U879" s="61">
        <f t="shared" si="210"/>
        <v>506.64</v>
      </c>
      <c r="V879" s="61">
        <f t="shared" si="205"/>
        <v>494.16239941477687</v>
      </c>
      <c r="W879" s="61" t="s">
        <v>194</v>
      </c>
      <c r="X879" s="61">
        <f t="shared" si="206"/>
        <v>3.6349999999999998</v>
      </c>
      <c r="Y879" s="61">
        <f t="shared" si="213"/>
        <v>3.5454767129968299</v>
      </c>
      <c r="Z879" s="58">
        <f t="shared" si="211"/>
        <v>0</v>
      </c>
      <c r="AA879" s="81">
        <f t="shared" si="214"/>
        <v>494.16239941477687</v>
      </c>
      <c r="AB879" s="212">
        <f t="shared" si="208"/>
        <v>123.54059985369422</v>
      </c>
      <c r="AC879" s="82"/>
      <c r="AD879" s="10"/>
      <c r="AE879"/>
      <c r="AF879"/>
      <c r="AK879" s="10"/>
      <c r="AM879"/>
      <c r="AR879" s="10"/>
      <c r="AT879"/>
    </row>
    <row r="880" spans="1:46" x14ac:dyDescent="0.25">
      <c r="A880" s="93">
        <v>840</v>
      </c>
      <c r="B880" s="93" t="s">
        <v>126</v>
      </c>
      <c r="C880" s="94" t="s">
        <v>114</v>
      </c>
      <c r="D880" s="121">
        <v>2014</v>
      </c>
      <c r="E880" s="93">
        <v>4</v>
      </c>
      <c r="F880" s="93">
        <f t="shared" si="207"/>
        <v>840</v>
      </c>
      <c r="H880" s="54">
        <v>4</v>
      </c>
      <c r="I880" s="118">
        <v>506.64</v>
      </c>
      <c r="J880" s="123"/>
      <c r="L880"/>
      <c r="M880" s="60">
        <f t="shared" si="212"/>
        <v>506.64</v>
      </c>
      <c r="N880" s="10"/>
      <c r="O880" s="79" t="str">
        <f t="shared" si="204"/>
        <v>NY Metro</v>
      </c>
      <c r="P880" s="94">
        <f t="shared" si="203"/>
        <v>840</v>
      </c>
      <c r="Q880" s="94" t="s">
        <v>114</v>
      </c>
      <c r="R880" s="193"/>
      <c r="S880" s="94">
        <v>1</v>
      </c>
      <c r="T880" s="58">
        <f t="shared" si="209"/>
        <v>4</v>
      </c>
      <c r="U880" s="61">
        <f t="shared" si="210"/>
        <v>506.64</v>
      </c>
      <c r="V880" s="61">
        <f t="shared" si="205"/>
        <v>494.16239941477687</v>
      </c>
      <c r="W880" s="61" t="s">
        <v>194</v>
      </c>
      <c r="X880" s="61">
        <f t="shared" si="206"/>
        <v>3.6349999999999998</v>
      </c>
      <c r="Y880" s="61">
        <f t="shared" si="213"/>
        <v>3.5454767129968299</v>
      </c>
      <c r="Z880" s="58">
        <f t="shared" si="211"/>
        <v>0</v>
      </c>
      <c r="AA880" s="81">
        <f t="shared" si="214"/>
        <v>494.16239941477687</v>
      </c>
      <c r="AB880" s="212">
        <f t="shared" si="208"/>
        <v>123.54059985369422</v>
      </c>
      <c r="AC880" s="82"/>
      <c r="AD880" s="10"/>
      <c r="AE880"/>
      <c r="AF880"/>
      <c r="AK880" s="10"/>
      <c r="AM880"/>
      <c r="AR880" s="10"/>
      <c r="AT880"/>
    </row>
    <row r="881" spans="1:46" x14ac:dyDescent="0.25">
      <c r="A881" s="93">
        <v>841</v>
      </c>
      <c r="B881" s="93" t="s">
        <v>126</v>
      </c>
      <c r="C881" s="94" t="s">
        <v>114</v>
      </c>
      <c r="D881" s="121">
        <v>2014</v>
      </c>
      <c r="E881" s="93">
        <v>4</v>
      </c>
      <c r="F881" s="93">
        <f t="shared" si="207"/>
        <v>841</v>
      </c>
      <c r="H881" s="54">
        <v>4</v>
      </c>
      <c r="I881" s="118">
        <v>506.64</v>
      </c>
      <c r="J881" s="123"/>
      <c r="L881"/>
      <c r="M881" s="60">
        <f t="shared" si="212"/>
        <v>506.64</v>
      </c>
      <c r="N881" s="10"/>
      <c r="O881" s="79" t="str">
        <f t="shared" si="204"/>
        <v>NY Metro</v>
      </c>
      <c r="P881" s="94">
        <f t="shared" si="203"/>
        <v>841</v>
      </c>
      <c r="Q881" s="94" t="s">
        <v>114</v>
      </c>
      <c r="R881" s="193"/>
      <c r="S881" s="94">
        <v>1</v>
      </c>
      <c r="T881" s="58">
        <f t="shared" si="209"/>
        <v>4</v>
      </c>
      <c r="U881" s="61">
        <f t="shared" si="210"/>
        <v>506.64</v>
      </c>
      <c r="V881" s="61">
        <f t="shared" si="205"/>
        <v>494.16239941477687</v>
      </c>
      <c r="W881" s="61" t="s">
        <v>194</v>
      </c>
      <c r="X881" s="61">
        <f t="shared" si="206"/>
        <v>3.6349999999999998</v>
      </c>
      <c r="Y881" s="61">
        <f t="shared" si="213"/>
        <v>3.5454767129968299</v>
      </c>
      <c r="Z881" s="58">
        <f t="shared" si="211"/>
        <v>0</v>
      </c>
      <c r="AA881" s="81">
        <f t="shared" si="214"/>
        <v>494.16239941477687</v>
      </c>
      <c r="AB881" s="212">
        <f t="shared" si="208"/>
        <v>123.54059985369422</v>
      </c>
      <c r="AC881" s="82"/>
      <c r="AD881" s="10"/>
      <c r="AE881"/>
      <c r="AF881"/>
      <c r="AK881" s="10"/>
      <c r="AM881"/>
      <c r="AR881" s="10"/>
      <c r="AT881"/>
    </row>
    <row r="882" spans="1:46" x14ac:dyDescent="0.25">
      <c r="A882" s="93">
        <v>842</v>
      </c>
      <c r="B882" s="93" t="s">
        <v>126</v>
      </c>
      <c r="C882" s="94" t="s">
        <v>114</v>
      </c>
      <c r="D882" s="121">
        <v>2014</v>
      </c>
      <c r="E882" s="93">
        <v>4</v>
      </c>
      <c r="F882" s="93">
        <f t="shared" si="207"/>
        <v>842</v>
      </c>
      <c r="H882" s="54">
        <v>4</v>
      </c>
      <c r="I882" s="118">
        <v>506.64</v>
      </c>
      <c r="J882" s="123"/>
      <c r="L882"/>
      <c r="M882" s="60">
        <f t="shared" si="212"/>
        <v>506.64</v>
      </c>
      <c r="N882" s="10"/>
      <c r="O882" s="79" t="str">
        <f t="shared" si="204"/>
        <v>NY Metro</v>
      </c>
      <c r="P882" s="94">
        <f t="shared" si="203"/>
        <v>842</v>
      </c>
      <c r="Q882" s="94" t="s">
        <v>114</v>
      </c>
      <c r="R882" s="193"/>
      <c r="S882" s="94">
        <v>1</v>
      </c>
      <c r="T882" s="58">
        <f t="shared" si="209"/>
        <v>4</v>
      </c>
      <c r="U882" s="61">
        <f t="shared" si="210"/>
        <v>506.64</v>
      </c>
      <c r="V882" s="61">
        <f t="shared" si="205"/>
        <v>494.16239941477687</v>
      </c>
      <c r="W882" s="61" t="s">
        <v>194</v>
      </c>
      <c r="X882" s="61">
        <f t="shared" si="206"/>
        <v>3.6349999999999998</v>
      </c>
      <c r="Y882" s="61">
        <f t="shared" si="213"/>
        <v>3.5454767129968299</v>
      </c>
      <c r="Z882" s="58">
        <f t="shared" si="211"/>
        <v>0</v>
      </c>
      <c r="AA882" s="81">
        <f t="shared" si="214"/>
        <v>494.16239941477687</v>
      </c>
      <c r="AB882" s="212">
        <f t="shared" si="208"/>
        <v>123.54059985369422</v>
      </c>
      <c r="AC882" s="82"/>
      <c r="AD882" s="10"/>
      <c r="AE882"/>
      <c r="AF882"/>
      <c r="AK882" s="10"/>
      <c r="AM882"/>
      <c r="AR882" s="10"/>
      <c r="AT882"/>
    </row>
    <row r="883" spans="1:46" x14ac:dyDescent="0.25">
      <c r="A883" s="93">
        <v>843</v>
      </c>
      <c r="B883" s="93" t="s">
        <v>126</v>
      </c>
      <c r="C883" s="94" t="s">
        <v>114</v>
      </c>
      <c r="D883" s="121">
        <v>2014</v>
      </c>
      <c r="E883" s="93">
        <v>4</v>
      </c>
      <c r="F883" s="93">
        <f t="shared" si="207"/>
        <v>843</v>
      </c>
      <c r="H883" s="54">
        <v>4</v>
      </c>
      <c r="I883" s="118">
        <v>506.64</v>
      </c>
      <c r="J883" s="123"/>
      <c r="L883"/>
      <c r="M883" s="60">
        <f t="shared" si="212"/>
        <v>506.64</v>
      </c>
      <c r="N883" s="10"/>
      <c r="O883" s="79" t="str">
        <f t="shared" si="204"/>
        <v>NY Metro</v>
      </c>
      <c r="P883" s="94">
        <f t="shared" si="203"/>
        <v>843</v>
      </c>
      <c r="Q883" s="94" t="s">
        <v>114</v>
      </c>
      <c r="R883" s="193"/>
      <c r="S883" s="94">
        <v>1</v>
      </c>
      <c r="T883" s="58">
        <f t="shared" si="209"/>
        <v>4</v>
      </c>
      <c r="U883" s="61">
        <f t="shared" si="210"/>
        <v>506.64</v>
      </c>
      <c r="V883" s="61">
        <f t="shared" si="205"/>
        <v>494.16239941477687</v>
      </c>
      <c r="W883" s="61" t="s">
        <v>194</v>
      </c>
      <c r="X883" s="61">
        <f t="shared" si="206"/>
        <v>3.6349999999999998</v>
      </c>
      <c r="Y883" s="61">
        <f t="shared" si="213"/>
        <v>3.5454767129968299</v>
      </c>
      <c r="Z883" s="58">
        <f t="shared" si="211"/>
        <v>0</v>
      </c>
      <c r="AA883" s="81">
        <f t="shared" si="214"/>
        <v>494.16239941477687</v>
      </c>
      <c r="AB883" s="212">
        <f t="shared" si="208"/>
        <v>123.54059985369422</v>
      </c>
      <c r="AC883" s="82"/>
      <c r="AD883" s="10"/>
      <c r="AE883"/>
      <c r="AF883"/>
      <c r="AK883" s="10"/>
      <c r="AM883"/>
      <c r="AR883" s="10"/>
      <c r="AT883"/>
    </row>
    <row r="884" spans="1:46" x14ac:dyDescent="0.25">
      <c r="A884" s="93">
        <v>844</v>
      </c>
      <c r="B884" s="93" t="s">
        <v>126</v>
      </c>
      <c r="C884" s="94" t="s">
        <v>114</v>
      </c>
      <c r="D884" s="121">
        <v>2014</v>
      </c>
      <c r="E884" s="93">
        <v>4</v>
      </c>
      <c r="F884" s="93">
        <f t="shared" si="207"/>
        <v>844</v>
      </c>
      <c r="H884" s="54">
        <v>4</v>
      </c>
      <c r="I884" s="118">
        <v>506.64</v>
      </c>
      <c r="J884" s="123"/>
      <c r="L884"/>
      <c r="M884" s="60">
        <f t="shared" si="212"/>
        <v>506.64</v>
      </c>
      <c r="N884" s="10"/>
      <c r="O884" s="79" t="str">
        <f t="shared" si="204"/>
        <v>NY Metro</v>
      </c>
      <c r="P884" s="94">
        <f t="shared" si="203"/>
        <v>844</v>
      </c>
      <c r="Q884" s="94" t="s">
        <v>114</v>
      </c>
      <c r="R884" s="193"/>
      <c r="S884" s="94">
        <v>1</v>
      </c>
      <c r="T884" s="58">
        <f t="shared" si="209"/>
        <v>4</v>
      </c>
      <c r="U884" s="61">
        <f t="shared" si="210"/>
        <v>506.64</v>
      </c>
      <c r="V884" s="61">
        <f t="shared" si="205"/>
        <v>494.16239941477687</v>
      </c>
      <c r="W884" s="61" t="s">
        <v>194</v>
      </c>
      <c r="X884" s="61">
        <f t="shared" si="206"/>
        <v>3.6349999999999998</v>
      </c>
      <c r="Y884" s="61">
        <f t="shared" si="213"/>
        <v>3.5454767129968299</v>
      </c>
      <c r="Z884" s="58">
        <f t="shared" si="211"/>
        <v>0</v>
      </c>
      <c r="AA884" s="81">
        <f t="shared" si="214"/>
        <v>494.16239941477687</v>
      </c>
      <c r="AB884" s="212">
        <f t="shared" si="208"/>
        <v>123.54059985369422</v>
      </c>
      <c r="AC884" s="82"/>
      <c r="AD884" s="10"/>
      <c r="AE884"/>
      <c r="AF884"/>
      <c r="AK884" s="10"/>
      <c r="AM884"/>
      <c r="AR884" s="10"/>
      <c r="AT884"/>
    </row>
    <row r="885" spans="1:46" x14ac:dyDescent="0.25">
      <c r="A885" s="93">
        <v>845</v>
      </c>
      <c r="B885" s="93" t="s">
        <v>126</v>
      </c>
      <c r="C885" s="94" t="s">
        <v>114</v>
      </c>
      <c r="D885" s="121">
        <v>2014</v>
      </c>
      <c r="E885" s="93">
        <v>4</v>
      </c>
      <c r="F885" s="93">
        <f t="shared" si="207"/>
        <v>845</v>
      </c>
      <c r="H885" s="54">
        <v>4</v>
      </c>
      <c r="I885" s="118">
        <v>506.64</v>
      </c>
      <c r="J885" s="123"/>
      <c r="L885"/>
      <c r="M885" s="60">
        <f t="shared" si="212"/>
        <v>506.64</v>
      </c>
      <c r="N885" s="10"/>
      <c r="O885" s="79" t="str">
        <f t="shared" si="204"/>
        <v>NY Metro</v>
      </c>
      <c r="P885" s="94">
        <f t="shared" si="203"/>
        <v>845</v>
      </c>
      <c r="Q885" s="94" t="s">
        <v>114</v>
      </c>
      <c r="R885" s="193"/>
      <c r="S885" s="94">
        <v>1</v>
      </c>
      <c r="T885" s="58">
        <f t="shared" si="209"/>
        <v>4</v>
      </c>
      <c r="U885" s="61">
        <f t="shared" si="210"/>
        <v>506.64</v>
      </c>
      <c r="V885" s="61">
        <f t="shared" si="205"/>
        <v>494.16239941477687</v>
      </c>
      <c r="W885" s="61" t="s">
        <v>194</v>
      </c>
      <c r="X885" s="61">
        <f t="shared" si="206"/>
        <v>3.6349999999999998</v>
      </c>
      <c r="Y885" s="61">
        <f t="shared" si="213"/>
        <v>3.5454767129968299</v>
      </c>
      <c r="Z885" s="58">
        <f t="shared" si="211"/>
        <v>0</v>
      </c>
      <c r="AA885" s="81">
        <f t="shared" si="214"/>
        <v>494.16239941477687</v>
      </c>
      <c r="AB885" s="212">
        <f t="shared" si="208"/>
        <v>123.54059985369422</v>
      </c>
      <c r="AC885" s="82"/>
      <c r="AD885" s="10"/>
      <c r="AE885"/>
      <c r="AF885"/>
      <c r="AK885" s="10"/>
      <c r="AM885"/>
      <c r="AR885" s="10"/>
      <c r="AT885"/>
    </row>
    <row r="886" spans="1:46" x14ac:dyDescent="0.25">
      <c r="A886" s="93">
        <v>846</v>
      </c>
      <c r="B886" s="93" t="s">
        <v>126</v>
      </c>
      <c r="C886" s="94" t="s">
        <v>114</v>
      </c>
      <c r="D886" s="121">
        <v>2014</v>
      </c>
      <c r="E886" s="93">
        <v>4</v>
      </c>
      <c r="F886" s="93">
        <f t="shared" si="207"/>
        <v>846</v>
      </c>
      <c r="H886" s="54">
        <v>4</v>
      </c>
      <c r="I886" s="118">
        <v>506.64</v>
      </c>
      <c r="J886" s="123"/>
      <c r="L886"/>
      <c r="M886" s="60">
        <f t="shared" si="212"/>
        <v>506.64</v>
      </c>
      <c r="N886" s="10"/>
      <c r="O886" s="79" t="str">
        <f t="shared" si="204"/>
        <v>NY Metro</v>
      </c>
      <c r="P886" s="94">
        <f t="shared" si="203"/>
        <v>846</v>
      </c>
      <c r="Q886" s="94" t="s">
        <v>114</v>
      </c>
      <c r="R886" s="193"/>
      <c r="S886" s="94">
        <v>1</v>
      </c>
      <c r="T886" s="58">
        <f t="shared" si="209"/>
        <v>4</v>
      </c>
      <c r="U886" s="61">
        <f t="shared" si="210"/>
        <v>506.64</v>
      </c>
      <c r="V886" s="61">
        <f t="shared" si="205"/>
        <v>494.16239941477687</v>
      </c>
      <c r="W886" s="61" t="s">
        <v>194</v>
      </c>
      <c r="X886" s="61">
        <f t="shared" si="206"/>
        <v>3.6349999999999998</v>
      </c>
      <c r="Y886" s="61">
        <f t="shared" si="213"/>
        <v>3.5454767129968299</v>
      </c>
      <c r="Z886" s="58">
        <f t="shared" si="211"/>
        <v>0</v>
      </c>
      <c r="AA886" s="81">
        <f t="shared" si="214"/>
        <v>494.16239941477687</v>
      </c>
      <c r="AB886" s="212">
        <f t="shared" si="208"/>
        <v>123.54059985369422</v>
      </c>
      <c r="AC886" s="82"/>
      <c r="AD886" s="10"/>
      <c r="AE886"/>
      <c r="AF886"/>
      <c r="AK886" s="10"/>
      <c r="AM886"/>
      <c r="AR886" s="10"/>
      <c r="AT886"/>
    </row>
    <row r="887" spans="1:46" x14ac:dyDescent="0.25">
      <c r="A887" s="93">
        <v>847</v>
      </c>
      <c r="B887" s="93" t="s">
        <v>126</v>
      </c>
      <c r="C887" s="94" t="s">
        <v>114</v>
      </c>
      <c r="D887" s="121">
        <v>2014</v>
      </c>
      <c r="E887" s="93">
        <v>4</v>
      </c>
      <c r="F887" s="93">
        <f t="shared" si="207"/>
        <v>847</v>
      </c>
      <c r="H887" s="54">
        <v>4</v>
      </c>
      <c r="I887" s="118">
        <v>506.64</v>
      </c>
      <c r="J887" s="123"/>
      <c r="L887"/>
      <c r="M887" s="60">
        <f t="shared" si="212"/>
        <v>506.64</v>
      </c>
      <c r="N887" s="10"/>
      <c r="O887" s="79" t="str">
        <f t="shared" si="204"/>
        <v>NY Metro</v>
      </c>
      <c r="P887" s="94">
        <f t="shared" si="203"/>
        <v>847</v>
      </c>
      <c r="Q887" s="94" t="s">
        <v>114</v>
      </c>
      <c r="R887" s="193"/>
      <c r="S887" s="94">
        <v>1</v>
      </c>
      <c r="T887" s="58">
        <f t="shared" si="209"/>
        <v>4</v>
      </c>
      <c r="U887" s="61">
        <f t="shared" si="210"/>
        <v>506.64</v>
      </c>
      <c r="V887" s="61">
        <f t="shared" si="205"/>
        <v>494.16239941477687</v>
      </c>
      <c r="W887" s="61" t="s">
        <v>194</v>
      </c>
      <c r="X887" s="61">
        <f t="shared" si="206"/>
        <v>3.6349999999999998</v>
      </c>
      <c r="Y887" s="61">
        <f t="shared" si="213"/>
        <v>3.5454767129968299</v>
      </c>
      <c r="Z887" s="58">
        <f t="shared" si="211"/>
        <v>0</v>
      </c>
      <c r="AA887" s="81">
        <f t="shared" si="214"/>
        <v>494.16239941477687</v>
      </c>
      <c r="AB887" s="212">
        <f t="shared" si="208"/>
        <v>123.54059985369422</v>
      </c>
      <c r="AC887" s="82"/>
      <c r="AD887" s="10"/>
      <c r="AE887"/>
      <c r="AF887"/>
      <c r="AK887" s="10"/>
      <c r="AM887"/>
      <c r="AR887" s="10"/>
      <c r="AT887"/>
    </row>
    <row r="888" spans="1:46" x14ac:dyDescent="0.25">
      <c r="A888" s="93">
        <v>848</v>
      </c>
      <c r="B888" s="93" t="s">
        <v>126</v>
      </c>
      <c r="C888" s="94" t="s">
        <v>114</v>
      </c>
      <c r="D888" s="121">
        <v>2014</v>
      </c>
      <c r="E888" s="93">
        <v>4</v>
      </c>
      <c r="F888" s="93">
        <f t="shared" si="207"/>
        <v>848</v>
      </c>
      <c r="H888" s="54">
        <v>4</v>
      </c>
      <c r="I888" s="118">
        <v>506.64</v>
      </c>
      <c r="J888" s="123"/>
      <c r="L888"/>
      <c r="M888" s="60">
        <f t="shared" si="212"/>
        <v>506.64</v>
      </c>
      <c r="N888" s="10"/>
      <c r="O888" s="79" t="str">
        <f t="shared" si="204"/>
        <v>NY Metro</v>
      </c>
      <c r="P888" s="94">
        <f t="shared" ref="P888:P951" si="215">A888</f>
        <v>848</v>
      </c>
      <c r="Q888" s="94" t="s">
        <v>114</v>
      </c>
      <c r="R888" s="193"/>
      <c r="S888" s="94">
        <v>1</v>
      </c>
      <c r="T888" s="58">
        <f t="shared" si="209"/>
        <v>4</v>
      </c>
      <c r="U888" s="61">
        <f t="shared" si="210"/>
        <v>506.64</v>
      </c>
      <c r="V888" s="61">
        <f t="shared" si="205"/>
        <v>494.16239941477687</v>
      </c>
      <c r="W888" s="61" t="s">
        <v>194</v>
      </c>
      <c r="X888" s="61">
        <f t="shared" si="206"/>
        <v>3.6349999999999998</v>
      </c>
      <c r="Y888" s="61">
        <f t="shared" si="213"/>
        <v>3.5454767129968299</v>
      </c>
      <c r="Z888" s="58">
        <f t="shared" si="211"/>
        <v>0</v>
      </c>
      <c r="AA888" s="81">
        <f t="shared" si="214"/>
        <v>494.16239941477687</v>
      </c>
      <c r="AB888" s="212">
        <f t="shared" si="208"/>
        <v>123.54059985369422</v>
      </c>
      <c r="AC888" s="82"/>
      <c r="AD888" s="10"/>
      <c r="AE888"/>
      <c r="AF888"/>
      <c r="AK888" s="10"/>
      <c r="AM888"/>
      <c r="AR888" s="10"/>
      <c r="AT888"/>
    </row>
    <row r="889" spans="1:46" x14ac:dyDescent="0.25">
      <c r="A889" s="93">
        <v>849</v>
      </c>
      <c r="B889" s="93" t="s">
        <v>126</v>
      </c>
      <c r="C889" s="94" t="s">
        <v>114</v>
      </c>
      <c r="D889" s="121">
        <v>2014</v>
      </c>
      <c r="E889" s="93">
        <v>4</v>
      </c>
      <c r="F889" s="93">
        <f t="shared" si="207"/>
        <v>849</v>
      </c>
      <c r="H889" s="54">
        <v>4</v>
      </c>
      <c r="I889" s="118">
        <v>506.64</v>
      </c>
      <c r="J889" s="123"/>
      <c r="L889"/>
      <c r="M889" s="60">
        <f t="shared" si="212"/>
        <v>506.64</v>
      </c>
      <c r="N889" s="10"/>
      <c r="O889" s="79" t="str">
        <f t="shared" ref="O889:O952" si="216">IF(E889=1,$E$3,IF(E889=2,$E$4,IF(E889=3,$E$5,IF(E889=4,$E$6,IF(E889=5,$E$7,IF(E889=6,$E$8,"other"))))))</f>
        <v>NY Metro</v>
      </c>
      <c r="P889" s="94">
        <f t="shared" si="215"/>
        <v>849</v>
      </c>
      <c r="Q889" s="94" t="s">
        <v>114</v>
      </c>
      <c r="R889" s="193"/>
      <c r="S889" s="94">
        <v>1</v>
      </c>
      <c r="T889" s="58">
        <f t="shared" si="209"/>
        <v>4</v>
      </c>
      <c r="U889" s="61">
        <f t="shared" si="210"/>
        <v>506.64</v>
      </c>
      <c r="V889" s="61">
        <f t="shared" ref="V889:V952" si="217">U889/INDEX($AO$49:$AO$56,MATCH($O889,$AL$49:$AL$56,0))</f>
        <v>494.16239941477687</v>
      </c>
      <c r="W889" s="61" t="s">
        <v>194</v>
      </c>
      <c r="X889" s="61">
        <f t="shared" ref="X889:X952" si="218">IF(K889,K889,AVERAGE($L$11:$L$1104))</f>
        <v>3.6349999999999998</v>
      </c>
      <c r="Y889" s="61">
        <f t="shared" si="213"/>
        <v>3.5454767129968299</v>
      </c>
      <c r="Z889" s="58">
        <f t="shared" si="211"/>
        <v>0</v>
      </c>
      <c r="AA889" s="81">
        <f t="shared" si="214"/>
        <v>494.16239941477687</v>
      </c>
      <c r="AB889" s="212">
        <f t="shared" si="208"/>
        <v>123.54059985369422</v>
      </c>
      <c r="AC889" s="82"/>
      <c r="AD889" s="10"/>
      <c r="AE889"/>
      <c r="AF889"/>
      <c r="AK889" s="10"/>
      <c r="AM889"/>
      <c r="AR889" s="10"/>
      <c r="AT889"/>
    </row>
    <row r="890" spans="1:46" x14ac:dyDescent="0.25">
      <c r="A890" s="93">
        <v>850</v>
      </c>
      <c r="B890" s="93" t="s">
        <v>126</v>
      </c>
      <c r="C890" s="94" t="s">
        <v>114</v>
      </c>
      <c r="D890" s="121">
        <v>2014</v>
      </c>
      <c r="E890" s="93">
        <v>4</v>
      </c>
      <c r="F890" s="93">
        <f t="shared" si="207"/>
        <v>850</v>
      </c>
      <c r="H890" s="54">
        <v>4</v>
      </c>
      <c r="I890" s="118">
        <v>506.64</v>
      </c>
      <c r="J890" s="123"/>
      <c r="L890"/>
      <c r="M890" s="60">
        <f t="shared" si="212"/>
        <v>506.64</v>
      </c>
      <c r="N890" s="10"/>
      <c r="O890" s="79" t="str">
        <f t="shared" si="216"/>
        <v>NY Metro</v>
      </c>
      <c r="P890" s="94">
        <f t="shared" si="215"/>
        <v>850</v>
      </c>
      <c r="Q890" s="94" t="s">
        <v>114</v>
      </c>
      <c r="R890" s="193"/>
      <c r="S890" s="94">
        <v>1</v>
      </c>
      <c r="T890" s="58">
        <f t="shared" si="209"/>
        <v>4</v>
      </c>
      <c r="U890" s="61">
        <f t="shared" si="210"/>
        <v>506.64</v>
      </c>
      <c r="V890" s="61">
        <f t="shared" si="217"/>
        <v>494.16239941477687</v>
      </c>
      <c r="W890" s="61" t="s">
        <v>194</v>
      </c>
      <c r="X890" s="61">
        <f t="shared" si="218"/>
        <v>3.6349999999999998</v>
      </c>
      <c r="Y890" s="61">
        <f t="shared" si="213"/>
        <v>3.5454767129968299</v>
      </c>
      <c r="Z890" s="58">
        <f t="shared" si="211"/>
        <v>0</v>
      </c>
      <c r="AA890" s="81">
        <f t="shared" si="214"/>
        <v>494.16239941477687</v>
      </c>
      <c r="AB890" s="212">
        <f t="shared" si="208"/>
        <v>123.54059985369422</v>
      </c>
      <c r="AC890" s="82"/>
      <c r="AD890" s="10"/>
      <c r="AE890"/>
      <c r="AF890"/>
      <c r="AK890" s="10"/>
      <c r="AM890"/>
      <c r="AR890" s="10"/>
      <c r="AT890"/>
    </row>
    <row r="891" spans="1:46" x14ac:dyDescent="0.25">
      <c r="A891" s="93">
        <v>851</v>
      </c>
      <c r="B891" s="93" t="s">
        <v>126</v>
      </c>
      <c r="C891" s="94" t="s">
        <v>114</v>
      </c>
      <c r="D891" s="121">
        <v>2014</v>
      </c>
      <c r="E891" s="93">
        <v>4</v>
      </c>
      <c r="F891" s="93">
        <f t="shared" si="207"/>
        <v>851</v>
      </c>
      <c r="H891" s="54">
        <v>4</v>
      </c>
      <c r="I891" s="118">
        <v>506.64</v>
      </c>
      <c r="J891" s="123"/>
      <c r="L891"/>
      <c r="M891" s="60">
        <f t="shared" si="212"/>
        <v>506.64</v>
      </c>
      <c r="N891" s="10"/>
      <c r="O891" s="79" t="str">
        <f t="shared" si="216"/>
        <v>NY Metro</v>
      </c>
      <c r="P891" s="94">
        <f t="shared" si="215"/>
        <v>851</v>
      </c>
      <c r="Q891" s="94" t="s">
        <v>114</v>
      </c>
      <c r="R891" s="193"/>
      <c r="S891" s="94">
        <v>1</v>
      </c>
      <c r="T891" s="58">
        <f t="shared" si="209"/>
        <v>4</v>
      </c>
      <c r="U891" s="61">
        <f t="shared" si="210"/>
        <v>506.64</v>
      </c>
      <c r="V891" s="61">
        <f t="shared" si="217"/>
        <v>494.16239941477687</v>
      </c>
      <c r="W891" s="61" t="s">
        <v>194</v>
      </c>
      <c r="X891" s="61">
        <f t="shared" si="218"/>
        <v>3.6349999999999998</v>
      </c>
      <c r="Y891" s="61">
        <f t="shared" si="213"/>
        <v>3.5454767129968299</v>
      </c>
      <c r="Z891" s="58">
        <f t="shared" si="211"/>
        <v>0</v>
      </c>
      <c r="AA891" s="81">
        <f t="shared" si="214"/>
        <v>494.16239941477687</v>
      </c>
      <c r="AB891" s="212">
        <f t="shared" si="208"/>
        <v>123.54059985369422</v>
      </c>
      <c r="AC891" s="82"/>
      <c r="AD891" s="10"/>
      <c r="AE891"/>
      <c r="AF891"/>
      <c r="AK891" s="10"/>
      <c r="AM891"/>
      <c r="AR891" s="10"/>
      <c r="AT891"/>
    </row>
    <row r="892" spans="1:46" x14ac:dyDescent="0.25">
      <c r="A892" s="93">
        <v>852</v>
      </c>
      <c r="B892" s="93" t="s">
        <v>126</v>
      </c>
      <c r="C892" s="94" t="s">
        <v>114</v>
      </c>
      <c r="D892" s="121">
        <v>2014</v>
      </c>
      <c r="E892" s="93">
        <v>4</v>
      </c>
      <c r="F892" s="93">
        <f t="shared" si="207"/>
        <v>852</v>
      </c>
      <c r="H892" s="54">
        <v>4</v>
      </c>
      <c r="I892" s="118">
        <v>506.64</v>
      </c>
      <c r="J892" s="123"/>
      <c r="L892"/>
      <c r="M892" s="60">
        <f t="shared" si="212"/>
        <v>506.64</v>
      </c>
      <c r="N892" s="10"/>
      <c r="O892" s="79" t="str">
        <f t="shared" si="216"/>
        <v>NY Metro</v>
      </c>
      <c r="P892" s="94">
        <f t="shared" si="215"/>
        <v>852</v>
      </c>
      <c r="Q892" s="94" t="s">
        <v>114</v>
      </c>
      <c r="R892" s="193"/>
      <c r="S892" s="94">
        <v>1</v>
      </c>
      <c r="T892" s="58">
        <f t="shared" si="209"/>
        <v>4</v>
      </c>
      <c r="U892" s="61">
        <f t="shared" si="210"/>
        <v>506.64</v>
      </c>
      <c r="V892" s="61">
        <f t="shared" si="217"/>
        <v>494.16239941477687</v>
      </c>
      <c r="W892" s="61" t="s">
        <v>194</v>
      </c>
      <c r="X892" s="61">
        <f t="shared" si="218"/>
        <v>3.6349999999999998</v>
      </c>
      <c r="Y892" s="61">
        <f t="shared" si="213"/>
        <v>3.5454767129968299</v>
      </c>
      <c r="Z892" s="58">
        <f t="shared" si="211"/>
        <v>0</v>
      </c>
      <c r="AA892" s="81">
        <f t="shared" si="214"/>
        <v>494.16239941477687</v>
      </c>
      <c r="AB892" s="212">
        <f t="shared" si="208"/>
        <v>123.54059985369422</v>
      </c>
      <c r="AC892" s="82"/>
      <c r="AD892" s="10"/>
      <c r="AE892"/>
      <c r="AF892"/>
      <c r="AK892" s="10"/>
      <c r="AM892"/>
      <c r="AR892" s="10"/>
      <c r="AT892"/>
    </row>
    <row r="893" spans="1:46" x14ac:dyDescent="0.25">
      <c r="A893" s="93">
        <v>853</v>
      </c>
      <c r="B893" s="93" t="s">
        <v>126</v>
      </c>
      <c r="C893" s="94" t="s">
        <v>114</v>
      </c>
      <c r="D893" s="121">
        <v>2014</v>
      </c>
      <c r="E893" s="93">
        <v>4</v>
      </c>
      <c r="F893" s="93">
        <f t="shared" si="207"/>
        <v>853</v>
      </c>
      <c r="H893" s="54">
        <v>4</v>
      </c>
      <c r="I893" s="118">
        <v>506.64</v>
      </c>
      <c r="J893" s="123"/>
      <c r="L893"/>
      <c r="M893" s="60">
        <f t="shared" si="212"/>
        <v>506.64</v>
      </c>
      <c r="N893" s="10"/>
      <c r="O893" s="79" t="str">
        <f t="shared" si="216"/>
        <v>NY Metro</v>
      </c>
      <c r="P893" s="94">
        <f t="shared" si="215"/>
        <v>853</v>
      </c>
      <c r="Q893" s="94" t="s">
        <v>114</v>
      </c>
      <c r="R893" s="193"/>
      <c r="S893" s="94">
        <v>1</v>
      </c>
      <c r="T893" s="58">
        <f t="shared" si="209"/>
        <v>4</v>
      </c>
      <c r="U893" s="61">
        <f t="shared" si="210"/>
        <v>506.64</v>
      </c>
      <c r="V893" s="61">
        <f t="shared" si="217"/>
        <v>494.16239941477687</v>
      </c>
      <c r="W893" s="61" t="s">
        <v>194</v>
      </c>
      <c r="X893" s="61">
        <f t="shared" si="218"/>
        <v>3.6349999999999998</v>
      </c>
      <c r="Y893" s="61">
        <f t="shared" si="213"/>
        <v>3.5454767129968299</v>
      </c>
      <c r="Z893" s="58">
        <f t="shared" si="211"/>
        <v>0</v>
      </c>
      <c r="AA893" s="81">
        <f t="shared" si="214"/>
        <v>494.16239941477687</v>
      </c>
      <c r="AB893" s="212">
        <f t="shared" si="208"/>
        <v>123.54059985369422</v>
      </c>
      <c r="AC893" s="82"/>
      <c r="AD893" s="10"/>
      <c r="AE893"/>
      <c r="AF893"/>
      <c r="AK893" s="10"/>
      <c r="AM893"/>
      <c r="AR893" s="10"/>
      <c r="AT893"/>
    </row>
    <row r="894" spans="1:46" x14ac:dyDescent="0.25">
      <c r="A894" s="93">
        <v>854</v>
      </c>
      <c r="B894" s="93" t="s">
        <v>126</v>
      </c>
      <c r="C894" s="94" t="s">
        <v>114</v>
      </c>
      <c r="D894" s="121">
        <v>2014</v>
      </c>
      <c r="E894" s="93">
        <v>4</v>
      </c>
      <c r="F894" s="93">
        <f t="shared" si="207"/>
        <v>854</v>
      </c>
      <c r="H894" s="54">
        <v>4</v>
      </c>
      <c r="I894" s="118">
        <v>506.64</v>
      </c>
      <c r="J894" s="123"/>
      <c r="L894"/>
      <c r="M894" s="60">
        <f t="shared" si="212"/>
        <v>506.64</v>
      </c>
      <c r="N894" s="10"/>
      <c r="O894" s="79" t="str">
        <f t="shared" si="216"/>
        <v>NY Metro</v>
      </c>
      <c r="P894" s="94">
        <f t="shared" si="215"/>
        <v>854</v>
      </c>
      <c r="Q894" s="94" t="s">
        <v>114</v>
      </c>
      <c r="R894" s="193"/>
      <c r="S894" s="94">
        <v>1</v>
      </c>
      <c r="T894" s="58">
        <f t="shared" si="209"/>
        <v>4</v>
      </c>
      <c r="U894" s="61">
        <f t="shared" si="210"/>
        <v>506.64</v>
      </c>
      <c r="V894" s="61">
        <f t="shared" si="217"/>
        <v>494.16239941477687</v>
      </c>
      <c r="W894" s="61" t="s">
        <v>194</v>
      </c>
      <c r="X894" s="61">
        <f t="shared" si="218"/>
        <v>3.6349999999999998</v>
      </c>
      <c r="Y894" s="61">
        <f t="shared" si="213"/>
        <v>3.5454767129968299</v>
      </c>
      <c r="Z894" s="58">
        <f t="shared" si="211"/>
        <v>0</v>
      </c>
      <c r="AA894" s="81">
        <f t="shared" si="214"/>
        <v>494.16239941477687</v>
      </c>
      <c r="AB894" s="212">
        <f t="shared" si="208"/>
        <v>123.54059985369422</v>
      </c>
      <c r="AC894" s="82"/>
      <c r="AD894" s="10"/>
      <c r="AE894"/>
      <c r="AF894"/>
      <c r="AK894" s="10"/>
      <c r="AM894"/>
      <c r="AR894" s="10"/>
      <c r="AT894"/>
    </row>
    <row r="895" spans="1:46" x14ac:dyDescent="0.25">
      <c r="A895" s="93">
        <v>855</v>
      </c>
      <c r="B895" s="93" t="s">
        <v>126</v>
      </c>
      <c r="C895" s="94" t="s">
        <v>114</v>
      </c>
      <c r="D895" s="121">
        <v>2014</v>
      </c>
      <c r="E895" s="93">
        <v>4</v>
      </c>
      <c r="F895" s="93">
        <f t="shared" ref="F895:F958" si="219">A895</f>
        <v>855</v>
      </c>
      <c r="H895" s="54">
        <v>4</v>
      </c>
      <c r="I895" s="118">
        <v>506.64</v>
      </c>
      <c r="J895" s="123"/>
      <c r="L895"/>
      <c r="M895" s="60">
        <f t="shared" si="212"/>
        <v>506.64</v>
      </c>
      <c r="N895" s="10"/>
      <c r="O895" s="79" t="str">
        <f t="shared" si="216"/>
        <v>NY Metro</v>
      </c>
      <c r="P895" s="94">
        <f t="shared" si="215"/>
        <v>855</v>
      </c>
      <c r="Q895" s="94" t="s">
        <v>114</v>
      </c>
      <c r="R895" s="193"/>
      <c r="S895" s="94">
        <v>1</v>
      </c>
      <c r="T895" s="58">
        <f t="shared" si="209"/>
        <v>4</v>
      </c>
      <c r="U895" s="61">
        <f t="shared" si="210"/>
        <v>506.64</v>
      </c>
      <c r="V895" s="61">
        <f t="shared" si="217"/>
        <v>494.16239941477687</v>
      </c>
      <c r="W895" s="61" t="s">
        <v>194</v>
      </c>
      <c r="X895" s="61">
        <f t="shared" si="218"/>
        <v>3.6349999999999998</v>
      </c>
      <c r="Y895" s="61">
        <f t="shared" si="213"/>
        <v>3.5454767129968299</v>
      </c>
      <c r="Z895" s="58">
        <f t="shared" si="211"/>
        <v>0</v>
      </c>
      <c r="AA895" s="81">
        <f t="shared" si="214"/>
        <v>494.16239941477687</v>
      </c>
      <c r="AB895" s="212">
        <f t="shared" si="208"/>
        <v>123.54059985369422</v>
      </c>
      <c r="AC895" s="82"/>
      <c r="AD895" s="10"/>
      <c r="AE895"/>
      <c r="AF895"/>
      <c r="AK895" s="10"/>
      <c r="AM895"/>
      <c r="AR895" s="10"/>
      <c r="AT895"/>
    </row>
    <row r="896" spans="1:46" x14ac:dyDescent="0.25">
      <c r="A896" s="93">
        <v>856</v>
      </c>
      <c r="B896" s="93" t="s">
        <v>126</v>
      </c>
      <c r="C896" s="94" t="s">
        <v>114</v>
      </c>
      <c r="D896" s="121">
        <v>2014</v>
      </c>
      <c r="E896" s="93">
        <v>4</v>
      </c>
      <c r="F896" s="93">
        <f t="shared" si="219"/>
        <v>856</v>
      </c>
      <c r="H896" s="54">
        <v>4</v>
      </c>
      <c r="I896" s="118">
        <v>506.64</v>
      </c>
      <c r="J896" s="123"/>
      <c r="L896"/>
      <c r="M896" s="60">
        <f t="shared" si="212"/>
        <v>506.64</v>
      </c>
      <c r="N896" s="10"/>
      <c r="O896" s="79" t="str">
        <f t="shared" si="216"/>
        <v>NY Metro</v>
      </c>
      <c r="P896" s="94">
        <f t="shared" si="215"/>
        <v>856</v>
      </c>
      <c r="Q896" s="94" t="s">
        <v>114</v>
      </c>
      <c r="R896" s="193"/>
      <c r="S896" s="94">
        <v>1</v>
      </c>
      <c r="T896" s="58">
        <f t="shared" si="209"/>
        <v>4</v>
      </c>
      <c r="U896" s="61">
        <f t="shared" si="210"/>
        <v>506.64</v>
      </c>
      <c r="V896" s="61">
        <f t="shared" si="217"/>
        <v>494.16239941477687</v>
      </c>
      <c r="W896" s="61" t="s">
        <v>194</v>
      </c>
      <c r="X896" s="61">
        <f t="shared" si="218"/>
        <v>3.6349999999999998</v>
      </c>
      <c r="Y896" s="61">
        <f t="shared" si="213"/>
        <v>3.5454767129968299</v>
      </c>
      <c r="Z896" s="58">
        <f t="shared" si="211"/>
        <v>0</v>
      </c>
      <c r="AA896" s="81">
        <f t="shared" si="214"/>
        <v>494.16239941477687</v>
      </c>
      <c r="AB896" s="212">
        <f t="shared" si="208"/>
        <v>123.54059985369422</v>
      </c>
      <c r="AC896" s="82"/>
      <c r="AD896" s="10"/>
      <c r="AE896"/>
      <c r="AF896"/>
      <c r="AK896" s="10"/>
      <c r="AM896"/>
      <c r="AR896" s="10"/>
      <c r="AT896"/>
    </row>
    <row r="897" spans="1:46" x14ac:dyDescent="0.25">
      <c r="A897" s="93">
        <v>857</v>
      </c>
      <c r="B897" s="93" t="s">
        <v>126</v>
      </c>
      <c r="C897" s="94" t="s">
        <v>114</v>
      </c>
      <c r="D897" s="121">
        <v>2014</v>
      </c>
      <c r="E897" s="93">
        <v>4</v>
      </c>
      <c r="F897" s="93">
        <f t="shared" si="219"/>
        <v>857</v>
      </c>
      <c r="H897" s="54">
        <v>4</v>
      </c>
      <c r="I897" s="118">
        <v>506.64</v>
      </c>
      <c r="J897" s="123"/>
      <c r="L897"/>
      <c r="M897" s="60">
        <f t="shared" si="212"/>
        <v>506.64</v>
      </c>
      <c r="N897" s="10"/>
      <c r="O897" s="79" t="str">
        <f t="shared" si="216"/>
        <v>NY Metro</v>
      </c>
      <c r="P897" s="94">
        <f t="shared" si="215"/>
        <v>857</v>
      </c>
      <c r="Q897" s="94" t="s">
        <v>114</v>
      </c>
      <c r="R897" s="193"/>
      <c r="S897" s="94">
        <v>1</v>
      </c>
      <c r="T897" s="58">
        <f t="shared" si="209"/>
        <v>4</v>
      </c>
      <c r="U897" s="61">
        <f t="shared" si="210"/>
        <v>506.64</v>
      </c>
      <c r="V897" s="61">
        <f t="shared" si="217"/>
        <v>494.16239941477687</v>
      </c>
      <c r="W897" s="61" t="s">
        <v>194</v>
      </c>
      <c r="X897" s="61">
        <f t="shared" si="218"/>
        <v>3.6349999999999998</v>
      </c>
      <c r="Y897" s="61">
        <f t="shared" si="213"/>
        <v>3.5454767129968299</v>
      </c>
      <c r="Z897" s="58">
        <f t="shared" si="211"/>
        <v>0</v>
      </c>
      <c r="AA897" s="81">
        <f t="shared" si="214"/>
        <v>494.16239941477687</v>
      </c>
      <c r="AB897" s="212">
        <f t="shared" si="208"/>
        <v>123.54059985369422</v>
      </c>
      <c r="AC897" s="82"/>
      <c r="AD897" s="10"/>
      <c r="AE897"/>
      <c r="AF897"/>
      <c r="AK897" s="10"/>
      <c r="AM897"/>
      <c r="AR897" s="10"/>
      <c r="AT897"/>
    </row>
    <row r="898" spans="1:46" x14ac:dyDescent="0.25">
      <c r="A898" s="93">
        <v>858</v>
      </c>
      <c r="B898" s="93" t="s">
        <v>126</v>
      </c>
      <c r="C898" s="94" t="s">
        <v>114</v>
      </c>
      <c r="D898" s="121">
        <v>2014</v>
      </c>
      <c r="E898" s="93">
        <v>4</v>
      </c>
      <c r="F898" s="93">
        <f t="shared" si="219"/>
        <v>858</v>
      </c>
      <c r="H898" s="54">
        <v>4</v>
      </c>
      <c r="I898" s="118">
        <v>506.64</v>
      </c>
      <c r="J898" s="123"/>
      <c r="L898"/>
      <c r="M898" s="60">
        <f t="shared" si="212"/>
        <v>506.64</v>
      </c>
      <c r="N898" s="10"/>
      <c r="O898" s="79" t="str">
        <f t="shared" si="216"/>
        <v>NY Metro</v>
      </c>
      <c r="P898" s="94">
        <f t="shared" si="215"/>
        <v>858</v>
      </c>
      <c r="Q898" s="94" t="s">
        <v>114</v>
      </c>
      <c r="R898" s="193"/>
      <c r="S898" s="94">
        <v>1</v>
      </c>
      <c r="T898" s="58">
        <f t="shared" si="209"/>
        <v>4</v>
      </c>
      <c r="U898" s="61">
        <f t="shared" si="210"/>
        <v>506.64</v>
      </c>
      <c r="V898" s="61">
        <f t="shared" si="217"/>
        <v>494.16239941477687</v>
      </c>
      <c r="W898" s="61" t="s">
        <v>194</v>
      </c>
      <c r="X898" s="61">
        <f t="shared" si="218"/>
        <v>3.6349999999999998</v>
      </c>
      <c r="Y898" s="61">
        <f t="shared" si="213"/>
        <v>3.5454767129968299</v>
      </c>
      <c r="Z898" s="58">
        <f t="shared" si="211"/>
        <v>0</v>
      </c>
      <c r="AA898" s="81">
        <f t="shared" si="214"/>
        <v>494.16239941477687</v>
      </c>
      <c r="AB898" s="212">
        <f t="shared" si="208"/>
        <v>123.54059985369422</v>
      </c>
      <c r="AC898" s="82"/>
      <c r="AD898" s="10"/>
      <c r="AE898"/>
      <c r="AF898"/>
      <c r="AK898" s="10"/>
      <c r="AM898"/>
      <c r="AR898" s="10"/>
      <c r="AT898"/>
    </row>
    <row r="899" spans="1:46" x14ac:dyDescent="0.25">
      <c r="A899" s="93">
        <v>859</v>
      </c>
      <c r="B899" s="93" t="s">
        <v>126</v>
      </c>
      <c r="C899" s="94" t="s">
        <v>114</v>
      </c>
      <c r="D899" s="121">
        <v>2014</v>
      </c>
      <c r="E899" s="93">
        <v>4</v>
      </c>
      <c r="F899" s="93">
        <f t="shared" si="219"/>
        <v>859</v>
      </c>
      <c r="H899" s="54">
        <v>4</v>
      </c>
      <c r="I899" s="118">
        <v>506.64</v>
      </c>
      <c r="J899" s="123"/>
      <c r="L899"/>
      <c r="M899" s="60">
        <f t="shared" si="212"/>
        <v>506.64</v>
      </c>
      <c r="N899" s="10"/>
      <c r="O899" s="79" t="str">
        <f t="shared" si="216"/>
        <v>NY Metro</v>
      </c>
      <c r="P899" s="94">
        <f t="shared" si="215"/>
        <v>859</v>
      </c>
      <c r="Q899" s="94" t="s">
        <v>114</v>
      </c>
      <c r="R899" s="193"/>
      <c r="S899" s="94">
        <v>1</v>
      </c>
      <c r="T899" s="58">
        <f t="shared" si="209"/>
        <v>4</v>
      </c>
      <c r="U899" s="61">
        <f t="shared" si="210"/>
        <v>506.64</v>
      </c>
      <c r="V899" s="61">
        <f t="shared" si="217"/>
        <v>494.16239941477687</v>
      </c>
      <c r="W899" s="61" t="s">
        <v>194</v>
      </c>
      <c r="X899" s="61">
        <f t="shared" si="218"/>
        <v>3.6349999999999998</v>
      </c>
      <c r="Y899" s="61">
        <f t="shared" si="213"/>
        <v>3.5454767129968299</v>
      </c>
      <c r="Z899" s="58">
        <f t="shared" si="211"/>
        <v>0</v>
      </c>
      <c r="AA899" s="81">
        <f t="shared" si="214"/>
        <v>494.16239941477687</v>
      </c>
      <c r="AB899" s="212">
        <f t="shared" si="208"/>
        <v>123.54059985369422</v>
      </c>
      <c r="AC899" s="82"/>
      <c r="AD899" s="10"/>
      <c r="AE899"/>
      <c r="AF899"/>
      <c r="AK899" s="10"/>
      <c r="AM899"/>
      <c r="AR899" s="10"/>
      <c r="AT899"/>
    </row>
    <row r="900" spans="1:46" x14ac:dyDescent="0.25">
      <c r="A900" s="93">
        <v>860</v>
      </c>
      <c r="B900" s="93" t="s">
        <v>126</v>
      </c>
      <c r="C900" s="94" t="s">
        <v>114</v>
      </c>
      <c r="D900" s="121">
        <v>2014</v>
      </c>
      <c r="E900" s="93">
        <v>4</v>
      </c>
      <c r="F900" s="93">
        <f t="shared" si="219"/>
        <v>860</v>
      </c>
      <c r="H900" s="54">
        <v>4</v>
      </c>
      <c r="I900" s="118">
        <v>506.64</v>
      </c>
      <c r="J900" s="123"/>
      <c r="L900"/>
      <c r="M900" s="60">
        <f t="shared" si="212"/>
        <v>506.64</v>
      </c>
      <c r="N900" s="10"/>
      <c r="O900" s="79" t="str">
        <f t="shared" si="216"/>
        <v>NY Metro</v>
      </c>
      <c r="P900" s="94">
        <f t="shared" si="215"/>
        <v>860</v>
      </c>
      <c r="Q900" s="94" t="s">
        <v>114</v>
      </c>
      <c r="R900" s="193"/>
      <c r="S900" s="94">
        <v>1</v>
      </c>
      <c r="T900" s="58">
        <f t="shared" si="209"/>
        <v>4</v>
      </c>
      <c r="U900" s="61">
        <f t="shared" si="210"/>
        <v>506.64</v>
      </c>
      <c r="V900" s="61">
        <f t="shared" si="217"/>
        <v>494.16239941477687</v>
      </c>
      <c r="W900" s="61" t="s">
        <v>194</v>
      </c>
      <c r="X900" s="61">
        <f t="shared" si="218"/>
        <v>3.6349999999999998</v>
      </c>
      <c r="Y900" s="61">
        <f t="shared" si="213"/>
        <v>3.5454767129968299</v>
      </c>
      <c r="Z900" s="58">
        <f t="shared" si="211"/>
        <v>0</v>
      </c>
      <c r="AA900" s="81">
        <f t="shared" si="214"/>
        <v>494.16239941477687</v>
      </c>
      <c r="AB900" s="212">
        <f t="shared" si="208"/>
        <v>123.54059985369422</v>
      </c>
      <c r="AC900" s="82"/>
      <c r="AD900" s="10"/>
      <c r="AE900"/>
      <c r="AF900"/>
      <c r="AK900" s="10"/>
      <c r="AM900"/>
      <c r="AR900" s="10"/>
      <c r="AT900"/>
    </row>
    <row r="901" spans="1:46" x14ac:dyDescent="0.25">
      <c r="A901" s="93">
        <v>861</v>
      </c>
      <c r="B901" s="93" t="s">
        <v>126</v>
      </c>
      <c r="C901" s="94" t="s">
        <v>114</v>
      </c>
      <c r="D901" s="121">
        <v>2014</v>
      </c>
      <c r="E901" s="93">
        <v>4</v>
      </c>
      <c r="F901" s="93">
        <f t="shared" si="219"/>
        <v>861</v>
      </c>
      <c r="H901" s="54">
        <v>4</v>
      </c>
      <c r="I901" s="118">
        <v>506.64</v>
      </c>
      <c r="J901" s="123"/>
      <c r="L901"/>
      <c r="M901" s="60">
        <f t="shared" si="212"/>
        <v>506.64</v>
      </c>
      <c r="N901" s="10"/>
      <c r="O901" s="79" t="str">
        <f t="shared" si="216"/>
        <v>NY Metro</v>
      </c>
      <c r="P901" s="94">
        <f t="shared" si="215"/>
        <v>861</v>
      </c>
      <c r="Q901" s="94" t="s">
        <v>114</v>
      </c>
      <c r="R901" s="193"/>
      <c r="S901" s="94">
        <v>1</v>
      </c>
      <c r="T901" s="58">
        <f t="shared" si="209"/>
        <v>4</v>
      </c>
      <c r="U901" s="61">
        <f t="shared" si="210"/>
        <v>506.64</v>
      </c>
      <c r="V901" s="61">
        <f t="shared" si="217"/>
        <v>494.16239941477687</v>
      </c>
      <c r="W901" s="61" t="s">
        <v>194</v>
      </c>
      <c r="X901" s="61">
        <f t="shared" si="218"/>
        <v>3.6349999999999998</v>
      </c>
      <c r="Y901" s="61">
        <f t="shared" si="213"/>
        <v>3.5454767129968299</v>
      </c>
      <c r="Z901" s="58">
        <f t="shared" si="211"/>
        <v>0</v>
      </c>
      <c r="AA901" s="81">
        <f t="shared" si="214"/>
        <v>494.16239941477687</v>
      </c>
      <c r="AB901" s="212">
        <f t="shared" si="208"/>
        <v>123.54059985369422</v>
      </c>
      <c r="AC901" s="82"/>
      <c r="AD901" s="10"/>
      <c r="AE901"/>
      <c r="AF901"/>
      <c r="AK901" s="10"/>
      <c r="AM901"/>
      <c r="AR901" s="10"/>
      <c r="AT901"/>
    </row>
    <row r="902" spans="1:46" x14ac:dyDescent="0.25">
      <c r="A902" s="93">
        <v>862</v>
      </c>
      <c r="B902" s="93" t="s">
        <v>126</v>
      </c>
      <c r="C902" s="94" t="s">
        <v>114</v>
      </c>
      <c r="D902" s="121">
        <v>2014</v>
      </c>
      <c r="E902" s="93">
        <v>4</v>
      </c>
      <c r="F902" s="93">
        <f t="shared" si="219"/>
        <v>862</v>
      </c>
      <c r="H902" s="54">
        <v>4</v>
      </c>
      <c r="I902" s="118">
        <v>506.64</v>
      </c>
      <c r="J902" s="123"/>
      <c r="L902"/>
      <c r="M902" s="60">
        <f t="shared" si="212"/>
        <v>506.64</v>
      </c>
      <c r="N902" s="10"/>
      <c r="O902" s="79" t="str">
        <f t="shared" si="216"/>
        <v>NY Metro</v>
      </c>
      <c r="P902" s="94">
        <f t="shared" si="215"/>
        <v>862</v>
      </c>
      <c r="Q902" s="94" t="s">
        <v>114</v>
      </c>
      <c r="R902" s="193"/>
      <c r="S902" s="94">
        <v>1</v>
      </c>
      <c r="T902" s="58">
        <f t="shared" si="209"/>
        <v>4</v>
      </c>
      <c r="U902" s="61">
        <f t="shared" si="210"/>
        <v>506.64</v>
      </c>
      <c r="V902" s="61">
        <f t="shared" si="217"/>
        <v>494.16239941477687</v>
      </c>
      <c r="W902" s="61" t="s">
        <v>194</v>
      </c>
      <c r="X902" s="61">
        <f t="shared" si="218"/>
        <v>3.6349999999999998</v>
      </c>
      <c r="Y902" s="61">
        <f t="shared" si="213"/>
        <v>3.5454767129968299</v>
      </c>
      <c r="Z902" s="58">
        <f t="shared" si="211"/>
        <v>0</v>
      </c>
      <c r="AA902" s="81">
        <f t="shared" si="214"/>
        <v>494.16239941477687</v>
      </c>
      <c r="AB902" s="212">
        <f t="shared" ref="AB902:AB965" si="220">IF(T902,AA902/T902,"-")</f>
        <v>123.54059985369422</v>
      </c>
      <c r="AC902" s="82"/>
      <c r="AD902" s="10"/>
      <c r="AE902"/>
      <c r="AF902"/>
      <c r="AK902" s="10"/>
      <c r="AM902"/>
      <c r="AR902" s="10"/>
      <c r="AT902"/>
    </row>
    <row r="903" spans="1:46" x14ac:dyDescent="0.25">
      <c r="A903" s="93">
        <v>863</v>
      </c>
      <c r="B903" s="93" t="s">
        <v>126</v>
      </c>
      <c r="C903" s="94" t="s">
        <v>114</v>
      </c>
      <c r="D903" s="121">
        <v>2014</v>
      </c>
      <c r="E903" s="93">
        <v>4</v>
      </c>
      <c r="F903" s="93">
        <f t="shared" si="219"/>
        <v>863</v>
      </c>
      <c r="H903" s="54">
        <v>4</v>
      </c>
      <c r="I903" s="118">
        <v>506.64</v>
      </c>
      <c r="J903" s="123"/>
      <c r="L903"/>
      <c r="M903" s="60">
        <f t="shared" si="212"/>
        <v>506.64</v>
      </c>
      <c r="N903" s="10"/>
      <c r="O903" s="79" t="str">
        <f t="shared" si="216"/>
        <v>NY Metro</v>
      </c>
      <c r="P903" s="94">
        <f t="shared" si="215"/>
        <v>863</v>
      </c>
      <c r="Q903" s="94" t="s">
        <v>114</v>
      </c>
      <c r="R903" s="193"/>
      <c r="S903" s="94">
        <v>1</v>
      </c>
      <c r="T903" s="58">
        <f t="shared" si="209"/>
        <v>4</v>
      </c>
      <c r="U903" s="61">
        <f t="shared" si="210"/>
        <v>506.64</v>
      </c>
      <c r="V903" s="61">
        <f t="shared" si="217"/>
        <v>494.16239941477687</v>
      </c>
      <c r="W903" s="61" t="s">
        <v>194</v>
      </c>
      <c r="X903" s="61">
        <f t="shared" si="218"/>
        <v>3.6349999999999998</v>
      </c>
      <c r="Y903" s="61">
        <f t="shared" si="213"/>
        <v>3.5454767129968299</v>
      </c>
      <c r="Z903" s="58">
        <f t="shared" si="211"/>
        <v>0</v>
      </c>
      <c r="AA903" s="81">
        <f t="shared" si="214"/>
        <v>494.16239941477687</v>
      </c>
      <c r="AB903" s="212">
        <f t="shared" si="220"/>
        <v>123.54059985369422</v>
      </c>
      <c r="AC903" s="82"/>
      <c r="AD903" s="10"/>
      <c r="AE903"/>
      <c r="AF903"/>
      <c r="AK903" s="10"/>
      <c r="AM903"/>
      <c r="AR903" s="10"/>
      <c r="AT903"/>
    </row>
    <row r="904" spans="1:46" x14ac:dyDescent="0.25">
      <c r="A904" s="93">
        <v>864</v>
      </c>
      <c r="B904" s="93" t="s">
        <v>126</v>
      </c>
      <c r="C904" s="94" t="s">
        <v>114</v>
      </c>
      <c r="D904" s="121">
        <v>2014</v>
      </c>
      <c r="E904" s="93">
        <v>4</v>
      </c>
      <c r="F904" s="93">
        <f t="shared" si="219"/>
        <v>864</v>
      </c>
      <c r="H904" s="54">
        <v>4</v>
      </c>
      <c r="I904" s="118">
        <v>506.64</v>
      </c>
      <c r="J904" s="123"/>
      <c r="L904"/>
      <c r="M904" s="60">
        <f t="shared" si="212"/>
        <v>506.64</v>
      </c>
      <c r="N904" s="10"/>
      <c r="O904" s="79" t="str">
        <f t="shared" si="216"/>
        <v>NY Metro</v>
      </c>
      <c r="P904" s="94">
        <f t="shared" si="215"/>
        <v>864</v>
      </c>
      <c r="Q904" s="94" t="s">
        <v>114</v>
      </c>
      <c r="R904" s="193"/>
      <c r="S904" s="94">
        <v>1</v>
      </c>
      <c r="T904" s="58">
        <f t="shared" si="209"/>
        <v>4</v>
      </c>
      <c r="U904" s="61">
        <f t="shared" si="210"/>
        <v>506.64</v>
      </c>
      <c r="V904" s="61">
        <f t="shared" si="217"/>
        <v>494.16239941477687</v>
      </c>
      <c r="W904" s="61" t="s">
        <v>194</v>
      </c>
      <c r="X904" s="61">
        <f t="shared" si="218"/>
        <v>3.6349999999999998</v>
      </c>
      <c r="Y904" s="61">
        <f t="shared" si="213"/>
        <v>3.5454767129968299</v>
      </c>
      <c r="Z904" s="58">
        <f t="shared" si="211"/>
        <v>0</v>
      </c>
      <c r="AA904" s="81">
        <f t="shared" si="214"/>
        <v>494.16239941477687</v>
      </c>
      <c r="AB904" s="212">
        <f t="shared" si="220"/>
        <v>123.54059985369422</v>
      </c>
      <c r="AC904" s="82"/>
      <c r="AD904" s="10"/>
      <c r="AE904"/>
      <c r="AF904"/>
      <c r="AK904" s="10"/>
      <c r="AM904"/>
      <c r="AR904" s="10"/>
      <c r="AT904"/>
    </row>
    <row r="905" spans="1:46" x14ac:dyDescent="0.25">
      <c r="A905" s="93">
        <v>865</v>
      </c>
      <c r="B905" s="93" t="s">
        <v>126</v>
      </c>
      <c r="C905" s="94" t="s">
        <v>114</v>
      </c>
      <c r="D905" s="121">
        <v>2014</v>
      </c>
      <c r="E905" s="93">
        <v>4</v>
      </c>
      <c r="F905" s="93">
        <f t="shared" si="219"/>
        <v>865</v>
      </c>
      <c r="H905" s="54">
        <v>4</v>
      </c>
      <c r="I905" s="118">
        <v>506.64</v>
      </c>
      <c r="J905" s="123"/>
      <c r="L905"/>
      <c r="M905" s="60">
        <f t="shared" si="212"/>
        <v>506.64</v>
      </c>
      <c r="N905" s="10"/>
      <c r="O905" s="79" t="str">
        <f t="shared" si="216"/>
        <v>NY Metro</v>
      </c>
      <c r="P905" s="94">
        <f t="shared" si="215"/>
        <v>865</v>
      </c>
      <c r="Q905" s="94" t="s">
        <v>114</v>
      </c>
      <c r="R905" s="193"/>
      <c r="S905" s="94">
        <v>1</v>
      </c>
      <c r="T905" s="58">
        <f t="shared" si="209"/>
        <v>4</v>
      </c>
      <c r="U905" s="61">
        <f t="shared" si="210"/>
        <v>506.64</v>
      </c>
      <c r="V905" s="61">
        <f t="shared" si="217"/>
        <v>494.16239941477687</v>
      </c>
      <c r="W905" s="61" t="s">
        <v>194</v>
      </c>
      <c r="X905" s="61">
        <f t="shared" si="218"/>
        <v>3.6349999999999998</v>
      </c>
      <c r="Y905" s="61">
        <f t="shared" si="213"/>
        <v>3.5454767129968299</v>
      </c>
      <c r="Z905" s="58">
        <f t="shared" si="211"/>
        <v>0</v>
      </c>
      <c r="AA905" s="81">
        <f t="shared" si="214"/>
        <v>494.16239941477687</v>
      </c>
      <c r="AB905" s="212">
        <f t="shared" si="220"/>
        <v>123.54059985369422</v>
      </c>
      <c r="AC905" s="82"/>
      <c r="AD905" s="10"/>
      <c r="AE905"/>
      <c r="AF905"/>
      <c r="AK905" s="10"/>
      <c r="AM905"/>
      <c r="AR905" s="10"/>
      <c r="AT905"/>
    </row>
    <row r="906" spans="1:46" x14ac:dyDescent="0.25">
      <c r="A906" s="93">
        <v>866</v>
      </c>
      <c r="B906" s="93" t="s">
        <v>126</v>
      </c>
      <c r="C906" s="94" t="s">
        <v>114</v>
      </c>
      <c r="D906" s="121">
        <v>2014</v>
      </c>
      <c r="E906" s="93">
        <v>4</v>
      </c>
      <c r="F906" s="93">
        <f t="shared" si="219"/>
        <v>866</v>
      </c>
      <c r="H906" s="54">
        <v>4</v>
      </c>
      <c r="I906" s="118">
        <v>506.64</v>
      </c>
      <c r="J906" s="123"/>
      <c r="L906"/>
      <c r="M906" s="60">
        <f t="shared" si="212"/>
        <v>506.64</v>
      </c>
      <c r="N906" s="10"/>
      <c r="O906" s="79" t="str">
        <f t="shared" si="216"/>
        <v>NY Metro</v>
      </c>
      <c r="P906" s="94">
        <f t="shared" si="215"/>
        <v>866</v>
      </c>
      <c r="Q906" s="94" t="s">
        <v>114</v>
      </c>
      <c r="R906" s="193"/>
      <c r="S906" s="94">
        <v>1</v>
      </c>
      <c r="T906" s="58">
        <f t="shared" ref="T906:T969" si="221">H906</f>
        <v>4</v>
      </c>
      <c r="U906" s="61">
        <f t="shared" ref="U906:U969" si="222">I906</f>
        <v>506.64</v>
      </c>
      <c r="V906" s="61">
        <f t="shared" si="217"/>
        <v>494.16239941477687</v>
      </c>
      <c r="W906" s="61" t="s">
        <v>194</v>
      </c>
      <c r="X906" s="61">
        <f t="shared" si="218"/>
        <v>3.6349999999999998</v>
      </c>
      <c r="Y906" s="61">
        <f t="shared" si="213"/>
        <v>3.5454767129968299</v>
      </c>
      <c r="Z906" s="58">
        <f t="shared" ref="Z906:Z969" si="223">L906</f>
        <v>0</v>
      </c>
      <c r="AA906" s="81">
        <f t="shared" si="214"/>
        <v>494.16239941477687</v>
      </c>
      <c r="AB906" s="212">
        <f t="shared" si="220"/>
        <v>123.54059985369422</v>
      </c>
      <c r="AC906" s="82"/>
      <c r="AD906" s="10"/>
      <c r="AE906"/>
      <c r="AF906"/>
      <c r="AK906" s="10"/>
      <c r="AM906"/>
      <c r="AR906" s="10"/>
      <c r="AT906"/>
    </row>
    <row r="907" spans="1:46" x14ac:dyDescent="0.25">
      <c r="A907" s="93">
        <v>867</v>
      </c>
      <c r="B907" s="93" t="s">
        <v>126</v>
      </c>
      <c r="C907" s="94" t="s">
        <v>114</v>
      </c>
      <c r="D907" s="121">
        <v>2014</v>
      </c>
      <c r="E907" s="93">
        <v>4</v>
      </c>
      <c r="F907" s="93">
        <f t="shared" si="219"/>
        <v>867</v>
      </c>
      <c r="H907" s="54">
        <v>4</v>
      </c>
      <c r="I907" s="118">
        <v>506.64</v>
      </c>
      <c r="J907" s="123"/>
      <c r="L907"/>
      <c r="M907" s="60">
        <f t="shared" si="212"/>
        <v>506.64</v>
      </c>
      <c r="N907" s="10"/>
      <c r="O907" s="79" t="str">
        <f t="shared" si="216"/>
        <v>NY Metro</v>
      </c>
      <c r="P907" s="94">
        <f t="shared" si="215"/>
        <v>867</v>
      </c>
      <c r="Q907" s="94" t="s">
        <v>114</v>
      </c>
      <c r="R907" s="193"/>
      <c r="S907" s="94">
        <v>1</v>
      </c>
      <c r="T907" s="58">
        <f t="shared" si="221"/>
        <v>4</v>
      </c>
      <c r="U907" s="61">
        <f t="shared" si="222"/>
        <v>506.64</v>
      </c>
      <c r="V907" s="61">
        <f t="shared" si="217"/>
        <v>494.16239941477687</v>
      </c>
      <c r="W907" s="61" t="s">
        <v>194</v>
      </c>
      <c r="X907" s="61">
        <f t="shared" si="218"/>
        <v>3.6349999999999998</v>
      </c>
      <c r="Y907" s="61">
        <f t="shared" si="213"/>
        <v>3.5454767129968299</v>
      </c>
      <c r="Z907" s="58">
        <f t="shared" si="223"/>
        <v>0</v>
      </c>
      <c r="AA907" s="81">
        <f t="shared" si="214"/>
        <v>494.16239941477687</v>
      </c>
      <c r="AB907" s="212">
        <f t="shared" si="220"/>
        <v>123.54059985369422</v>
      </c>
      <c r="AC907" s="82"/>
      <c r="AD907" s="10"/>
      <c r="AE907"/>
      <c r="AF907"/>
      <c r="AK907" s="10"/>
      <c r="AM907"/>
      <c r="AR907" s="10"/>
      <c r="AT907"/>
    </row>
    <row r="908" spans="1:46" x14ac:dyDescent="0.25">
      <c r="A908" s="93">
        <v>868</v>
      </c>
      <c r="B908" s="93" t="s">
        <v>126</v>
      </c>
      <c r="C908" s="94" t="s">
        <v>114</v>
      </c>
      <c r="D908" s="121">
        <v>2014</v>
      </c>
      <c r="E908" s="93">
        <v>4</v>
      </c>
      <c r="F908" s="93">
        <f t="shared" si="219"/>
        <v>868</v>
      </c>
      <c r="H908" s="54">
        <v>4</v>
      </c>
      <c r="I908" s="118">
        <v>506.64</v>
      </c>
      <c r="J908" s="123"/>
      <c r="L908"/>
      <c r="M908" s="60">
        <f t="shared" si="212"/>
        <v>506.64</v>
      </c>
      <c r="N908" s="10"/>
      <c r="O908" s="79" t="str">
        <f t="shared" si="216"/>
        <v>NY Metro</v>
      </c>
      <c r="P908" s="94">
        <f t="shared" si="215"/>
        <v>868</v>
      </c>
      <c r="Q908" s="94" t="s">
        <v>114</v>
      </c>
      <c r="R908" s="193"/>
      <c r="S908" s="94">
        <v>1</v>
      </c>
      <c r="T908" s="58">
        <f t="shared" si="221"/>
        <v>4</v>
      </c>
      <c r="U908" s="61">
        <f t="shared" si="222"/>
        <v>506.64</v>
      </c>
      <c r="V908" s="61">
        <f t="shared" si="217"/>
        <v>494.16239941477687</v>
      </c>
      <c r="W908" s="61" t="s">
        <v>194</v>
      </c>
      <c r="X908" s="61">
        <f t="shared" si="218"/>
        <v>3.6349999999999998</v>
      </c>
      <c r="Y908" s="61">
        <f t="shared" si="213"/>
        <v>3.5454767129968299</v>
      </c>
      <c r="Z908" s="58">
        <f t="shared" si="223"/>
        <v>0</v>
      </c>
      <c r="AA908" s="81">
        <f t="shared" si="214"/>
        <v>494.16239941477687</v>
      </c>
      <c r="AB908" s="212">
        <f t="shared" si="220"/>
        <v>123.54059985369422</v>
      </c>
      <c r="AC908" s="82"/>
      <c r="AD908" s="10"/>
      <c r="AE908"/>
      <c r="AF908"/>
      <c r="AK908" s="10"/>
      <c r="AM908"/>
      <c r="AR908" s="10"/>
      <c r="AT908"/>
    </row>
    <row r="909" spans="1:46" x14ac:dyDescent="0.25">
      <c r="A909" s="93">
        <v>869</v>
      </c>
      <c r="B909" s="93" t="s">
        <v>126</v>
      </c>
      <c r="C909" s="94" t="s">
        <v>114</v>
      </c>
      <c r="D909" s="121">
        <v>2014</v>
      </c>
      <c r="E909" s="93">
        <v>4</v>
      </c>
      <c r="F909" s="93">
        <f t="shared" si="219"/>
        <v>869</v>
      </c>
      <c r="H909" s="54">
        <v>4</v>
      </c>
      <c r="I909" s="118">
        <v>506.64</v>
      </c>
      <c r="J909" s="123"/>
      <c r="L909"/>
      <c r="M909" s="60">
        <f t="shared" si="212"/>
        <v>506.64</v>
      </c>
      <c r="N909" s="10"/>
      <c r="O909" s="79" t="str">
        <f t="shared" si="216"/>
        <v>NY Metro</v>
      </c>
      <c r="P909" s="94">
        <f t="shared" si="215"/>
        <v>869</v>
      </c>
      <c r="Q909" s="94" t="s">
        <v>114</v>
      </c>
      <c r="R909" s="193"/>
      <c r="S909" s="94">
        <v>1</v>
      </c>
      <c r="T909" s="58">
        <f t="shared" si="221"/>
        <v>4</v>
      </c>
      <c r="U909" s="61">
        <f t="shared" si="222"/>
        <v>506.64</v>
      </c>
      <c r="V909" s="61">
        <f t="shared" si="217"/>
        <v>494.16239941477687</v>
      </c>
      <c r="W909" s="61" t="s">
        <v>194</v>
      </c>
      <c r="X909" s="61">
        <f t="shared" si="218"/>
        <v>3.6349999999999998</v>
      </c>
      <c r="Y909" s="61">
        <f t="shared" si="213"/>
        <v>3.5454767129968299</v>
      </c>
      <c r="Z909" s="58">
        <f t="shared" si="223"/>
        <v>0</v>
      </c>
      <c r="AA909" s="81">
        <f t="shared" si="214"/>
        <v>494.16239941477687</v>
      </c>
      <c r="AB909" s="212">
        <f t="shared" si="220"/>
        <v>123.54059985369422</v>
      </c>
      <c r="AC909" s="82"/>
      <c r="AD909" s="10"/>
      <c r="AE909"/>
      <c r="AF909"/>
      <c r="AK909" s="10"/>
      <c r="AM909"/>
      <c r="AR909" s="10"/>
      <c r="AT909"/>
    </row>
    <row r="910" spans="1:46" x14ac:dyDescent="0.25">
      <c r="A910" s="93">
        <v>870</v>
      </c>
      <c r="B910" s="93" t="s">
        <v>126</v>
      </c>
      <c r="C910" s="94" t="s">
        <v>114</v>
      </c>
      <c r="D910" s="121">
        <v>2014</v>
      </c>
      <c r="E910" s="93">
        <v>4</v>
      </c>
      <c r="F910" s="93">
        <f t="shared" si="219"/>
        <v>870</v>
      </c>
      <c r="H910" s="54">
        <v>4</v>
      </c>
      <c r="I910" s="118">
        <v>506.64</v>
      </c>
      <c r="J910" s="123"/>
      <c r="L910"/>
      <c r="M910" s="60">
        <f t="shared" si="212"/>
        <v>506.64</v>
      </c>
      <c r="N910" s="10"/>
      <c r="O910" s="79" t="str">
        <f t="shared" si="216"/>
        <v>NY Metro</v>
      </c>
      <c r="P910" s="94">
        <f t="shared" si="215"/>
        <v>870</v>
      </c>
      <c r="Q910" s="94" t="s">
        <v>114</v>
      </c>
      <c r="R910" s="193"/>
      <c r="S910" s="94">
        <v>1</v>
      </c>
      <c r="T910" s="58">
        <f t="shared" si="221"/>
        <v>4</v>
      </c>
      <c r="U910" s="61">
        <f t="shared" si="222"/>
        <v>506.64</v>
      </c>
      <c r="V910" s="61">
        <f t="shared" si="217"/>
        <v>494.16239941477687</v>
      </c>
      <c r="W910" s="61" t="s">
        <v>194</v>
      </c>
      <c r="X910" s="61">
        <f t="shared" si="218"/>
        <v>3.6349999999999998</v>
      </c>
      <c r="Y910" s="61">
        <f t="shared" si="213"/>
        <v>3.5454767129968299</v>
      </c>
      <c r="Z910" s="58">
        <f t="shared" si="223"/>
        <v>0</v>
      </c>
      <c r="AA910" s="81">
        <f t="shared" si="214"/>
        <v>494.16239941477687</v>
      </c>
      <c r="AB910" s="212">
        <f t="shared" si="220"/>
        <v>123.54059985369422</v>
      </c>
      <c r="AC910" s="82"/>
      <c r="AD910" s="10"/>
      <c r="AE910"/>
      <c r="AF910"/>
      <c r="AK910" s="10"/>
      <c r="AM910"/>
      <c r="AR910" s="10"/>
      <c r="AT910"/>
    </row>
    <row r="911" spans="1:46" x14ac:dyDescent="0.25">
      <c r="A911" s="93">
        <v>871</v>
      </c>
      <c r="B911" s="93" t="s">
        <v>126</v>
      </c>
      <c r="C911" s="94" t="s">
        <v>114</v>
      </c>
      <c r="D911" s="121">
        <v>2014</v>
      </c>
      <c r="E911" s="93">
        <v>4</v>
      </c>
      <c r="F911" s="93">
        <f t="shared" si="219"/>
        <v>871</v>
      </c>
      <c r="H911" s="54">
        <v>4</v>
      </c>
      <c r="I911" s="118">
        <v>506.64</v>
      </c>
      <c r="J911" s="123"/>
      <c r="L911"/>
      <c r="M911" s="60">
        <f t="shared" si="212"/>
        <v>506.64</v>
      </c>
      <c r="N911" s="10"/>
      <c r="O911" s="79" t="str">
        <f t="shared" si="216"/>
        <v>NY Metro</v>
      </c>
      <c r="P911" s="94">
        <f t="shared" si="215"/>
        <v>871</v>
      </c>
      <c r="Q911" s="94" t="s">
        <v>114</v>
      </c>
      <c r="R911" s="193"/>
      <c r="S911" s="94">
        <v>1</v>
      </c>
      <c r="T911" s="58">
        <f t="shared" si="221"/>
        <v>4</v>
      </c>
      <c r="U911" s="61">
        <f t="shared" si="222"/>
        <v>506.64</v>
      </c>
      <c r="V911" s="61">
        <f t="shared" si="217"/>
        <v>494.16239941477687</v>
      </c>
      <c r="W911" s="61" t="s">
        <v>194</v>
      </c>
      <c r="X911" s="61">
        <f t="shared" si="218"/>
        <v>3.6349999999999998</v>
      </c>
      <c r="Y911" s="61">
        <f t="shared" si="213"/>
        <v>3.5454767129968299</v>
      </c>
      <c r="Z911" s="58">
        <f t="shared" si="223"/>
        <v>0</v>
      </c>
      <c r="AA911" s="81">
        <f t="shared" si="214"/>
        <v>494.16239941477687</v>
      </c>
      <c r="AB911" s="212">
        <f t="shared" si="220"/>
        <v>123.54059985369422</v>
      </c>
      <c r="AC911" s="82"/>
      <c r="AD911" s="10"/>
      <c r="AE911"/>
      <c r="AF911"/>
      <c r="AK911" s="10"/>
      <c r="AM911"/>
      <c r="AR911" s="10"/>
      <c r="AT911"/>
    </row>
    <row r="912" spans="1:46" x14ac:dyDescent="0.25">
      <c r="A912" s="93">
        <v>872</v>
      </c>
      <c r="B912" s="93" t="s">
        <v>126</v>
      </c>
      <c r="C912" s="94" t="s">
        <v>114</v>
      </c>
      <c r="D912" s="121">
        <v>2014</v>
      </c>
      <c r="E912" s="93">
        <v>4</v>
      </c>
      <c r="F912" s="93">
        <f t="shared" si="219"/>
        <v>872</v>
      </c>
      <c r="H912" s="54">
        <v>4</v>
      </c>
      <c r="I912" s="118">
        <v>506.64</v>
      </c>
      <c r="J912" s="123"/>
      <c r="L912"/>
      <c r="M912" s="60">
        <f t="shared" si="212"/>
        <v>506.64</v>
      </c>
      <c r="N912" s="10"/>
      <c r="O912" s="79" t="str">
        <f t="shared" si="216"/>
        <v>NY Metro</v>
      </c>
      <c r="P912" s="94">
        <f t="shared" si="215"/>
        <v>872</v>
      </c>
      <c r="Q912" s="94" t="s">
        <v>114</v>
      </c>
      <c r="R912" s="193"/>
      <c r="S912" s="94">
        <v>1</v>
      </c>
      <c r="T912" s="58">
        <f t="shared" si="221"/>
        <v>4</v>
      </c>
      <c r="U912" s="61">
        <f t="shared" si="222"/>
        <v>506.64</v>
      </c>
      <c r="V912" s="61">
        <f t="shared" si="217"/>
        <v>494.16239941477687</v>
      </c>
      <c r="W912" s="61" t="s">
        <v>194</v>
      </c>
      <c r="X912" s="61">
        <f t="shared" si="218"/>
        <v>3.6349999999999998</v>
      </c>
      <c r="Y912" s="61">
        <f t="shared" si="213"/>
        <v>3.5454767129968299</v>
      </c>
      <c r="Z912" s="58">
        <f t="shared" si="223"/>
        <v>0</v>
      </c>
      <c r="AA912" s="81">
        <f t="shared" si="214"/>
        <v>494.16239941477687</v>
      </c>
      <c r="AB912" s="212">
        <f t="shared" si="220"/>
        <v>123.54059985369422</v>
      </c>
      <c r="AC912" s="82"/>
      <c r="AD912" s="10"/>
      <c r="AE912"/>
      <c r="AF912"/>
      <c r="AK912" s="10"/>
      <c r="AM912"/>
      <c r="AR912" s="10"/>
      <c r="AT912"/>
    </row>
    <row r="913" spans="1:46" x14ac:dyDescent="0.25">
      <c r="A913" s="93">
        <v>873</v>
      </c>
      <c r="B913" s="93" t="s">
        <v>126</v>
      </c>
      <c r="C913" s="94" t="s">
        <v>114</v>
      </c>
      <c r="D913" s="121">
        <v>2014</v>
      </c>
      <c r="E913" s="93">
        <v>4</v>
      </c>
      <c r="F913" s="93">
        <f t="shared" si="219"/>
        <v>873</v>
      </c>
      <c r="H913" s="54">
        <v>4</v>
      </c>
      <c r="I913" s="118">
        <v>506.64</v>
      </c>
      <c r="J913" s="123"/>
      <c r="L913"/>
      <c r="M913" s="60">
        <f t="shared" si="212"/>
        <v>506.64</v>
      </c>
      <c r="N913" s="10"/>
      <c r="O913" s="79" t="str">
        <f t="shared" si="216"/>
        <v>NY Metro</v>
      </c>
      <c r="P913" s="94">
        <f t="shared" si="215"/>
        <v>873</v>
      </c>
      <c r="Q913" s="94" t="s">
        <v>114</v>
      </c>
      <c r="R913" s="193"/>
      <c r="S913" s="94">
        <v>1</v>
      </c>
      <c r="T913" s="58">
        <f t="shared" si="221"/>
        <v>4</v>
      </c>
      <c r="U913" s="61">
        <f t="shared" si="222"/>
        <v>506.64</v>
      </c>
      <c r="V913" s="61">
        <f t="shared" si="217"/>
        <v>494.16239941477687</v>
      </c>
      <c r="W913" s="61" t="s">
        <v>194</v>
      </c>
      <c r="X913" s="61">
        <f t="shared" si="218"/>
        <v>3.6349999999999998</v>
      </c>
      <c r="Y913" s="61">
        <f t="shared" si="213"/>
        <v>3.5454767129968299</v>
      </c>
      <c r="Z913" s="58">
        <f t="shared" si="223"/>
        <v>0</v>
      </c>
      <c r="AA913" s="81">
        <f t="shared" si="214"/>
        <v>494.16239941477687</v>
      </c>
      <c r="AB913" s="212">
        <f t="shared" si="220"/>
        <v>123.54059985369422</v>
      </c>
      <c r="AC913" s="82"/>
      <c r="AD913" s="10"/>
      <c r="AE913"/>
      <c r="AF913"/>
      <c r="AK913" s="10"/>
      <c r="AM913"/>
      <c r="AR913" s="10"/>
      <c r="AT913"/>
    </row>
    <row r="914" spans="1:46" x14ac:dyDescent="0.25">
      <c r="A914" s="93">
        <v>874</v>
      </c>
      <c r="B914" s="93" t="s">
        <v>126</v>
      </c>
      <c r="C914" s="94" t="s">
        <v>114</v>
      </c>
      <c r="D914" s="121">
        <v>2014</v>
      </c>
      <c r="E914" s="93">
        <v>4</v>
      </c>
      <c r="F914" s="93">
        <f t="shared" si="219"/>
        <v>874</v>
      </c>
      <c r="H914" s="54">
        <v>4</v>
      </c>
      <c r="I914" s="118">
        <v>506.64</v>
      </c>
      <c r="J914" s="123"/>
      <c r="L914"/>
      <c r="M914" s="60">
        <f t="shared" si="212"/>
        <v>506.64</v>
      </c>
      <c r="N914" s="10"/>
      <c r="O914" s="79" t="str">
        <f t="shared" si="216"/>
        <v>NY Metro</v>
      </c>
      <c r="P914" s="94">
        <f t="shared" si="215"/>
        <v>874</v>
      </c>
      <c r="Q914" s="94" t="s">
        <v>114</v>
      </c>
      <c r="R914" s="193"/>
      <c r="S914" s="94">
        <v>1</v>
      </c>
      <c r="T914" s="58">
        <f t="shared" si="221"/>
        <v>4</v>
      </c>
      <c r="U914" s="61">
        <f t="shared" si="222"/>
        <v>506.64</v>
      </c>
      <c r="V914" s="61">
        <f t="shared" si="217"/>
        <v>494.16239941477687</v>
      </c>
      <c r="W914" s="61" t="s">
        <v>194</v>
      </c>
      <c r="X914" s="61">
        <f t="shared" si="218"/>
        <v>3.6349999999999998</v>
      </c>
      <c r="Y914" s="61">
        <f t="shared" si="213"/>
        <v>3.5454767129968299</v>
      </c>
      <c r="Z914" s="58">
        <f t="shared" si="223"/>
        <v>0</v>
      </c>
      <c r="AA914" s="81">
        <f t="shared" si="214"/>
        <v>494.16239941477687</v>
      </c>
      <c r="AB914" s="212">
        <f t="shared" si="220"/>
        <v>123.54059985369422</v>
      </c>
      <c r="AC914" s="82"/>
      <c r="AD914" s="10"/>
      <c r="AE914"/>
      <c r="AF914"/>
      <c r="AK914" s="10"/>
      <c r="AM914"/>
      <c r="AR914" s="10"/>
      <c r="AT914"/>
    </row>
    <row r="915" spans="1:46" x14ac:dyDescent="0.25">
      <c r="A915" s="93">
        <v>875</v>
      </c>
      <c r="B915" s="93" t="s">
        <v>126</v>
      </c>
      <c r="C915" s="94" t="s">
        <v>114</v>
      </c>
      <c r="D915" s="121">
        <v>2014</v>
      </c>
      <c r="E915" s="93">
        <v>4</v>
      </c>
      <c r="F915" s="93">
        <f t="shared" si="219"/>
        <v>875</v>
      </c>
      <c r="H915" s="54">
        <v>4</v>
      </c>
      <c r="I915" s="118">
        <v>506.64</v>
      </c>
      <c r="J915" s="123"/>
      <c r="L915"/>
      <c r="M915" s="60">
        <f t="shared" si="212"/>
        <v>506.64</v>
      </c>
      <c r="N915" s="10"/>
      <c r="O915" s="79" t="str">
        <f t="shared" si="216"/>
        <v>NY Metro</v>
      </c>
      <c r="P915" s="94">
        <f t="shared" si="215"/>
        <v>875</v>
      </c>
      <c r="Q915" s="94" t="s">
        <v>114</v>
      </c>
      <c r="R915" s="193"/>
      <c r="S915" s="94">
        <v>1</v>
      </c>
      <c r="T915" s="58">
        <f t="shared" si="221"/>
        <v>4</v>
      </c>
      <c r="U915" s="61">
        <f t="shared" si="222"/>
        <v>506.64</v>
      </c>
      <c r="V915" s="61">
        <f t="shared" si="217"/>
        <v>494.16239941477687</v>
      </c>
      <c r="W915" s="61" t="s">
        <v>194</v>
      </c>
      <c r="X915" s="61">
        <f t="shared" si="218"/>
        <v>3.6349999999999998</v>
      </c>
      <c r="Y915" s="61">
        <f t="shared" si="213"/>
        <v>3.5454767129968299</v>
      </c>
      <c r="Z915" s="58">
        <f t="shared" si="223"/>
        <v>0</v>
      </c>
      <c r="AA915" s="81">
        <f t="shared" si="214"/>
        <v>494.16239941477687</v>
      </c>
      <c r="AB915" s="212">
        <f t="shared" si="220"/>
        <v>123.54059985369422</v>
      </c>
      <c r="AC915" s="82"/>
      <c r="AD915" s="10"/>
      <c r="AE915"/>
      <c r="AF915"/>
      <c r="AK915" s="10"/>
      <c r="AM915"/>
      <c r="AR915" s="10"/>
      <c r="AT915"/>
    </row>
    <row r="916" spans="1:46" x14ac:dyDescent="0.25">
      <c r="A916" s="93">
        <v>876</v>
      </c>
      <c r="B916" s="93" t="s">
        <v>126</v>
      </c>
      <c r="C916" s="94" t="s">
        <v>114</v>
      </c>
      <c r="D916" s="121">
        <v>2014</v>
      </c>
      <c r="E916" s="93">
        <v>4</v>
      </c>
      <c r="F916" s="93">
        <f t="shared" si="219"/>
        <v>876</v>
      </c>
      <c r="H916" s="54">
        <v>4</v>
      </c>
      <c r="I916" s="118">
        <v>506.64</v>
      </c>
      <c r="J916" s="123"/>
      <c r="L916"/>
      <c r="M916" s="60">
        <f t="shared" si="212"/>
        <v>506.64</v>
      </c>
      <c r="N916" s="10"/>
      <c r="O916" s="79" t="str">
        <f t="shared" si="216"/>
        <v>NY Metro</v>
      </c>
      <c r="P916" s="94">
        <f t="shared" si="215"/>
        <v>876</v>
      </c>
      <c r="Q916" s="94" t="s">
        <v>114</v>
      </c>
      <c r="R916" s="193"/>
      <c r="S916" s="94">
        <v>1</v>
      </c>
      <c r="T916" s="58">
        <f t="shared" si="221"/>
        <v>4</v>
      </c>
      <c r="U916" s="61">
        <f t="shared" si="222"/>
        <v>506.64</v>
      </c>
      <c r="V916" s="61">
        <f t="shared" si="217"/>
        <v>494.16239941477687</v>
      </c>
      <c r="W916" s="61" t="s">
        <v>194</v>
      </c>
      <c r="X916" s="61">
        <f t="shared" si="218"/>
        <v>3.6349999999999998</v>
      </c>
      <c r="Y916" s="61">
        <f t="shared" si="213"/>
        <v>3.5454767129968299</v>
      </c>
      <c r="Z916" s="58">
        <f t="shared" si="223"/>
        <v>0</v>
      </c>
      <c r="AA916" s="81">
        <f t="shared" si="214"/>
        <v>494.16239941477687</v>
      </c>
      <c r="AB916" s="212">
        <f t="shared" si="220"/>
        <v>123.54059985369422</v>
      </c>
      <c r="AC916" s="82"/>
      <c r="AD916" s="10"/>
      <c r="AE916"/>
      <c r="AF916"/>
      <c r="AK916" s="10"/>
      <c r="AM916"/>
      <c r="AR916" s="10"/>
      <c r="AT916"/>
    </row>
    <row r="917" spans="1:46" x14ac:dyDescent="0.25">
      <c r="A917" s="93">
        <v>877</v>
      </c>
      <c r="B917" s="93" t="s">
        <v>126</v>
      </c>
      <c r="C917" s="94" t="s">
        <v>114</v>
      </c>
      <c r="D917" s="121">
        <v>2014</v>
      </c>
      <c r="E917" s="93">
        <v>4</v>
      </c>
      <c r="F917" s="93">
        <f t="shared" si="219"/>
        <v>877</v>
      </c>
      <c r="H917" s="54">
        <v>4</v>
      </c>
      <c r="I917" s="118">
        <v>506.64</v>
      </c>
      <c r="J917" s="123"/>
      <c r="L917"/>
      <c r="M917" s="60">
        <f t="shared" ref="M917:M948" si="224">I917+(L917*K917)</f>
        <v>506.64</v>
      </c>
      <c r="N917" s="10"/>
      <c r="O917" s="79" t="str">
        <f t="shared" si="216"/>
        <v>NY Metro</v>
      </c>
      <c r="P917" s="94">
        <f t="shared" si="215"/>
        <v>877</v>
      </c>
      <c r="Q917" s="94" t="s">
        <v>114</v>
      </c>
      <c r="R917" s="193"/>
      <c r="S917" s="94">
        <v>1</v>
      </c>
      <c r="T917" s="58">
        <f t="shared" si="221"/>
        <v>4</v>
      </c>
      <c r="U917" s="61">
        <f t="shared" si="222"/>
        <v>506.64</v>
      </c>
      <c r="V917" s="61">
        <f t="shared" si="217"/>
        <v>494.16239941477687</v>
      </c>
      <c r="W917" s="61" t="s">
        <v>194</v>
      </c>
      <c r="X917" s="61">
        <f t="shared" si="218"/>
        <v>3.6349999999999998</v>
      </c>
      <c r="Y917" s="61">
        <f t="shared" si="213"/>
        <v>3.5454767129968299</v>
      </c>
      <c r="Z917" s="58">
        <f t="shared" si="223"/>
        <v>0</v>
      </c>
      <c r="AA917" s="81">
        <f t="shared" si="214"/>
        <v>494.16239941477687</v>
      </c>
      <c r="AB917" s="212">
        <f t="shared" si="220"/>
        <v>123.54059985369422</v>
      </c>
      <c r="AC917" s="82"/>
      <c r="AD917" s="10"/>
      <c r="AE917"/>
      <c r="AF917"/>
      <c r="AK917" s="10"/>
      <c r="AM917"/>
      <c r="AR917" s="10"/>
      <c r="AT917"/>
    </row>
    <row r="918" spans="1:46" x14ac:dyDescent="0.25">
      <c r="A918" s="93">
        <v>878</v>
      </c>
      <c r="B918" s="93" t="s">
        <v>126</v>
      </c>
      <c r="C918" s="94" t="s">
        <v>114</v>
      </c>
      <c r="D918" s="121">
        <v>2014</v>
      </c>
      <c r="E918" s="93">
        <v>4</v>
      </c>
      <c r="F918" s="93">
        <f t="shared" si="219"/>
        <v>878</v>
      </c>
      <c r="H918" s="54">
        <v>4</v>
      </c>
      <c r="I918" s="118">
        <v>506.64</v>
      </c>
      <c r="J918" s="123"/>
      <c r="L918"/>
      <c r="M918" s="60">
        <f t="shared" si="224"/>
        <v>506.64</v>
      </c>
      <c r="N918" s="10"/>
      <c r="O918" s="79" t="str">
        <f t="shared" si="216"/>
        <v>NY Metro</v>
      </c>
      <c r="P918" s="94">
        <f t="shared" si="215"/>
        <v>878</v>
      </c>
      <c r="Q918" s="94" t="s">
        <v>114</v>
      </c>
      <c r="R918" s="193"/>
      <c r="S918" s="94">
        <v>1</v>
      </c>
      <c r="T918" s="58">
        <f t="shared" si="221"/>
        <v>4</v>
      </c>
      <c r="U918" s="61">
        <f t="shared" si="222"/>
        <v>506.64</v>
      </c>
      <c r="V918" s="61">
        <f t="shared" si="217"/>
        <v>494.16239941477687</v>
      </c>
      <c r="W918" s="61" t="s">
        <v>194</v>
      </c>
      <c r="X918" s="61">
        <f t="shared" si="218"/>
        <v>3.6349999999999998</v>
      </c>
      <c r="Y918" s="61">
        <f t="shared" si="213"/>
        <v>3.5454767129968299</v>
      </c>
      <c r="Z918" s="58">
        <f t="shared" si="223"/>
        <v>0</v>
      </c>
      <c r="AA918" s="81">
        <f t="shared" si="214"/>
        <v>494.16239941477687</v>
      </c>
      <c r="AB918" s="212">
        <f t="shared" si="220"/>
        <v>123.54059985369422</v>
      </c>
      <c r="AC918" s="82"/>
      <c r="AD918" s="10"/>
      <c r="AE918"/>
      <c r="AF918"/>
      <c r="AK918" s="10"/>
      <c r="AM918"/>
      <c r="AR918" s="10"/>
      <c r="AT918"/>
    </row>
    <row r="919" spans="1:46" x14ac:dyDescent="0.25">
      <c r="A919" s="93">
        <v>879</v>
      </c>
      <c r="B919" s="93" t="s">
        <v>126</v>
      </c>
      <c r="C919" s="94" t="s">
        <v>114</v>
      </c>
      <c r="D919" s="121">
        <v>2014</v>
      </c>
      <c r="E919" s="93">
        <v>4</v>
      </c>
      <c r="F919" s="93">
        <f t="shared" si="219"/>
        <v>879</v>
      </c>
      <c r="H919" s="54">
        <v>4</v>
      </c>
      <c r="I919" s="118">
        <v>506.63</v>
      </c>
      <c r="J919" s="123"/>
      <c r="L919"/>
      <c r="M919" s="60">
        <f t="shared" si="224"/>
        <v>506.63</v>
      </c>
      <c r="N919" s="10"/>
      <c r="O919" s="79" t="str">
        <f t="shared" si="216"/>
        <v>NY Metro</v>
      </c>
      <c r="P919" s="94">
        <f t="shared" si="215"/>
        <v>879</v>
      </c>
      <c r="Q919" s="94" t="s">
        <v>114</v>
      </c>
      <c r="R919" s="193"/>
      <c r="S919" s="94">
        <v>1</v>
      </c>
      <c r="T919" s="58">
        <f t="shared" si="221"/>
        <v>4</v>
      </c>
      <c r="U919" s="61">
        <f t="shared" si="222"/>
        <v>506.63</v>
      </c>
      <c r="V919" s="61">
        <f t="shared" si="217"/>
        <v>494.15264569617165</v>
      </c>
      <c r="W919" s="61" t="s">
        <v>194</v>
      </c>
      <c r="X919" s="61">
        <f t="shared" si="218"/>
        <v>3.6349999999999998</v>
      </c>
      <c r="Y919" s="61">
        <f t="shared" si="213"/>
        <v>3.5454767129968299</v>
      </c>
      <c r="Z919" s="58">
        <f t="shared" si="223"/>
        <v>0</v>
      </c>
      <c r="AA919" s="81">
        <f t="shared" si="214"/>
        <v>494.15264569617165</v>
      </c>
      <c r="AB919" s="212">
        <f t="shared" si="220"/>
        <v>123.53816142404291</v>
      </c>
      <c r="AC919" s="82"/>
      <c r="AD919" s="10"/>
      <c r="AE919"/>
      <c r="AF919"/>
      <c r="AK919" s="10"/>
      <c r="AM919"/>
      <c r="AR919" s="10"/>
      <c r="AT919"/>
    </row>
    <row r="920" spans="1:46" x14ac:dyDescent="0.25">
      <c r="A920" s="93">
        <v>880</v>
      </c>
      <c r="B920" s="93" t="s">
        <v>126</v>
      </c>
      <c r="C920" s="94" t="s">
        <v>114</v>
      </c>
      <c r="D920" s="121">
        <v>2014</v>
      </c>
      <c r="E920" s="93">
        <v>4</v>
      </c>
      <c r="F920" s="93">
        <f t="shared" si="219"/>
        <v>880</v>
      </c>
      <c r="H920" s="54">
        <v>4</v>
      </c>
      <c r="I920" s="118">
        <v>506.63</v>
      </c>
      <c r="J920" s="123"/>
      <c r="L920"/>
      <c r="M920" s="60">
        <f t="shared" si="224"/>
        <v>506.63</v>
      </c>
      <c r="N920" s="10"/>
      <c r="O920" s="79" t="str">
        <f t="shared" si="216"/>
        <v>NY Metro</v>
      </c>
      <c r="P920" s="94">
        <f t="shared" si="215"/>
        <v>880</v>
      </c>
      <c r="Q920" s="94" t="s">
        <v>114</v>
      </c>
      <c r="R920" s="193"/>
      <c r="S920" s="94">
        <v>1</v>
      </c>
      <c r="T920" s="58">
        <f t="shared" si="221"/>
        <v>4</v>
      </c>
      <c r="U920" s="61">
        <f t="shared" si="222"/>
        <v>506.63</v>
      </c>
      <c r="V920" s="61">
        <f t="shared" si="217"/>
        <v>494.15264569617165</v>
      </c>
      <c r="W920" s="61" t="s">
        <v>194</v>
      </c>
      <c r="X920" s="61">
        <f t="shared" si="218"/>
        <v>3.6349999999999998</v>
      </c>
      <c r="Y920" s="61">
        <f t="shared" ref="Y920:Y951" si="225">X920/$AO$52</f>
        <v>3.5454767129968299</v>
      </c>
      <c r="Z920" s="58">
        <f t="shared" si="223"/>
        <v>0</v>
      </c>
      <c r="AA920" s="81">
        <f t="shared" ref="AA920:AA976" si="226">(Z920*Y920+V920)/S920</f>
        <v>494.15264569617165</v>
      </c>
      <c r="AB920" s="212">
        <f t="shared" si="220"/>
        <v>123.53816142404291</v>
      </c>
      <c r="AC920" s="82"/>
      <c r="AD920" s="10"/>
      <c r="AE920"/>
      <c r="AF920"/>
      <c r="AK920" s="10"/>
      <c r="AM920"/>
      <c r="AR920" s="10"/>
      <c r="AT920"/>
    </row>
    <row r="921" spans="1:46" x14ac:dyDescent="0.25">
      <c r="A921" s="93">
        <v>881</v>
      </c>
      <c r="B921" s="93" t="s">
        <v>126</v>
      </c>
      <c r="C921" s="94" t="s">
        <v>114</v>
      </c>
      <c r="D921" s="121">
        <v>2014</v>
      </c>
      <c r="E921" s="93">
        <v>4</v>
      </c>
      <c r="F921" s="93">
        <f t="shared" si="219"/>
        <v>881</v>
      </c>
      <c r="H921" s="54">
        <v>4</v>
      </c>
      <c r="I921" s="118">
        <v>506.63</v>
      </c>
      <c r="J921" s="123"/>
      <c r="L921"/>
      <c r="M921" s="60">
        <f t="shared" si="224"/>
        <v>506.63</v>
      </c>
      <c r="N921" s="10"/>
      <c r="O921" s="79" t="str">
        <f t="shared" si="216"/>
        <v>NY Metro</v>
      </c>
      <c r="P921" s="94">
        <f t="shared" si="215"/>
        <v>881</v>
      </c>
      <c r="Q921" s="94" t="s">
        <v>114</v>
      </c>
      <c r="R921" s="193"/>
      <c r="S921" s="94">
        <v>1</v>
      </c>
      <c r="T921" s="58">
        <f t="shared" si="221"/>
        <v>4</v>
      </c>
      <c r="U921" s="61">
        <f t="shared" si="222"/>
        <v>506.63</v>
      </c>
      <c r="V921" s="61">
        <f t="shared" si="217"/>
        <v>494.15264569617165</v>
      </c>
      <c r="W921" s="61" t="s">
        <v>194</v>
      </c>
      <c r="X921" s="61">
        <f t="shared" si="218"/>
        <v>3.6349999999999998</v>
      </c>
      <c r="Y921" s="61">
        <f t="shared" si="225"/>
        <v>3.5454767129968299</v>
      </c>
      <c r="Z921" s="58">
        <f t="shared" si="223"/>
        <v>0</v>
      </c>
      <c r="AA921" s="81">
        <f t="shared" si="226"/>
        <v>494.15264569617165</v>
      </c>
      <c r="AB921" s="212">
        <f t="shared" si="220"/>
        <v>123.53816142404291</v>
      </c>
      <c r="AC921" s="82"/>
      <c r="AD921" s="10"/>
      <c r="AE921"/>
      <c r="AF921"/>
      <c r="AK921" s="10"/>
      <c r="AM921"/>
      <c r="AR921" s="10"/>
      <c r="AT921"/>
    </row>
    <row r="922" spans="1:46" x14ac:dyDescent="0.25">
      <c r="A922" s="93">
        <v>882</v>
      </c>
      <c r="B922" s="93" t="s">
        <v>126</v>
      </c>
      <c r="C922" s="94" t="s">
        <v>114</v>
      </c>
      <c r="D922" s="121">
        <v>2014</v>
      </c>
      <c r="E922" s="93">
        <v>4</v>
      </c>
      <c r="F922" s="93">
        <f t="shared" si="219"/>
        <v>882</v>
      </c>
      <c r="H922" s="54">
        <v>4</v>
      </c>
      <c r="I922" s="118">
        <v>642</v>
      </c>
      <c r="J922" s="123"/>
      <c r="L922"/>
      <c r="M922" s="60">
        <f t="shared" si="224"/>
        <v>642</v>
      </c>
      <c r="N922" s="10"/>
      <c r="O922" s="79" t="str">
        <f t="shared" si="216"/>
        <v>NY Metro</v>
      </c>
      <c r="P922" s="94">
        <f t="shared" si="215"/>
        <v>882</v>
      </c>
      <c r="Q922" s="94" t="s">
        <v>114</v>
      </c>
      <c r="R922" s="193"/>
      <c r="S922" s="94">
        <v>1</v>
      </c>
      <c r="T922" s="58">
        <f t="shared" si="221"/>
        <v>4</v>
      </c>
      <c r="U922" s="61">
        <f t="shared" si="222"/>
        <v>642</v>
      </c>
      <c r="V922" s="61">
        <f t="shared" si="217"/>
        <v>626.18873445501094</v>
      </c>
      <c r="W922" s="61" t="s">
        <v>194</v>
      </c>
      <c r="X922" s="61">
        <f t="shared" si="218"/>
        <v>3.6349999999999998</v>
      </c>
      <c r="Y922" s="61">
        <f t="shared" si="225"/>
        <v>3.5454767129968299</v>
      </c>
      <c r="Z922" s="58">
        <f t="shared" si="223"/>
        <v>0</v>
      </c>
      <c r="AA922" s="81">
        <f t="shared" si="226"/>
        <v>626.18873445501094</v>
      </c>
      <c r="AB922" s="212">
        <f t="shared" si="220"/>
        <v>156.54718361375274</v>
      </c>
      <c r="AC922" s="82"/>
      <c r="AD922" s="10"/>
      <c r="AE922"/>
      <c r="AF922"/>
      <c r="AK922" s="10"/>
      <c r="AM922"/>
      <c r="AR922" s="10"/>
      <c r="AT922"/>
    </row>
    <row r="923" spans="1:46" x14ac:dyDescent="0.25">
      <c r="A923" s="93">
        <v>883</v>
      </c>
      <c r="B923" s="93" t="s">
        <v>126</v>
      </c>
      <c r="C923" s="94" t="s">
        <v>114</v>
      </c>
      <c r="D923" s="121">
        <v>2014</v>
      </c>
      <c r="E923" s="93">
        <v>4</v>
      </c>
      <c r="F923" s="93">
        <f t="shared" si="219"/>
        <v>883</v>
      </c>
      <c r="H923" s="54">
        <v>4</v>
      </c>
      <c r="I923" s="118">
        <v>642</v>
      </c>
      <c r="J923" s="123"/>
      <c r="L923"/>
      <c r="M923" s="60">
        <f t="shared" si="224"/>
        <v>642</v>
      </c>
      <c r="N923" s="10"/>
      <c r="O923" s="79" t="str">
        <f t="shared" si="216"/>
        <v>NY Metro</v>
      </c>
      <c r="P923" s="94">
        <f t="shared" si="215"/>
        <v>883</v>
      </c>
      <c r="Q923" s="94" t="s">
        <v>114</v>
      </c>
      <c r="R923" s="193"/>
      <c r="S923" s="94">
        <v>1</v>
      </c>
      <c r="T923" s="58">
        <f t="shared" si="221"/>
        <v>4</v>
      </c>
      <c r="U923" s="61">
        <f t="shared" si="222"/>
        <v>642</v>
      </c>
      <c r="V923" s="61">
        <f t="shared" si="217"/>
        <v>626.18873445501094</v>
      </c>
      <c r="W923" s="61" t="s">
        <v>194</v>
      </c>
      <c r="X923" s="61">
        <f t="shared" si="218"/>
        <v>3.6349999999999998</v>
      </c>
      <c r="Y923" s="61">
        <f t="shared" si="225"/>
        <v>3.5454767129968299</v>
      </c>
      <c r="Z923" s="58">
        <f t="shared" si="223"/>
        <v>0</v>
      </c>
      <c r="AA923" s="81">
        <f t="shared" si="226"/>
        <v>626.18873445501094</v>
      </c>
      <c r="AB923" s="212">
        <f t="shared" si="220"/>
        <v>156.54718361375274</v>
      </c>
      <c r="AC923" s="82"/>
      <c r="AD923" s="10"/>
      <c r="AE923"/>
      <c r="AF923"/>
      <c r="AK923" s="10"/>
      <c r="AM923"/>
      <c r="AR923" s="10"/>
      <c r="AT923"/>
    </row>
    <row r="924" spans="1:46" x14ac:dyDescent="0.25">
      <c r="A924" s="93">
        <v>884</v>
      </c>
      <c r="B924" s="93" t="s">
        <v>126</v>
      </c>
      <c r="C924" s="94" t="s">
        <v>114</v>
      </c>
      <c r="D924" s="121">
        <v>2014</v>
      </c>
      <c r="E924" s="93">
        <v>4</v>
      </c>
      <c r="F924" s="93">
        <f t="shared" si="219"/>
        <v>884</v>
      </c>
      <c r="H924" s="54">
        <v>4</v>
      </c>
      <c r="I924" s="118">
        <v>642</v>
      </c>
      <c r="J924" s="123"/>
      <c r="L924"/>
      <c r="M924" s="60">
        <f t="shared" si="224"/>
        <v>642</v>
      </c>
      <c r="N924" s="10"/>
      <c r="O924" s="79" t="str">
        <f t="shared" si="216"/>
        <v>NY Metro</v>
      </c>
      <c r="P924" s="94">
        <f t="shared" si="215"/>
        <v>884</v>
      </c>
      <c r="Q924" s="94" t="s">
        <v>114</v>
      </c>
      <c r="R924" s="193"/>
      <c r="S924" s="94">
        <v>1</v>
      </c>
      <c r="T924" s="58">
        <f t="shared" si="221"/>
        <v>4</v>
      </c>
      <c r="U924" s="61">
        <f t="shared" si="222"/>
        <v>642</v>
      </c>
      <c r="V924" s="61">
        <f t="shared" si="217"/>
        <v>626.18873445501094</v>
      </c>
      <c r="W924" s="61" t="s">
        <v>194</v>
      </c>
      <c r="X924" s="61">
        <f t="shared" si="218"/>
        <v>3.6349999999999998</v>
      </c>
      <c r="Y924" s="61">
        <f t="shared" si="225"/>
        <v>3.5454767129968299</v>
      </c>
      <c r="Z924" s="58">
        <f t="shared" si="223"/>
        <v>0</v>
      </c>
      <c r="AA924" s="81">
        <f t="shared" si="226"/>
        <v>626.18873445501094</v>
      </c>
      <c r="AB924" s="212">
        <f t="shared" si="220"/>
        <v>156.54718361375274</v>
      </c>
      <c r="AC924" s="82"/>
      <c r="AD924" s="10"/>
      <c r="AE924"/>
      <c r="AF924"/>
      <c r="AK924" s="10"/>
      <c r="AM924"/>
      <c r="AR924" s="10"/>
      <c r="AT924"/>
    </row>
    <row r="925" spans="1:46" x14ac:dyDescent="0.25">
      <c r="A925" s="93">
        <v>885</v>
      </c>
      <c r="B925" s="93" t="s">
        <v>126</v>
      </c>
      <c r="C925" s="94" t="s">
        <v>114</v>
      </c>
      <c r="D925" s="121">
        <v>2014</v>
      </c>
      <c r="E925" s="93">
        <v>4</v>
      </c>
      <c r="F925" s="93">
        <f t="shared" si="219"/>
        <v>885</v>
      </c>
      <c r="H925" s="54">
        <v>4</v>
      </c>
      <c r="I925" s="118">
        <v>642</v>
      </c>
      <c r="J925" s="123"/>
      <c r="L925"/>
      <c r="M925" s="60">
        <f t="shared" si="224"/>
        <v>642</v>
      </c>
      <c r="N925" s="10"/>
      <c r="O925" s="79" t="str">
        <f t="shared" si="216"/>
        <v>NY Metro</v>
      </c>
      <c r="P925" s="94">
        <f t="shared" si="215"/>
        <v>885</v>
      </c>
      <c r="Q925" s="94" t="s">
        <v>114</v>
      </c>
      <c r="R925" s="193"/>
      <c r="S925" s="94">
        <v>1</v>
      </c>
      <c r="T925" s="58">
        <f t="shared" si="221"/>
        <v>4</v>
      </c>
      <c r="U925" s="61">
        <f t="shared" si="222"/>
        <v>642</v>
      </c>
      <c r="V925" s="61">
        <f t="shared" si="217"/>
        <v>626.18873445501094</v>
      </c>
      <c r="W925" s="61" t="s">
        <v>194</v>
      </c>
      <c r="X925" s="61">
        <f t="shared" si="218"/>
        <v>3.6349999999999998</v>
      </c>
      <c r="Y925" s="61">
        <f t="shared" si="225"/>
        <v>3.5454767129968299</v>
      </c>
      <c r="Z925" s="58">
        <f t="shared" si="223"/>
        <v>0</v>
      </c>
      <c r="AA925" s="81">
        <f t="shared" si="226"/>
        <v>626.18873445501094</v>
      </c>
      <c r="AB925" s="212">
        <f t="shared" si="220"/>
        <v>156.54718361375274</v>
      </c>
      <c r="AC925" s="82"/>
      <c r="AD925" s="10"/>
      <c r="AE925"/>
      <c r="AF925"/>
      <c r="AK925" s="10"/>
      <c r="AM925"/>
      <c r="AR925" s="10"/>
      <c r="AT925"/>
    </row>
    <row r="926" spans="1:46" x14ac:dyDescent="0.25">
      <c r="A926" s="93">
        <v>886</v>
      </c>
      <c r="B926" s="93" t="s">
        <v>126</v>
      </c>
      <c r="C926" s="94" t="s">
        <v>114</v>
      </c>
      <c r="D926" s="121">
        <v>2014</v>
      </c>
      <c r="E926" s="93">
        <v>4</v>
      </c>
      <c r="F926" s="93">
        <f t="shared" si="219"/>
        <v>886</v>
      </c>
      <c r="H926" s="54">
        <v>4</v>
      </c>
      <c r="I926" s="118">
        <v>642</v>
      </c>
      <c r="J926" s="123"/>
      <c r="L926"/>
      <c r="M926" s="60">
        <f t="shared" si="224"/>
        <v>642</v>
      </c>
      <c r="N926" s="10"/>
      <c r="O926" s="79" t="str">
        <f t="shared" si="216"/>
        <v>NY Metro</v>
      </c>
      <c r="P926" s="94">
        <f t="shared" si="215"/>
        <v>886</v>
      </c>
      <c r="Q926" s="94" t="s">
        <v>114</v>
      </c>
      <c r="R926" s="193"/>
      <c r="S926" s="94">
        <v>1</v>
      </c>
      <c r="T926" s="58">
        <f t="shared" si="221"/>
        <v>4</v>
      </c>
      <c r="U926" s="61">
        <f t="shared" si="222"/>
        <v>642</v>
      </c>
      <c r="V926" s="61">
        <f t="shared" si="217"/>
        <v>626.18873445501094</v>
      </c>
      <c r="W926" s="61" t="s">
        <v>194</v>
      </c>
      <c r="X926" s="61">
        <f t="shared" si="218"/>
        <v>3.6349999999999998</v>
      </c>
      <c r="Y926" s="61">
        <f t="shared" si="225"/>
        <v>3.5454767129968299</v>
      </c>
      <c r="Z926" s="58">
        <f t="shared" si="223"/>
        <v>0</v>
      </c>
      <c r="AA926" s="81">
        <f t="shared" si="226"/>
        <v>626.18873445501094</v>
      </c>
      <c r="AB926" s="212">
        <f t="shared" si="220"/>
        <v>156.54718361375274</v>
      </c>
      <c r="AC926" s="82"/>
      <c r="AD926" s="10"/>
      <c r="AE926"/>
      <c r="AF926"/>
      <c r="AK926" s="10"/>
      <c r="AM926"/>
      <c r="AR926" s="10"/>
      <c r="AT926"/>
    </row>
    <row r="927" spans="1:46" x14ac:dyDescent="0.25">
      <c r="A927" s="93">
        <v>887</v>
      </c>
      <c r="B927" s="93" t="s">
        <v>126</v>
      </c>
      <c r="C927" s="94" t="s">
        <v>114</v>
      </c>
      <c r="D927" s="121">
        <v>2014</v>
      </c>
      <c r="E927" s="93">
        <v>4</v>
      </c>
      <c r="F927" s="93">
        <f t="shared" si="219"/>
        <v>887</v>
      </c>
      <c r="H927" s="54">
        <v>4</v>
      </c>
      <c r="I927" s="118">
        <v>642</v>
      </c>
      <c r="J927" s="123"/>
      <c r="L927"/>
      <c r="M927" s="60">
        <f t="shared" si="224"/>
        <v>642</v>
      </c>
      <c r="N927" s="10"/>
      <c r="O927" s="79" t="str">
        <f t="shared" si="216"/>
        <v>NY Metro</v>
      </c>
      <c r="P927" s="94">
        <f t="shared" si="215"/>
        <v>887</v>
      </c>
      <c r="Q927" s="94" t="s">
        <v>114</v>
      </c>
      <c r="R927" s="193"/>
      <c r="S927" s="94">
        <v>1</v>
      </c>
      <c r="T927" s="58">
        <f t="shared" si="221"/>
        <v>4</v>
      </c>
      <c r="U927" s="61">
        <f t="shared" si="222"/>
        <v>642</v>
      </c>
      <c r="V927" s="61">
        <f t="shared" si="217"/>
        <v>626.18873445501094</v>
      </c>
      <c r="W927" s="61" t="s">
        <v>194</v>
      </c>
      <c r="X927" s="61">
        <f t="shared" si="218"/>
        <v>3.6349999999999998</v>
      </c>
      <c r="Y927" s="61">
        <f t="shared" si="225"/>
        <v>3.5454767129968299</v>
      </c>
      <c r="Z927" s="58">
        <f t="shared" si="223"/>
        <v>0</v>
      </c>
      <c r="AA927" s="81">
        <f t="shared" si="226"/>
        <v>626.18873445501094</v>
      </c>
      <c r="AB927" s="212">
        <f t="shared" si="220"/>
        <v>156.54718361375274</v>
      </c>
      <c r="AC927" s="82"/>
      <c r="AD927" s="10"/>
      <c r="AE927"/>
      <c r="AF927"/>
      <c r="AK927" s="10"/>
      <c r="AM927"/>
      <c r="AR927" s="10"/>
      <c r="AT927"/>
    </row>
    <row r="928" spans="1:46" x14ac:dyDescent="0.25">
      <c r="A928" s="93">
        <v>888</v>
      </c>
      <c r="B928" s="93" t="s">
        <v>126</v>
      </c>
      <c r="C928" s="94" t="s">
        <v>114</v>
      </c>
      <c r="D928" s="121">
        <v>2014</v>
      </c>
      <c r="E928" s="93">
        <v>4</v>
      </c>
      <c r="F928" s="93">
        <f t="shared" si="219"/>
        <v>888</v>
      </c>
      <c r="H928" s="54">
        <v>4</v>
      </c>
      <c r="I928" s="118">
        <v>642</v>
      </c>
      <c r="J928" s="123"/>
      <c r="L928"/>
      <c r="M928" s="60">
        <f t="shared" si="224"/>
        <v>642</v>
      </c>
      <c r="N928" s="10"/>
      <c r="O928" s="79" t="str">
        <f t="shared" si="216"/>
        <v>NY Metro</v>
      </c>
      <c r="P928" s="94">
        <f t="shared" si="215"/>
        <v>888</v>
      </c>
      <c r="Q928" s="94" t="s">
        <v>114</v>
      </c>
      <c r="R928" s="193"/>
      <c r="S928" s="94">
        <v>1</v>
      </c>
      <c r="T928" s="58">
        <f t="shared" si="221"/>
        <v>4</v>
      </c>
      <c r="U928" s="61">
        <f t="shared" si="222"/>
        <v>642</v>
      </c>
      <c r="V928" s="61">
        <f t="shared" si="217"/>
        <v>626.18873445501094</v>
      </c>
      <c r="W928" s="61" t="s">
        <v>194</v>
      </c>
      <c r="X928" s="61">
        <f t="shared" si="218"/>
        <v>3.6349999999999998</v>
      </c>
      <c r="Y928" s="61">
        <f t="shared" si="225"/>
        <v>3.5454767129968299</v>
      </c>
      <c r="Z928" s="58">
        <f t="shared" si="223"/>
        <v>0</v>
      </c>
      <c r="AA928" s="81">
        <f t="shared" si="226"/>
        <v>626.18873445501094</v>
      </c>
      <c r="AB928" s="212">
        <f t="shared" si="220"/>
        <v>156.54718361375274</v>
      </c>
      <c r="AC928" s="82"/>
      <c r="AD928" s="10"/>
      <c r="AE928"/>
      <c r="AF928"/>
      <c r="AK928" s="10"/>
      <c r="AM928"/>
      <c r="AR928" s="10"/>
      <c r="AT928"/>
    </row>
    <row r="929" spans="1:46" x14ac:dyDescent="0.25">
      <c r="A929" s="93">
        <v>889</v>
      </c>
      <c r="B929" s="93" t="s">
        <v>126</v>
      </c>
      <c r="C929" s="94" t="s">
        <v>114</v>
      </c>
      <c r="D929" s="121">
        <v>2014</v>
      </c>
      <c r="E929" s="93">
        <v>4</v>
      </c>
      <c r="F929" s="93">
        <f t="shared" si="219"/>
        <v>889</v>
      </c>
      <c r="H929" s="54">
        <v>4</v>
      </c>
      <c r="I929" s="118">
        <v>642</v>
      </c>
      <c r="J929" s="123"/>
      <c r="L929"/>
      <c r="M929" s="60">
        <f t="shared" si="224"/>
        <v>642</v>
      </c>
      <c r="N929" s="10"/>
      <c r="O929" s="79" t="str">
        <f t="shared" si="216"/>
        <v>NY Metro</v>
      </c>
      <c r="P929" s="94">
        <f t="shared" si="215"/>
        <v>889</v>
      </c>
      <c r="Q929" s="94" t="s">
        <v>114</v>
      </c>
      <c r="R929" s="193"/>
      <c r="S929" s="94">
        <v>1</v>
      </c>
      <c r="T929" s="58">
        <f t="shared" si="221"/>
        <v>4</v>
      </c>
      <c r="U929" s="61">
        <f t="shared" si="222"/>
        <v>642</v>
      </c>
      <c r="V929" s="61">
        <f t="shared" si="217"/>
        <v>626.18873445501094</v>
      </c>
      <c r="W929" s="61" t="s">
        <v>194</v>
      </c>
      <c r="X929" s="61">
        <f t="shared" si="218"/>
        <v>3.6349999999999998</v>
      </c>
      <c r="Y929" s="61">
        <f t="shared" si="225"/>
        <v>3.5454767129968299</v>
      </c>
      <c r="Z929" s="58">
        <f t="shared" si="223"/>
        <v>0</v>
      </c>
      <c r="AA929" s="81">
        <f t="shared" si="226"/>
        <v>626.18873445501094</v>
      </c>
      <c r="AB929" s="212">
        <f t="shared" si="220"/>
        <v>156.54718361375274</v>
      </c>
      <c r="AC929" s="82"/>
      <c r="AD929" s="10"/>
      <c r="AE929"/>
      <c r="AF929"/>
      <c r="AK929" s="10"/>
      <c r="AM929"/>
      <c r="AR929" s="10"/>
      <c r="AT929"/>
    </row>
    <row r="930" spans="1:46" x14ac:dyDescent="0.25">
      <c r="A930" s="93">
        <v>890</v>
      </c>
      <c r="B930" s="93" t="s">
        <v>126</v>
      </c>
      <c r="C930" s="94" t="s">
        <v>114</v>
      </c>
      <c r="D930" s="121">
        <v>2014</v>
      </c>
      <c r="E930" s="93">
        <v>4</v>
      </c>
      <c r="F930" s="93">
        <f t="shared" si="219"/>
        <v>890</v>
      </c>
      <c r="H930" s="54">
        <v>4</v>
      </c>
      <c r="I930" s="118">
        <v>642</v>
      </c>
      <c r="J930" s="123"/>
      <c r="L930"/>
      <c r="M930" s="60">
        <f t="shared" si="224"/>
        <v>642</v>
      </c>
      <c r="N930" s="10"/>
      <c r="O930" s="79" t="str">
        <f t="shared" si="216"/>
        <v>NY Metro</v>
      </c>
      <c r="P930" s="94">
        <f t="shared" si="215"/>
        <v>890</v>
      </c>
      <c r="Q930" s="94" t="s">
        <v>114</v>
      </c>
      <c r="R930" s="193"/>
      <c r="S930" s="94">
        <v>1</v>
      </c>
      <c r="T930" s="58">
        <f t="shared" si="221"/>
        <v>4</v>
      </c>
      <c r="U930" s="61">
        <f t="shared" si="222"/>
        <v>642</v>
      </c>
      <c r="V930" s="61">
        <f t="shared" si="217"/>
        <v>626.18873445501094</v>
      </c>
      <c r="W930" s="61" t="s">
        <v>194</v>
      </c>
      <c r="X930" s="61">
        <f t="shared" si="218"/>
        <v>3.6349999999999998</v>
      </c>
      <c r="Y930" s="61">
        <f t="shared" si="225"/>
        <v>3.5454767129968299</v>
      </c>
      <c r="Z930" s="58">
        <f t="shared" si="223"/>
        <v>0</v>
      </c>
      <c r="AA930" s="81">
        <f t="shared" si="226"/>
        <v>626.18873445501094</v>
      </c>
      <c r="AB930" s="212">
        <f t="shared" si="220"/>
        <v>156.54718361375274</v>
      </c>
      <c r="AC930" s="82"/>
      <c r="AD930" s="10"/>
      <c r="AE930"/>
      <c r="AF930"/>
      <c r="AK930" s="10"/>
      <c r="AM930"/>
      <c r="AR930" s="10"/>
      <c r="AT930"/>
    </row>
    <row r="931" spans="1:46" x14ac:dyDescent="0.25">
      <c r="A931" s="93">
        <v>891</v>
      </c>
      <c r="B931" s="93" t="s">
        <v>126</v>
      </c>
      <c r="C931" s="94" t="s">
        <v>114</v>
      </c>
      <c r="D931" s="121">
        <v>2014</v>
      </c>
      <c r="E931" s="93">
        <v>4</v>
      </c>
      <c r="F931" s="93">
        <f t="shared" si="219"/>
        <v>891</v>
      </c>
      <c r="H931" s="54">
        <v>4</v>
      </c>
      <c r="I931" s="118">
        <v>506.64</v>
      </c>
      <c r="J931" s="123"/>
      <c r="L931"/>
      <c r="M931" s="60">
        <f t="shared" si="224"/>
        <v>506.64</v>
      </c>
      <c r="N931" s="10"/>
      <c r="O931" s="79" t="str">
        <f t="shared" si="216"/>
        <v>NY Metro</v>
      </c>
      <c r="P931" s="94">
        <f t="shared" si="215"/>
        <v>891</v>
      </c>
      <c r="Q931" s="94" t="s">
        <v>114</v>
      </c>
      <c r="R931" s="193"/>
      <c r="S931" s="94">
        <v>1</v>
      </c>
      <c r="T931" s="58">
        <f t="shared" si="221"/>
        <v>4</v>
      </c>
      <c r="U931" s="61">
        <f t="shared" si="222"/>
        <v>506.64</v>
      </c>
      <c r="V931" s="61">
        <f t="shared" si="217"/>
        <v>494.16239941477687</v>
      </c>
      <c r="W931" s="61" t="s">
        <v>194</v>
      </c>
      <c r="X931" s="61">
        <f t="shared" si="218"/>
        <v>3.6349999999999998</v>
      </c>
      <c r="Y931" s="61">
        <f t="shared" si="225"/>
        <v>3.5454767129968299</v>
      </c>
      <c r="Z931" s="58">
        <f t="shared" si="223"/>
        <v>0</v>
      </c>
      <c r="AA931" s="81">
        <f t="shared" si="226"/>
        <v>494.16239941477687</v>
      </c>
      <c r="AB931" s="212">
        <f t="shared" si="220"/>
        <v>123.54059985369422</v>
      </c>
      <c r="AC931" s="82"/>
      <c r="AD931" s="10"/>
      <c r="AE931"/>
      <c r="AF931"/>
      <c r="AK931" s="10"/>
      <c r="AM931"/>
      <c r="AR931" s="10"/>
      <c r="AT931"/>
    </row>
    <row r="932" spans="1:46" x14ac:dyDescent="0.25">
      <c r="A932" s="93">
        <v>892</v>
      </c>
      <c r="B932" s="93" t="s">
        <v>126</v>
      </c>
      <c r="C932" s="94" t="s">
        <v>114</v>
      </c>
      <c r="D932" s="121">
        <v>2014</v>
      </c>
      <c r="E932" s="93">
        <v>4</v>
      </c>
      <c r="F932" s="93">
        <f t="shared" si="219"/>
        <v>892</v>
      </c>
      <c r="H932" s="54">
        <v>4</v>
      </c>
      <c r="I932" s="118">
        <v>506.64</v>
      </c>
      <c r="J932" s="123"/>
      <c r="L932"/>
      <c r="M932" s="60">
        <f t="shared" si="224"/>
        <v>506.64</v>
      </c>
      <c r="N932" s="10"/>
      <c r="O932" s="79" t="str">
        <f t="shared" si="216"/>
        <v>NY Metro</v>
      </c>
      <c r="P932" s="94">
        <f t="shared" si="215"/>
        <v>892</v>
      </c>
      <c r="Q932" s="94" t="s">
        <v>114</v>
      </c>
      <c r="R932" s="193"/>
      <c r="S932" s="94">
        <v>1</v>
      </c>
      <c r="T932" s="58">
        <f t="shared" si="221"/>
        <v>4</v>
      </c>
      <c r="U932" s="61">
        <f t="shared" si="222"/>
        <v>506.64</v>
      </c>
      <c r="V932" s="61">
        <f t="shared" si="217"/>
        <v>494.16239941477687</v>
      </c>
      <c r="W932" s="61" t="s">
        <v>194</v>
      </c>
      <c r="X932" s="61">
        <f t="shared" si="218"/>
        <v>3.6349999999999998</v>
      </c>
      <c r="Y932" s="61">
        <f t="shared" si="225"/>
        <v>3.5454767129968299</v>
      </c>
      <c r="Z932" s="58">
        <f t="shared" si="223"/>
        <v>0</v>
      </c>
      <c r="AA932" s="81">
        <f t="shared" si="226"/>
        <v>494.16239941477687</v>
      </c>
      <c r="AB932" s="212">
        <f t="shared" si="220"/>
        <v>123.54059985369422</v>
      </c>
      <c r="AC932" s="82"/>
      <c r="AD932" s="10"/>
      <c r="AE932"/>
      <c r="AF932"/>
      <c r="AK932" s="10"/>
      <c r="AM932"/>
      <c r="AR932" s="10"/>
      <c r="AT932"/>
    </row>
    <row r="933" spans="1:46" x14ac:dyDescent="0.25">
      <c r="A933" s="93">
        <v>893</v>
      </c>
      <c r="B933" s="93" t="s">
        <v>126</v>
      </c>
      <c r="C933" s="94" t="s">
        <v>114</v>
      </c>
      <c r="D933" s="121">
        <v>2014</v>
      </c>
      <c r="E933" s="93">
        <v>4</v>
      </c>
      <c r="F933" s="93">
        <f t="shared" si="219"/>
        <v>893</v>
      </c>
      <c r="H933" s="54">
        <v>4</v>
      </c>
      <c r="I933" s="118">
        <v>506.64</v>
      </c>
      <c r="J933" s="123"/>
      <c r="L933"/>
      <c r="M933" s="60">
        <f t="shared" si="224"/>
        <v>506.64</v>
      </c>
      <c r="N933" s="10"/>
      <c r="O933" s="79" t="str">
        <f t="shared" si="216"/>
        <v>NY Metro</v>
      </c>
      <c r="P933" s="94">
        <f t="shared" si="215"/>
        <v>893</v>
      </c>
      <c r="Q933" s="94" t="s">
        <v>114</v>
      </c>
      <c r="R933" s="193"/>
      <c r="S933" s="94">
        <v>1</v>
      </c>
      <c r="T933" s="58">
        <f t="shared" si="221"/>
        <v>4</v>
      </c>
      <c r="U933" s="61">
        <f t="shared" si="222"/>
        <v>506.64</v>
      </c>
      <c r="V933" s="61">
        <f t="shared" si="217"/>
        <v>494.16239941477687</v>
      </c>
      <c r="W933" s="61" t="s">
        <v>194</v>
      </c>
      <c r="X933" s="61">
        <f t="shared" si="218"/>
        <v>3.6349999999999998</v>
      </c>
      <c r="Y933" s="61">
        <f t="shared" si="225"/>
        <v>3.5454767129968299</v>
      </c>
      <c r="Z933" s="58">
        <f t="shared" si="223"/>
        <v>0</v>
      </c>
      <c r="AA933" s="81">
        <f t="shared" si="226"/>
        <v>494.16239941477687</v>
      </c>
      <c r="AB933" s="212">
        <f t="shared" si="220"/>
        <v>123.54059985369422</v>
      </c>
      <c r="AC933" s="82"/>
      <c r="AD933" s="10"/>
      <c r="AE933"/>
      <c r="AF933"/>
      <c r="AK933" s="10"/>
      <c r="AM933"/>
      <c r="AR933" s="10"/>
      <c r="AT933"/>
    </row>
    <row r="934" spans="1:46" x14ac:dyDescent="0.25">
      <c r="A934" s="93">
        <v>894</v>
      </c>
      <c r="B934" s="93" t="s">
        <v>126</v>
      </c>
      <c r="C934" s="94" t="s">
        <v>114</v>
      </c>
      <c r="D934" s="121">
        <v>2014</v>
      </c>
      <c r="E934" s="93">
        <v>4</v>
      </c>
      <c r="F934" s="93">
        <f t="shared" si="219"/>
        <v>894</v>
      </c>
      <c r="H934" s="54">
        <v>4</v>
      </c>
      <c r="I934" s="118">
        <v>506.64</v>
      </c>
      <c r="J934" s="123"/>
      <c r="L934"/>
      <c r="M934" s="60">
        <f t="shared" si="224"/>
        <v>506.64</v>
      </c>
      <c r="N934" s="10"/>
      <c r="O934" s="79" t="str">
        <f t="shared" si="216"/>
        <v>NY Metro</v>
      </c>
      <c r="P934" s="94">
        <f t="shared" si="215"/>
        <v>894</v>
      </c>
      <c r="Q934" s="94" t="s">
        <v>114</v>
      </c>
      <c r="R934" s="193"/>
      <c r="S934" s="94">
        <v>1</v>
      </c>
      <c r="T934" s="58">
        <f t="shared" si="221"/>
        <v>4</v>
      </c>
      <c r="U934" s="61">
        <f t="shared" si="222"/>
        <v>506.64</v>
      </c>
      <c r="V934" s="61">
        <f t="shared" si="217"/>
        <v>494.16239941477687</v>
      </c>
      <c r="W934" s="61" t="s">
        <v>194</v>
      </c>
      <c r="X934" s="61">
        <f t="shared" si="218"/>
        <v>3.6349999999999998</v>
      </c>
      <c r="Y934" s="61">
        <f t="shared" si="225"/>
        <v>3.5454767129968299</v>
      </c>
      <c r="Z934" s="58">
        <f t="shared" si="223"/>
        <v>0</v>
      </c>
      <c r="AA934" s="81">
        <f t="shared" si="226"/>
        <v>494.16239941477687</v>
      </c>
      <c r="AB934" s="212">
        <f t="shared" si="220"/>
        <v>123.54059985369422</v>
      </c>
      <c r="AC934" s="82"/>
      <c r="AD934" s="10"/>
      <c r="AE934"/>
      <c r="AF934"/>
      <c r="AK934" s="10"/>
      <c r="AM934"/>
      <c r="AR934" s="10"/>
      <c r="AT934"/>
    </row>
    <row r="935" spans="1:46" x14ac:dyDescent="0.25">
      <c r="A935" s="93">
        <v>895</v>
      </c>
      <c r="B935" s="93" t="s">
        <v>126</v>
      </c>
      <c r="C935" s="94" t="s">
        <v>114</v>
      </c>
      <c r="D935" s="121">
        <v>2014</v>
      </c>
      <c r="E935" s="93">
        <v>4</v>
      </c>
      <c r="F935" s="93">
        <f t="shared" si="219"/>
        <v>895</v>
      </c>
      <c r="H935" s="54">
        <v>4</v>
      </c>
      <c r="I935" s="118">
        <v>506.64</v>
      </c>
      <c r="J935" s="123"/>
      <c r="L935"/>
      <c r="M935" s="60">
        <f t="shared" si="224"/>
        <v>506.64</v>
      </c>
      <c r="N935" s="10"/>
      <c r="O935" s="79" t="str">
        <f t="shared" si="216"/>
        <v>NY Metro</v>
      </c>
      <c r="P935" s="94">
        <f t="shared" si="215"/>
        <v>895</v>
      </c>
      <c r="Q935" s="94" t="s">
        <v>114</v>
      </c>
      <c r="R935" s="193"/>
      <c r="S935" s="94">
        <v>1</v>
      </c>
      <c r="T935" s="58">
        <f t="shared" si="221"/>
        <v>4</v>
      </c>
      <c r="U935" s="61">
        <f t="shared" si="222"/>
        <v>506.64</v>
      </c>
      <c r="V935" s="61">
        <f t="shared" si="217"/>
        <v>494.16239941477687</v>
      </c>
      <c r="W935" s="61" t="s">
        <v>194</v>
      </c>
      <c r="X935" s="61">
        <f t="shared" si="218"/>
        <v>3.6349999999999998</v>
      </c>
      <c r="Y935" s="61">
        <f t="shared" si="225"/>
        <v>3.5454767129968299</v>
      </c>
      <c r="Z935" s="58">
        <f t="shared" si="223"/>
        <v>0</v>
      </c>
      <c r="AA935" s="81">
        <f t="shared" si="226"/>
        <v>494.16239941477687</v>
      </c>
      <c r="AB935" s="212">
        <f t="shared" si="220"/>
        <v>123.54059985369422</v>
      </c>
      <c r="AC935" s="82"/>
      <c r="AD935" s="10"/>
      <c r="AE935"/>
      <c r="AF935"/>
      <c r="AK935" s="10"/>
      <c r="AM935"/>
      <c r="AR935" s="10"/>
      <c r="AT935"/>
    </row>
    <row r="936" spans="1:46" x14ac:dyDescent="0.25">
      <c r="A936" s="93">
        <v>896</v>
      </c>
      <c r="B936" s="93" t="s">
        <v>126</v>
      </c>
      <c r="C936" s="94" t="s">
        <v>114</v>
      </c>
      <c r="D936" s="121">
        <v>2014</v>
      </c>
      <c r="E936" s="93">
        <v>4</v>
      </c>
      <c r="F936" s="93">
        <f t="shared" si="219"/>
        <v>896</v>
      </c>
      <c r="H936" s="54">
        <v>4</v>
      </c>
      <c r="I936" s="118">
        <v>506.64</v>
      </c>
      <c r="J936" s="123"/>
      <c r="L936"/>
      <c r="M936" s="60">
        <f t="shared" si="224"/>
        <v>506.64</v>
      </c>
      <c r="N936" s="10"/>
      <c r="O936" s="79" t="str">
        <f t="shared" si="216"/>
        <v>NY Metro</v>
      </c>
      <c r="P936" s="94">
        <f t="shared" si="215"/>
        <v>896</v>
      </c>
      <c r="Q936" s="94" t="s">
        <v>114</v>
      </c>
      <c r="R936" s="193"/>
      <c r="S936" s="94">
        <v>1</v>
      </c>
      <c r="T936" s="58">
        <f t="shared" si="221"/>
        <v>4</v>
      </c>
      <c r="U936" s="61">
        <f t="shared" si="222"/>
        <v>506.64</v>
      </c>
      <c r="V936" s="61">
        <f t="shared" si="217"/>
        <v>494.16239941477687</v>
      </c>
      <c r="W936" s="61" t="s">
        <v>194</v>
      </c>
      <c r="X936" s="61">
        <f t="shared" si="218"/>
        <v>3.6349999999999998</v>
      </c>
      <c r="Y936" s="61">
        <f t="shared" si="225"/>
        <v>3.5454767129968299</v>
      </c>
      <c r="Z936" s="58">
        <f t="shared" si="223"/>
        <v>0</v>
      </c>
      <c r="AA936" s="81">
        <f t="shared" si="226"/>
        <v>494.16239941477687</v>
      </c>
      <c r="AB936" s="212">
        <f t="shared" si="220"/>
        <v>123.54059985369422</v>
      </c>
      <c r="AC936" s="82"/>
      <c r="AD936" s="10"/>
      <c r="AE936"/>
      <c r="AF936"/>
      <c r="AK936" s="10"/>
      <c r="AM936"/>
      <c r="AR936" s="10"/>
      <c r="AT936"/>
    </row>
    <row r="937" spans="1:46" x14ac:dyDescent="0.25">
      <c r="A937" s="93">
        <v>897</v>
      </c>
      <c r="B937" s="93" t="s">
        <v>126</v>
      </c>
      <c r="C937" s="94" t="s">
        <v>114</v>
      </c>
      <c r="D937" s="121">
        <v>2014</v>
      </c>
      <c r="E937" s="93">
        <v>4</v>
      </c>
      <c r="F937" s="93">
        <f t="shared" si="219"/>
        <v>897</v>
      </c>
      <c r="H937" s="54">
        <v>4</v>
      </c>
      <c r="I937" s="118">
        <v>506.64</v>
      </c>
      <c r="J937" s="123"/>
      <c r="L937"/>
      <c r="M937" s="60">
        <f t="shared" si="224"/>
        <v>506.64</v>
      </c>
      <c r="N937" s="10"/>
      <c r="O937" s="79" t="str">
        <f t="shared" si="216"/>
        <v>NY Metro</v>
      </c>
      <c r="P937" s="94">
        <f t="shared" si="215"/>
        <v>897</v>
      </c>
      <c r="Q937" s="94" t="s">
        <v>114</v>
      </c>
      <c r="R937" s="193"/>
      <c r="S937" s="94">
        <v>1</v>
      </c>
      <c r="T937" s="58">
        <f t="shared" si="221"/>
        <v>4</v>
      </c>
      <c r="U937" s="61">
        <f t="shared" si="222"/>
        <v>506.64</v>
      </c>
      <c r="V937" s="61">
        <f t="shared" si="217"/>
        <v>494.16239941477687</v>
      </c>
      <c r="W937" s="61" t="s">
        <v>194</v>
      </c>
      <c r="X937" s="61">
        <f t="shared" si="218"/>
        <v>3.6349999999999998</v>
      </c>
      <c r="Y937" s="61">
        <f t="shared" si="225"/>
        <v>3.5454767129968299</v>
      </c>
      <c r="Z937" s="58">
        <f t="shared" si="223"/>
        <v>0</v>
      </c>
      <c r="AA937" s="81">
        <f t="shared" si="226"/>
        <v>494.16239941477687</v>
      </c>
      <c r="AB937" s="212">
        <f t="shared" si="220"/>
        <v>123.54059985369422</v>
      </c>
      <c r="AC937" s="82"/>
      <c r="AD937" s="10"/>
      <c r="AE937"/>
      <c r="AF937"/>
      <c r="AK937" s="10"/>
      <c r="AM937"/>
      <c r="AR937" s="10"/>
      <c r="AT937"/>
    </row>
    <row r="938" spans="1:46" x14ac:dyDescent="0.25">
      <c r="A938" s="93">
        <v>898</v>
      </c>
      <c r="B938" s="93" t="s">
        <v>126</v>
      </c>
      <c r="C938" s="94" t="s">
        <v>114</v>
      </c>
      <c r="D938" s="121">
        <v>2014</v>
      </c>
      <c r="E938" s="93">
        <v>4</v>
      </c>
      <c r="F938" s="93">
        <f t="shared" si="219"/>
        <v>898</v>
      </c>
      <c r="H938" s="54">
        <v>4</v>
      </c>
      <c r="I938" s="118">
        <v>506.64</v>
      </c>
      <c r="J938" s="123"/>
      <c r="L938"/>
      <c r="M938" s="60">
        <f t="shared" si="224"/>
        <v>506.64</v>
      </c>
      <c r="N938" s="10"/>
      <c r="O938" s="79" t="str">
        <f t="shared" si="216"/>
        <v>NY Metro</v>
      </c>
      <c r="P938" s="94">
        <f t="shared" si="215"/>
        <v>898</v>
      </c>
      <c r="Q938" s="94" t="s">
        <v>114</v>
      </c>
      <c r="R938" s="193"/>
      <c r="S938" s="94">
        <v>1</v>
      </c>
      <c r="T938" s="58">
        <f t="shared" si="221"/>
        <v>4</v>
      </c>
      <c r="U938" s="61">
        <f t="shared" si="222"/>
        <v>506.64</v>
      </c>
      <c r="V938" s="61">
        <f t="shared" si="217"/>
        <v>494.16239941477687</v>
      </c>
      <c r="W938" s="61" t="s">
        <v>194</v>
      </c>
      <c r="X938" s="61">
        <f t="shared" si="218"/>
        <v>3.6349999999999998</v>
      </c>
      <c r="Y938" s="61">
        <f t="shared" si="225"/>
        <v>3.5454767129968299</v>
      </c>
      <c r="Z938" s="58">
        <f t="shared" si="223"/>
        <v>0</v>
      </c>
      <c r="AA938" s="81">
        <f t="shared" si="226"/>
        <v>494.16239941477687</v>
      </c>
      <c r="AB938" s="212">
        <f t="shared" si="220"/>
        <v>123.54059985369422</v>
      </c>
      <c r="AC938" s="82"/>
      <c r="AD938" s="10"/>
      <c r="AE938"/>
      <c r="AF938"/>
      <c r="AK938" s="10"/>
      <c r="AM938"/>
      <c r="AR938" s="10"/>
      <c r="AT938"/>
    </row>
    <row r="939" spans="1:46" x14ac:dyDescent="0.25">
      <c r="A939" s="93">
        <v>899</v>
      </c>
      <c r="B939" s="93" t="s">
        <v>126</v>
      </c>
      <c r="C939" s="94" t="s">
        <v>114</v>
      </c>
      <c r="D939" s="121">
        <v>2014</v>
      </c>
      <c r="E939" s="93">
        <v>4</v>
      </c>
      <c r="F939" s="93">
        <f t="shared" si="219"/>
        <v>899</v>
      </c>
      <c r="H939" s="54">
        <v>4</v>
      </c>
      <c r="I939" s="118">
        <v>506.64</v>
      </c>
      <c r="J939" s="123"/>
      <c r="L939"/>
      <c r="M939" s="60">
        <f t="shared" si="224"/>
        <v>506.64</v>
      </c>
      <c r="N939" s="10"/>
      <c r="O939" s="79" t="str">
        <f t="shared" si="216"/>
        <v>NY Metro</v>
      </c>
      <c r="P939" s="94">
        <f t="shared" si="215"/>
        <v>899</v>
      </c>
      <c r="Q939" s="94" t="s">
        <v>114</v>
      </c>
      <c r="R939" s="193"/>
      <c r="S939" s="94">
        <v>1</v>
      </c>
      <c r="T939" s="58">
        <f t="shared" si="221"/>
        <v>4</v>
      </c>
      <c r="U939" s="61">
        <f t="shared" si="222"/>
        <v>506.64</v>
      </c>
      <c r="V939" s="61">
        <f t="shared" si="217"/>
        <v>494.16239941477687</v>
      </c>
      <c r="W939" s="61" t="s">
        <v>194</v>
      </c>
      <c r="X939" s="61">
        <f t="shared" si="218"/>
        <v>3.6349999999999998</v>
      </c>
      <c r="Y939" s="61">
        <f t="shared" si="225"/>
        <v>3.5454767129968299</v>
      </c>
      <c r="Z939" s="58">
        <f t="shared" si="223"/>
        <v>0</v>
      </c>
      <c r="AA939" s="81">
        <f t="shared" si="226"/>
        <v>494.16239941477687</v>
      </c>
      <c r="AB939" s="212">
        <f t="shared" si="220"/>
        <v>123.54059985369422</v>
      </c>
      <c r="AC939" s="82"/>
      <c r="AD939" s="10"/>
      <c r="AE939"/>
      <c r="AF939"/>
      <c r="AK939" s="10"/>
      <c r="AM939"/>
      <c r="AR939" s="10"/>
      <c r="AT939"/>
    </row>
    <row r="940" spans="1:46" x14ac:dyDescent="0.25">
      <c r="A940" s="93">
        <v>900</v>
      </c>
      <c r="B940" s="93" t="s">
        <v>126</v>
      </c>
      <c r="C940" s="94" t="s">
        <v>114</v>
      </c>
      <c r="D940" s="121">
        <v>2014</v>
      </c>
      <c r="E940" s="93">
        <v>4</v>
      </c>
      <c r="F940" s="93">
        <f t="shared" si="219"/>
        <v>900</v>
      </c>
      <c r="H940" s="54">
        <v>4</v>
      </c>
      <c r="I940" s="118">
        <v>506.64</v>
      </c>
      <c r="J940" s="123"/>
      <c r="L940"/>
      <c r="M940" s="60">
        <f t="shared" si="224"/>
        <v>506.64</v>
      </c>
      <c r="N940" s="10"/>
      <c r="O940" s="79" t="str">
        <f t="shared" si="216"/>
        <v>NY Metro</v>
      </c>
      <c r="P940" s="94">
        <f t="shared" si="215"/>
        <v>900</v>
      </c>
      <c r="Q940" s="94" t="s">
        <v>114</v>
      </c>
      <c r="R940" s="193"/>
      <c r="S940" s="94">
        <v>1</v>
      </c>
      <c r="T940" s="58">
        <f t="shared" si="221"/>
        <v>4</v>
      </c>
      <c r="U940" s="61">
        <f t="shared" si="222"/>
        <v>506.64</v>
      </c>
      <c r="V940" s="61">
        <f t="shared" si="217"/>
        <v>494.16239941477687</v>
      </c>
      <c r="W940" s="61" t="s">
        <v>194</v>
      </c>
      <c r="X940" s="61">
        <f t="shared" si="218"/>
        <v>3.6349999999999998</v>
      </c>
      <c r="Y940" s="61">
        <f t="shared" si="225"/>
        <v>3.5454767129968299</v>
      </c>
      <c r="Z940" s="58">
        <f t="shared" si="223"/>
        <v>0</v>
      </c>
      <c r="AA940" s="81">
        <f t="shared" si="226"/>
        <v>494.16239941477687</v>
      </c>
      <c r="AB940" s="212">
        <f t="shared" si="220"/>
        <v>123.54059985369422</v>
      </c>
      <c r="AC940" s="82"/>
      <c r="AD940" s="10"/>
      <c r="AE940"/>
      <c r="AF940"/>
      <c r="AK940" s="10"/>
      <c r="AM940"/>
      <c r="AR940" s="10"/>
      <c r="AT940"/>
    </row>
    <row r="941" spans="1:46" x14ac:dyDescent="0.25">
      <c r="A941" s="93">
        <v>901</v>
      </c>
      <c r="B941" s="93" t="s">
        <v>126</v>
      </c>
      <c r="C941" s="94" t="s">
        <v>114</v>
      </c>
      <c r="D941" s="121">
        <v>2014</v>
      </c>
      <c r="E941" s="93">
        <v>4</v>
      </c>
      <c r="F941" s="93">
        <f t="shared" si="219"/>
        <v>901</v>
      </c>
      <c r="H941" s="54">
        <v>4</v>
      </c>
      <c r="I941" s="118">
        <v>506.64</v>
      </c>
      <c r="J941" s="123"/>
      <c r="L941"/>
      <c r="M941" s="60">
        <f t="shared" si="224"/>
        <v>506.64</v>
      </c>
      <c r="N941" s="10"/>
      <c r="O941" s="79" t="str">
        <f t="shared" si="216"/>
        <v>NY Metro</v>
      </c>
      <c r="P941" s="94">
        <f t="shared" si="215"/>
        <v>901</v>
      </c>
      <c r="Q941" s="94" t="s">
        <v>114</v>
      </c>
      <c r="R941" s="193"/>
      <c r="S941" s="94">
        <v>1</v>
      </c>
      <c r="T941" s="58">
        <f t="shared" si="221"/>
        <v>4</v>
      </c>
      <c r="U941" s="61">
        <f t="shared" si="222"/>
        <v>506.64</v>
      </c>
      <c r="V941" s="61">
        <f t="shared" si="217"/>
        <v>494.16239941477687</v>
      </c>
      <c r="W941" s="61" t="s">
        <v>194</v>
      </c>
      <c r="X941" s="61">
        <f t="shared" si="218"/>
        <v>3.6349999999999998</v>
      </c>
      <c r="Y941" s="61">
        <f t="shared" si="225"/>
        <v>3.5454767129968299</v>
      </c>
      <c r="Z941" s="58">
        <f t="shared" si="223"/>
        <v>0</v>
      </c>
      <c r="AA941" s="81">
        <f t="shared" si="226"/>
        <v>494.16239941477687</v>
      </c>
      <c r="AB941" s="212">
        <f t="shared" si="220"/>
        <v>123.54059985369422</v>
      </c>
      <c r="AC941" s="82"/>
      <c r="AD941" s="10"/>
      <c r="AE941"/>
      <c r="AF941"/>
      <c r="AK941" s="10"/>
      <c r="AM941"/>
      <c r="AR941" s="10"/>
      <c r="AT941"/>
    </row>
    <row r="942" spans="1:46" x14ac:dyDescent="0.25">
      <c r="A942" s="93">
        <v>902</v>
      </c>
      <c r="B942" s="93" t="s">
        <v>126</v>
      </c>
      <c r="C942" s="94" t="s">
        <v>114</v>
      </c>
      <c r="D942" s="121">
        <v>2014</v>
      </c>
      <c r="E942" s="93">
        <v>4</v>
      </c>
      <c r="F942" s="93">
        <f t="shared" si="219"/>
        <v>902</v>
      </c>
      <c r="H942" s="54">
        <v>4</v>
      </c>
      <c r="I942" s="118">
        <v>506.63</v>
      </c>
      <c r="J942" s="123"/>
      <c r="L942"/>
      <c r="M942" s="60">
        <f t="shared" si="224"/>
        <v>506.63</v>
      </c>
      <c r="N942" s="10"/>
      <c r="O942" s="79" t="str">
        <f t="shared" si="216"/>
        <v>NY Metro</v>
      </c>
      <c r="P942" s="94">
        <f t="shared" si="215"/>
        <v>902</v>
      </c>
      <c r="Q942" s="94" t="s">
        <v>114</v>
      </c>
      <c r="R942" s="193"/>
      <c r="S942" s="94">
        <v>1</v>
      </c>
      <c r="T942" s="58">
        <f t="shared" si="221"/>
        <v>4</v>
      </c>
      <c r="U942" s="61">
        <f t="shared" si="222"/>
        <v>506.63</v>
      </c>
      <c r="V942" s="61">
        <f t="shared" si="217"/>
        <v>494.15264569617165</v>
      </c>
      <c r="W942" s="61" t="s">
        <v>194</v>
      </c>
      <c r="X942" s="61">
        <f t="shared" si="218"/>
        <v>3.6349999999999998</v>
      </c>
      <c r="Y942" s="61">
        <f t="shared" si="225"/>
        <v>3.5454767129968299</v>
      </c>
      <c r="Z942" s="58">
        <f t="shared" si="223"/>
        <v>0</v>
      </c>
      <c r="AA942" s="81">
        <f t="shared" si="226"/>
        <v>494.15264569617165</v>
      </c>
      <c r="AB942" s="212">
        <f t="shared" si="220"/>
        <v>123.53816142404291</v>
      </c>
      <c r="AC942" s="82"/>
      <c r="AD942" s="10"/>
      <c r="AE942"/>
      <c r="AF942"/>
      <c r="AK942" s="10"/>
      <c r="AM942"/>
      <c r="AR942" s="10"/>
      <c r="AT942"/>
    </row>
    <row r="943" spans="1:46" x14ac:dyDescent="0.25">
      <c r="A943" s="93">
        <v>903</v>
      </c>
      <c r="B943" s="93" t="s">
        <v>126</v>
      </c>
      <c r="C943" s="94" t="s">
        <v>114</v>
      </c>
      <c r="D943" s="121">
        <v>2014</v>
      </c>
      <c r="E943" s="93">
        <v>4</v>
      </c>
      <c r="F943" s="93">
        <f t="shared" si="219"/>
        <v>903</v>
      </c>
      <c r="H943" s="54">
        <v>4</v>
      </c>
      <c r="I943" s="118">
        <v>506.63</v>
      </c>
      <c r="J943" s="123"/>
      <c r="L943"/>
      <c r="M943" s="60">
        <f t="shared" si="224"/>
        <v>506.63</v>
      </c>
      <c r="N943" s="10"/>
      <c r="O943" s="79" t="str">
        <f t="shared" si="216"/>
        <v>NY Metro</v>
      </c>
      <c r="P943" s="94">
        <f t="shared" si="215"/>
        <v>903</v>
      </c>
      <c r="Q943" s="94" t="s">
        <v>114</v>
      </c>
      <c r="R943" s="193"/>
      <c r="S943" s="94">
        <v>1</v>
      </c>
      <c r="T943" s="58">
        <f t="shared" si="221"/>
        <v>4</v>
      </c>
      <c r="U943" s="61">
        <f t="shared" si="222"/>
        <v>506.63</v>
      </c>
      <c r="V943" s="61">
        <f t="shared" si="217"/>
        <v>494.15264569617165</v>
      </c>
      <c r="W943" s="61" t="s">
        <v>194</v>
      </c>
      <c r="X943" s="61">
        <f t="shared" si="218"/>
        <v>3.6349999999999998</v>
      </c>
      <c r="Y943" s="61">
        <f t="shared" si="225"/>
        <v>3.5454767129968299</v>
      </c>
      <c r="Z943" s="58">
        <f t="shared" si="223"/>
        <v>0</v>
      </c>
      <c r="AA943" s="81">
        <f t="shared" si="226"/>
        <v>494.15264569617165</v>
      </c>
      <c r="AB943" s="212">
        <f t="shared" si="220"/>
        <v>123.53816142404291</v>
      </c>
      <c r="AC943" s="82"/>
      <c r="AD943" s="10"/>
      <c r="AE943"/>
      <c r="AF943"/>
      <c r="AK943" s="10"/>
      <c r="AM943"/>
      <c r="AR943" s="10"/>
      <c r="AT943"/>
    </row>
    <row r="944" spans="1:46" x14ac:dyDescent="0.25">
      <c r="A944" s="93">
        <v>904</v>
      </c>
      <c r="B944" s="93" t="s">
        <v>126</v>
      </c>
      <c r="C944" s="94" t="s">
        <v>114</v>
      </c>
      <c r="D944" s="121">
        <v>2014</v>
      </c>
      <c r="E944" s="93">
        <v>4</v>
      </c>
      <c r="F944" s="93">
        <f t="shared" si="219"/>
        <v>904</v>
      </c>
      <c r="H944" s="54">
        <v>4</v>
      </c>
      <c r="I944" s="118">
        <v>506.63</v>
      </c>
      <c r="J944" s="123"/>
      <c r="L944"/>
      <c r="M944" s="60">
        <f t="shared" si="224"/>
        <v>506.63</v>
      </c>
      <c r="N944" s="10"/>
      <c r="O944" s="79" t="str">
        <f t="shared" si="216"/>
        <v>NY Metro</v>
      </c>
      <c r="P944" s="94">
        <f t="shared" si="215"/>
        <v>904</v>
      </c>
      <c r="Q944" s="94" t="s">
        <v>114</v>
      </c>
      <c r="R944" s="193"/>
      <c r="S944" s="94">
        <v>1</v>
      </c>
      <c r="T944" s="58">
        <f t="shared" si="221"/>
        <v>4</v>
      </c>
      <c r="U944" s="61">
        <f t="shared" si="222"/>
        <v>506.63</v>
      </c>
      <c r="V944" s="61">
        <f t="shared" si="217"/>
        <v>494.15264569617165</v>
      </c>
      <c r="W944" s="61" t="s">
        <v>194</v>
      </c>
      <c r="X944" s="61">
        <f t="shared" si="218"/>
        <v>3.6349999999999998</v>
      </c>
      <c r="Y944" s="61">
        <f t="shared" si="225"/>
        <v>3.5454767129968299</v>
      </c>
      <c r="Z944" s="58">
        <f t="shared" si="223"/>
        <v>0</v>
      </c>
      <c r="AA944" s="81">
        <f t="shared" si="226"/>
        <v>494.15264569617165</v>
      </c>
      <c r="AB944" s="212">
        <f t="shared" si="220"/>
        <v>123.53816142404291</v>
      </c>
      <c r="AC944" s="82"/>
      <c r="AD944" s="10"/>
      <c r="AE944"/>
      <c r="AF944"/>
      <c r="AK944" s="10"/>
      <c r="AM944"/>
      <c r="AR944" s="10"/>
      <c r="AT944"/>
    </row>
    <row r="945" spans="1:46" x14ac:dyDescent="0.25">
      <c r="A945" s="93">
        <v>905</v>
      </c>
      <c r="B945" s="93" t="s">
        <v>126</v>
      </c>
      <c r="C945" s="94" t="s">
        <v>114</v>
      </c>
      <c r="D945" s="121">
        <v>2014</v>
      </c>
      <c r="E945" s="93">
        <v>4</v>
      </c>
      <c r="F945" s="93">
        <f t="shared" si="219"/>
        <v>905</v>
      </c>
      <c r="H945" s="54">
        <v>4</v>
      </c>
      <c r="I945" s="118">
        <v>506.63</v>
      </c>
      <c r="J945" s="123"/>
      <c r="L945"/>
      <c r="M945" s="60">
        <f t="shared" si="224"/>
        <v>506.63</v>
      </c>
      <c r="N945" s="10"/>
      <c r="O945" s="79" t="str">
        <f t="shared" si="216"/>
        <v>NY Metro</v>
      </c>
      <c r="P945" s="94">
        <f t="shared" si="215"/>
        <v>905</v>
      </c>
      <c r="Q945" s="94" t="s">
        <v>114</v>
      </c>
      <c r="R945" s="193"/>
      <c r="S945" s="94">
        <v>1</v>
      </c>
      <c r="T945" s="58">
        <f t="shared" si="221"/>
        <v>4</v>
      </c>
      <c r="U945" s="61">
        <f t="shared" si="222"/>
        <v>506.63</v>
      </c>
      <c r="V945" s="61">
        <f t="shared" si="217"/>
        <v>494.15264569617165</v>
      </c>
      <c r="W945" s="61" t="s">
        <v>194</v>
      </c>
      <c r="X945" s="61">
        <f t="shared" si="218"/>
        <v>3.6349999999999998</v>
      </c>
      <c r="Y945" s="61">
        <f t="shared" si="225"/>
        <v>3.5454767129968299</v>
      </c>
      <c r="Z945" s="58">
        <f t="shared" si="223"/>
        <v>0</v>
      </c>
      <c r="AA945" s="81">
        <f t="shared" si="226"/>
        <v>494.15264569617165</v>
      </c>
      <c r="AB945" s="212">
        <f t="shared" si="220"/>
        <v>123.53816142404291</v>
      </c>
      <c r="AC945" s="82"/>
      <c r="AD945" s="10"/>
      <c r="AE945"/>
      <c r="AF945"/>
      <c r="AK945" s="10"/>
      <c r="AM945"/>
      <c r="AR945" s="10"/>
      <c r="AT945"/>
    </row>
    <row r="946" spans="1:46" x14ac:dyDescent="0.25">
      <c r="A946" s="93">
        <v>906</v>
      </c>
      <c r="B946" s="93" t="s">
        <v>126</v>
      </c>
      <c r="C946" s="94" t="s">
        <v>114</v>
      </c>
      <c r="D946" s="121">
        <v>2014</v>
      </c>
      <c r="E946" s="93">
        <v>4</v>
      </c>
      <c r="F946" s="93">
        <f t="shared" si="219"/>
        <v>906</v>
      </c>
      <c r="H946" s="54">
        <v>4</v>
      </c>
      <c r="I946" s="118">
        <v>642</v>
      </c>
      <c r="J946" s="123"/>
      <c r="L946"/>
      <c r="M946" s="60">
        <f t="shared" si="224"/>
        <v>642</v>
      </c>
      <c r="N946" s="10"/>
      <c r="O946" s="79" t="str">
        <f t="shared" si="216"/>
        <v>NY Metro</v>
      </c>
      <c r="P946" s="94">
        <f t="shared" si="215"/>
        <v>906</v>
      </c>
      <c r="Q946" s="94" t="s">
        <v>114</v>
      </c>
      <c r="R946" s="193"/>
      <c r="S946" s="94">
        <v>1</v>
      </c>
      <c r="T946" s="58">
        <f t="shared" si="221"/>
        <v>4</v>
      </c>
      <c r="U946" s="61">
        <f t="shared" si="222"/>
        <v>642</v>
      </c>
      <c r="V946" s="61">
        <f t="shared" si="217"/>
        <v>626.18873445501094</v>
      </c>
      <c r="W946" s="61" t="s">
        <v>194</v>
      </c>
      <c r="X946" s="61">
        <f t="shared" si="218"/>
        <v>3.6349999999999998</v>
      </c>
      <c r="Y946" s="61">
        <f t="shared" si="225"/>
        <v>3.5454767129968299</v>
      </c>
      <c r="Z946" s="58">
        <f t="shared" si="223"/>
        <v>0</v>
      </c>
      <c r="AA946" s="81">
        <f t="shared" si="226"/>
        <v>626.18873445501094</v>
      </c>
      <c r="AB946" s="212">
        <f t="shared" si="220"/>
        <v>156.54718361375274</v>
      </c>
      <c r="AC946" s="82"/>
      <c r="AD946" s="10"/>
      <c r="AE946"/>
      <c r="AF946"/>
      <c r="AK946" s="10"/>
      <c r="AM946"/>
      <c r="AR946" s="10"/>
      <c r="AT946"/>
    </row>
    <row r="947" spans="1:46" x14ac:dyDescent="0.25">
      <c r="A947" s="93">
        <v>907</v>
      </c>
      <c r="B947" s="93" t="s">
        <v>126</v>
      </c>
      <c r="C947" s="94" t="s">
        <v>114</v>
      </c>
      <c r="D947" s="121">
        <v>2014</v>
      </c>
      <c r="E947" s="93">
        <v>4</v>
      </c>
      <c r="F947" s="93">
        <f t="shared" si="219"/>
        <v>907</v>
      </c>
      <c r="H947" s="54">
        <v>4</v>
      </c>
      <c r="I947" s="118">
        <v>642</v>
      </c>
      <c r="J947" s="123"/>
      <c r="L947"/>
      <c r="M947" s="60">
        <f t="shared" si="224"/>
        <v>642</v>
      </c>
      <c r="N947" s="10"/>
      <c r="O947" s="79" t="str">
        <f t="shared" si="216"/>
        <v>NY Metro</v>
      </c>
      <c r="P947" s="94">
        <f t="shared" si="215"/>
        <v>907</v>
      </c>
      <c r="Q947" s="94" t="s">
        <v>114</v>
      </c>
      <c r="R947" s="193"/>
      <c r="S947" s="94">
        <v>1</v>
      </c>
      <c r="T947" s="58">
        <f t="shared" si="221"/>
        <v>4</v>
      </c>
      <c r="U947" s="61">
        <f t="shared" si="222"/>
        <v>642</v>
      </c>
      <c r="V947" s="61">
        <f t="shared" si="217"/>
        <v>626.18873445501094</v>
      </c>
      <c r="W947" s="61" t="s">
        <v>194</v>
      </c>
      <c r="X947" s="61">
        <f t="shared" si="218"/>
        <v>3.6349999999999998</v>
      </c>
      <c r="Y947" s="61">
        <f t="shared" si="225"/>
        <v>3.5454767129968299</v>
      </c>
      <c r="Z947" s="58">
        <f t="shared" si="223"/>
        <v>0</v>
      </c>
      <c r="AA947" s="81">
        <f t="shared" si="226"/>
        <v>626.18873445501094</v>
      </c>
      <c r="AB947" s="212">
        <f t="shared" si="220"/>
        <v>156.54718361375274</v>
      </c>
      <c r="AC947" s="82"/>
      <c r="AD947" s="10"/>
      <c r="AE947"/>
      <c r="AF947"/>
      <c r="AK947" s="10"/>
      <c r="AM947"/>
      <c r="AR947" s="10"/>
      <c r="AT947"/>
    </row>
    <row r="948" spans="1:46" x14ac:dyDescent="0.25">
      <c r="A948" s="93">
        <v>908</v>
      </c>
      <c r="B948" s="93" t="s">
        <v>126</v>
      </c>
      <c r="C948" s="94" t="s">
        <v>114</v>
      </c>
      <c r="D948" s="121">
        <v>2014</v>
      </c>
      <c r="E948" s="93">
        <v>4</v>
      </c>
      <c r="F948" s="93">
        <f t="shared" si="219"/>
        <v>908</v>
      </c>
      <c r="H948" s="54">
        <v>4</v>
      </c>
      <c r="I948" s="118">
        <v>642</v>
      </c>
      <c r="J948" s="123"/>
      <c r="L948"/>
      <c r="M948" s="60">
        <f t="shared" si="224"/>
        <v>642</v>
      </c>
      <c r="N948" s="10"/>
      <c r="O948" s="79" t="str">
        <f t="shared" si="216"/>
        <v>NY Metro</v>
      </c>
      <c r="P948" s="94">
        <f t="shared" si="215"/>
        <v>908</v>
      </c>
      <c r="Q948" s="94" t="s">
        <v>114</v>
      </c>
      <c r="R948" s="193"/>
      <c r="S948" s="94">
        <v>1</v>
      </c>
      <c r="T948" s="58">
        <f t="shared" si="221"/>
        <v>4</v>
      </c>
      <c r="U948" s="61">
        <f t="shared" si="222"/>
        <v>642</v>
      </c>
      <c r="V948" s="61">
        <f t="shared" si="217"/>
        <v>626.18873445501094</v>
      </c>
      <c r="W948" s="61" t="s">
        <v>194</v>
      </c>
      <c r="X948" s="61">
        <f t="shared" si="218"/>
        <v>3.6349999999999998</v>
      </c>
      <c r="Y948" s="61">
        <f t="shared" si="225"/>
        <v>3.5454767129968299</v>
      </c>
      <c r="Z948" s="58">
        <f t="shared" si="223"/>
        <v>0</v>
      </c>
      <c r="AA948" s="81">
        <f t="shared" si="226"/>
        <v>626.18873445501094</v>
      </c>
      <c r="AB948" s="212">
        <f t="shared" si="220"/>
        <v>156.54718361375274</v>
      </c>
      <c r="AC948" s="82"/>
      <c r="AD948" s="10"/>
      <c r="AE948"/>
      <c r="AF948"/>
      <c r="AK948" s="10"/>
      <c r="AM948"/>
      <c r="AR948" s="10"/>
      <c r="AT948"/>
    </row>
    <row r="949" spans="1:46" x14ac:dyDescent="0.25">
      <c r="A949" s="93">
        <v>909</v>
      </c>
      <c r="B949" s="93" t="s">
        <v>126</v>
      </c>
      <c r="C949" s="94" t="s">
        <v>114</v>
      </c>
      <c r="D949" s="121">
        <v>2014</v>
      </c>
      <c r="E949" s="93">
        <v>4</v>
      </c>
      <c r="F949" s="93">
        <f t="shared" si="219"/>
        <v>909</v>
      </c>
      <c r="H949" s="54">
        <v>4</v>
      </c>
      <c r="I949" s="118">
        <v>642</v>
      </c>
      <c r="J949" s="123"/>
      <c r="L949"/>
      <c r="M949" s="60">
        <f t="shared" ref="M949:M980" si="227">I949+(L949*K949)</f>
        <v>642</v>
      </c>
      <c r="N949" s="10"/>
      <c r="O949" s="79" t="str">
        <f t="shared" si="216"/>
        <v>NY Metro</v>
      </c>
      <c r="P949" s="94">
        <f t="shared" si="215"/>
        <v>909</v>
      </c>
      <c r="Q949" s="94" t="s">
        <v>114</v>
      </c>
      <c r="R949" s="193"/>
      <c r="S949" s="94">
        <v>1</v>
      </c>
      <c r="T949" s="58">
        <f t="shared" si="221"/>
        <v>4</v>
      </c>
      <c r="U949" s="61">
        <f t="shared" si="222"/>
        <v>642</v>
      </c>
      <c r="V949" s="61">
        <f t="shared" si="217"/>
        <v>626.18873445501094</v>
      </c>
      <c r="W949" s="61" t="s">
        <v>194</v>
      </c>
      <c r="X949" s="61">
        <f t="shared" si="218"/>
        <v>3.6349999999999998</v>
      </c>
      <c r="Y949" s="61">
        <f t="shared" si="225"/>
        <v>3.5454767129968299</v>
      </c>
      <c r="Z949" s="58">
        <f t="shared" si="223"/>
        <v>0</v>
      </c>
      <c r="AA949" s="81">
        <f t="shared" si="226"/>
        <v>626.18873445501094</v>
      </c>
      <c r="AB949" s="212">
        <f t="shared" si="220"/>
        <v>156.54718361375274</v>
      </c>
      <c r="AC949" s="82"/>
      <c r="AD949" s="10"/>
      <c r="AE949"/>
      <c r="AF949"/>
      <c r="AK949" s="10"/>
      <c r="AM949"/>
      <c r="AR949" s="10"/>
      <c r="AT949"/>
    </row>
    <row r="950" spans="1:46" x14ac:dyDescent="0.25">
      <c r="A950" s="93">
        <v>910</v>
      </c>
      <c r="B950" s="93" t="s">
        <v>126</v>
      </c>
      <c r="C950" s="94" t="s">
        <v>114</v>
      </c>
      <c r="D950" s="121">
        <v>2014</v>
      </c>
      <c r="E950" s="93">
        <v>4</v>
      </c>
      <c r="F950" s="93">
        <f t="shared" si="219"/>
        <v>910</v>
      </c>
      <c r="H950" s="54">
        <v>4</v>
      </c>
      <c r="I950" s="118">
        <v>642</v>
      </c>
      <c r="J950" s="123"/>
      <c r="L950"/>
      <c r="M950" s="60">
        <f t="shared" si="227"/>
        <v>642</v>
      </c>
      <c r="N950" s="10"/>
      <c r="O950" s="79" t="str">
        <f t="shared" si="216"/>
        <v>NY Metro</v>
      </c>
      <c r="P950" s="94">
        <f t="shared" si="215"/>
        <v>910</v>
      </c>
      <c r="Q950" s="94" t="s">
        <v>114</v>
      </c>
      <c r="R950" s="193"/>
      <c r="S950" s="94">
        <v>1</v>
      </c>
      <c r="T950" s="58">
        <f t="shared" si="221"/>
        <v>4</v>
      </c>
      <c r="U950" s="61">
        <f t="shared" si="222"/>
        <v>642</v>
      </c>
      <c r="V950" s="61">
        <f t="shared" si="217"/>
        <v>626.18873445501094</v>
      </c>
      <c r="W950" s="61" t="s">
        <v>194</v>
      </c>
      <c r="X950" s="61">
        <f t="shared" si="218"/>
        <v>3.6349999999999998</v>
      </c>
      <c r="Y950" s="61">
        <f t="shared" si="225"/>
        <v>3.5454767129968299</v>
      </c>
      <c r="Z950" s="58">
        <f t="shared" si="223"/>
        <v>0</v>
      </c>
      <c r="AA950" s="81">
        <f t="shared" si="226"/>
        <v>626.18873445501094</v>
      </c>
      <c r="AB950" s="212">
        <f t="shared" si="220"/>
        <v>156.54718361375274</v>
      </c>
      <c r="AC950" s="82"/>
      <c r="AD950" s="10"/>
      <c r="AE950"/>
      <c r="AF950"/>
      <c r="AK950" s="10"/>
      <c r="AM950"/>
      <c r="AR950" s="10"/>
      <c r="AT950"/>
    </row>
    <row r="951" spans="1:46" x14ac:dyDescent="0.25">
      <c r="A951" s="93">
        <v>911</v>
      </c>
      <c r="B951" s="93" t="s">
        <v>126</v>
      </c>
      <c r="C951" s="94" t="s">
        <v>114</v>
      </c>
      <c r="D951" s="121">
        <v>2014</v>
      </c>
      <c r="E951" s="93">
        <v>4</v>
      </c>
      <c r="F951" s="93">
        <f t="shared" si="219"/>
        <v>911</v>
      </c>
      <c r="H951" s="54">
        <v>4</v>
      </c>
      <c r="I951" s="118">
        <v>642</v>
      </c>
      <c r="J951" s="123"/>
      <c r="L951"/>
      <c r="M951" s="60">
        <f t="shared" si="227"/>
        <v>642</v>
      </c>
      <c r="N951" s="10"/>
      <c r="O951" s="79" t="str">
        <f t="shared" si="216"/>
        <v>NY Metro</v>
      </c>
      <c r="P951" s="94">
        <f t="shared" si="215"/>
        <v>911</v>
      </c>
      <c r="Q951" s="94" t="s">
        <v>114</v>
      </c>
      <c r="R951" s="193"/>
      <c r="S951" s="94">
        <v>1</v>
      </c>
      <c r="T951" s="58">
        <f t="shared" si="221"/>
        <v>4</v>
      </c>
      <c r="U951" s="61">
        <f t="shared" si="222"/>
        <v>642</v>
      </c>
      <c r="V951" s="61">
        <f t="shared" si="217"/>
        <v>626.18873445501094</v>
      </c>
      <c r="W951" s="61" t="s">
        <v>194</v>
      </c>
      <c r="X951" s="61">
        <f t="shared" si="218"/>
        <v>3.6349999999999998</v>
      </c>
      <c r="Y951" s="61">
        <f t="shared" si="225"/>
        <v>3.5454767129968299</v>
      </c>
      <c r="Z951" s="58">
        <f t="shared" si="223"/>
        <v>0</v>
      </c>
      <c r="AA951" s="81">
        <f t="shared" si="226"/>
        <v>626.18873445501094</v>
      </c>
      <c r="AB951" s="212">
        <f t="shared" si="220"/>
        <v>156.54718361375274</v>
      </c>
      <c r="AC951" s="82"/>
      <c r="AD951" s="10"/>
      <c r="AE951"/>
      <c r="AF951"/>
      <c r="AK951" s="10"/>
      <c r="AM951"/>
      <c r="AR951" s="10"/>
      <c r="AT951"/>
    </row>
    <row r="952" spans="1:46" x14ac:dyDescent="0.25">
      <c r="A952" s="93">
        <v>912</v>
      </c>
      <c r="B952" s="93" t="s">
        <v>126</v>
      </c>
      <c r="C952" s="94" t="s">
        <v>114</v>
      </c>
      <c r="D952" s="121">
        <v>2014</v>
      </c>
      <c r="E952" s="93">
        <v>4</v>
      </c>
      <c r="F952" s="93">
        <f t="shared" si="219"/>
        <v>912</v>
      </c>
      <c r="H952" s="54">
        <v>4</v>
      </c>
      <c r="I952" s="118">
        <v>642</v>
      </c>
      <c r="J952" s="123"/>
      <c r="L952"/>
      <c r="M952" s="60">
        <f t="shared" si="227"/>
        <v>642</v>
      </c>
      <c r="N952" s="10"/>
      <c r="O952" s="79" t="str">
        <f t="shared" si="216"/>
        <v>NY Metro</v>
      </c>
      <c r="P952" s="94">
        <f t="shared" ref="P952:P1015" si="228">A952</f>
        <v>912</v>
      </c>
      <c r="Q952" s="94" t="s">
        <v>114</v>
      </c>
      <c r="R952" s="193"/>
      <c r="S952" s="94">
        <v>1</v>
      </c>
      <c r="T952" s="58">
        <f t="shared" si="221"/>
        <v>4</v>
      </c>
      <c r="U952" s="61">
        <f t="shared" si="222"/>
        <v>642</v>
      </c>
      <c r="V952" s="61">
        <f t="shared" si="217"/>
        <v>626.18873445501094</v>
      </c>
      <c r="W952" s="61" t="s">
        <v>194</v>
      </c>
      <c r="X952" s="61">
        <f t="shared" si="218"/>
        <v>3.6349999999999998</v>
      </c>
      <c r="Y952" s="61">
        <f t="shared" ref="Y952:Y976" si="229">X952/$AO$52</f>
        <v>3.5454767129968299</v>
      </c>
      <c r="Z952" s="58">
        <f t="shared" si="223"/>
        <v>0</v>
      </c>
      <c r="AA952" s="81">
        <f t="shared" si="226"/>
        <v>626.18873445501094</v>
      </c>
      <c r="AB952" s="212">
        <f t="shared" si="220"/>
        <v>156.54718361375274</v>
      </c>
      <c r="AC952" s="82"/>
      <c r="AD952" s="10"/>
      <c r="AE952"/>
      <c r="AF952"/>
      <c r="AK952" s="10"/>
      <c r="AM952"/>
      <c r="AR952" s="10"/>
      <c r="AT952"/>
    </row>
    <row r="953" spans="1:46" x14ac:dyDescent="0.25">
      <c r="A953" s="93">
        <v>913</v>
      </c>
      <c r="B953" s="93" t="s">
        <v>126</v>
      </c>
      <c r="C953" s="94" t="s">
        <v>114</v>
      </c>
      <c r="D953" s="121">
        <v>2014</v>
      </c>
      <c r="E953" s="93">
        <v>4</v>
      </c>
      <c r="F953" s="93">
        <f t="shared" si="219"/>
        <v>913</v>
      </c>
      <c r="H953" s="54">
        <v>4</v>
      </c>
      <c r="I953" s="118">
        <v>642</v>
      </c>
      <c r="J953" s="123"/>
      <c r="L953"/>
      <c r="M953" s="60">
        <f t="shared" si="227"/>
        <v>642</v>
      </c>
      <c r="N953" s="10"/>
      <c r="O953" s="79" t="str">
        <f t="shared" ref="O953:O1016" si="230">IF(E953=1,$E$3,IF(E953=2,$E$4,IF(E953=3,$E$5,IF(E953=4,$E$6,IF(E953=5,$E$7,IF(E953=6,$E$8,"other"))))))</f>
        <v>NY Metro</v>
      </c>
      <c r="P953" s="94">
        <f t="shared" si="228"/>
        <v>913</v>
      </c>
      <c r="Q953" s="94" t="s">
        <v>114</v>
      </c>
      <c r="R953" s="193"/>
      <c r="S953" s="94">
        <v>1</v>
      </c>
      <c r="T953" s="58">
        <f t="shared" si="221"/>
        <v>4</v>
      </c>
      <c r="U953" s="61">
        <f t="shared" si="222"/>
        <v>642</v>
      </c>
      <c r="V953" s="61">
        <f t="shared" ref="V953:V1016" si="231">U953/INDEX($AO$49:$AO$56,MATCH($O953,$AL$49:$AL$56,0))</f>
        <v>626.18873445501094</v>
      </c>
      <c r="W953" s="61" t="s">
        <v>194</v>
      </c>
      <c r="X953" s="61">
        <f t="shared" ref="X953:X1016" si="232">IF(K953,K953,AVERAGE($L$11:$L$1104))</f>
        <v>3.6349999999999998</v>
      </c>
      <c r="Y953" s="61">
        <f t="shared" si="229"/>
        <v>3.5454767129968299</v>
      </c>
      <c r="Z953" s="58">
        <f t="shared" si="223"/>
        <v>0</v>
      </c>
      <c r="AA953" s="81">
        <f t="shared" si="226"/>
        <v>626.18873445501094</v>
      </c>
      <c r="AB953" s="212">
        <f t="shared" si="220"/>
        <v>156.54718361375274</v>
      </c>
      <c r="AC953" s="82"/>
      <c r="AD953" s="10"/>
      <c r="AE953"/>
      <c r="AF953"/>
      <c r="AK953" s="10"/>
      <c r="AM953"/>
      <c r="AR953" s="10"/>
      <c r="AT953"/>
    </row>
    <row r="954" spans="1:46" x14ac:dyDescent="0.25">
      <c r="A954" s="93">
        <v>914</v>
      </c>
      <c r="B954" s="93" t="s">
        <v>126</v>
      </c>
      <c r="C954" s="94" t="s">
        <v>114</v>
      </c>
      <c r="D954" s="121">
        <v>2014</v>
      </c>
      <c r="E954" s="93">
        <v>4</v>
      </c>
      <c r="F954" s="93">
        <f t="shared" si="219"/>
        <v>914</v>
      </c>
      <c r="H954" s="54">
        <v>4</v>
      </c>
      <c r="I954" s="118">
        <v>642</v>
      </c>
      <c r="J954" s="123"/>
      <c r="L954"/>
      <c r="M954" s="60">
        <f t="shared" si="227"/>
        <v>642</v>
      </c>
      <c r="N954" s="10"/>
      <c r="O954" s="79" t="str">
        <f t="shared" si="230"/>
        <v>NY Metro</v>
      </c>
      <c r="P954" s="94">
        <f t="shared" si="228"/>
        <v>914</v>
      </c>
      <c r="Q954" s="94" t="s">
        <v>114</v>
      </c>
      <c r="R954" s="193"/>
      <c r="S954" s="94">
        <v>1</v>
      </c>
      <c r="T954" s="58">
        <f t="shared" si="221"/>
        <v>4</v>
      </c>
      <c r="U954" s="61">
        <f t="shared" si="222"/>
        <v>642</v>
      </c>
      <c r="V954" s="61">
        <f t="shared" si="231"/>
        <v>626.18873445501094</v>
      </c>
      <c r="W954" s="61" t="s">
        <v>194</v>
      </c>
      <c r="X954" s="61">
        <f t="shared" si="232"/>
        <v>3.6349999999999998</v>
      </c>
      <c r="Y954" s="61">
        <f t="shared" si="229"/>
        <v>3.5454767129968299</v>
      </c>
      <c r="Z954" s="58">
        <f t="shared" si="223"/>
        <v>0</v>
      </c>
      <c r="AA954" s="81">
        <f t="shared" si="226"/>
        <v>626.18873445501094</v>
      </c>
      <c r="AB954" s="212">
        <f t="shared" si="220"/>
        <v>156.54718361375274</v>
      </c>
      <c r="AC954" s="82"/>
      <c r="AD954" s="10"/>
      <c r="AE954"/>
      <c r="AF954"/>
      <c r="AK954" s="10"/>
      <c r="AM954"/>
      <c r="AR954" s="10"/>
      <c r="AT954"/>
    </row>
    <row r="955" spans="1:46" x14ac:dyDescent="0.25">
      <c r="A955" s="93">
        <v>915</v>
      </c>
      <c r="B955" s="93" t="s">
        <v>126</v>
      </c>
      <c r="C955" s="94" t="s">
        <v>114</v>
      </c>
      <c r="D955" s="121">
        <v>2014</v>
      </c>
      <c r="E955" s="93">
        <v>4</v>
      </c>
      <c r="F955" s="93">
        <f t="shared" si="219"/>
        <v>915</v>
      </c>
      <c r="H955" s="54">
        <v>4</v>
      </c>
      <c r="I955" s="118">
        <v>642</v>
      </c>
      <c r="J955" s="123"/>
      <c r="L955"/>
      <c r="M955" s="60">
        <f t="shared" si="227"/>
        <v>642</v>
      </c>
      <c r="N955" s="10"/>
      <c r="O955" s="79" t="str">
        <f t="shared" si="230"/>
        <v>NY Metro</v>
      </c>
      <c r="P955" s="94">
        <f t="shared" si="228"/>
        <v>915</v>
      </c>
      <c r="Q955" s="94" t="s">
        <v>114</v>
      </c>
      <c r="R955" s="193"/>
      <c r="S955" s="94">
        <v>1</v>
      </c>
      <c r="T955" s="58">
        <f t="shared" si="221"/>
        <v>4</v>
      </c>
      <c r="U955" s="61">
        <f t="shared" si="222"/>
        <v>642</v>
      </c>
      <c r="V955" s="61">
        <f t="shared" si="231"/>
        <v>626.18873445501094</v>
      </c>
      <c r="W955" s="61" t="s">
        <v>194</v>
      </c>
      <c r="X955" s="61">
        <f t="shared" si="232"/>
        <v>3.6349999999999998</v>
      </c>
      <c r="Y955" s="61">
        <f t="shared" si="229"/>
        <v>3.5454767129968299</v>
      </c>
      <c r="Z955" s="58">
        <f t="shared" si="223"/>
        <v>0</v>
      </c>
      <c r="AA955" s="81">
        <f t="shared" si="226"/>
        <v>626.18873445501094</v>
      </c>
      <c r="AB955" s="212">
        <f t="shared" si="220"/>
        <v>156.54718361375274</v>
      </c>
      <c r="AC955" s="82"/>
      <c r="AD955" s="10"/>
      <c r="AE955"/>
      <c r="AF955"/>
      <c r="AK955" s="10"/>
      <c r="AM955"/>
      <c r="AR955" s="10"/>
      <c r="AT955"/>
    </row>
    <row r="956" spans="1:46" x14ac:dyDescent="0.25">
      <c r="A956" s="93">
        <v>916</v>
      </c>
      <c r="B956" s="93" t="s">
        <v>126</v>
      </c>
      <c r="C956" s="94" t="s">
        <v>114</v>
      </c>
      <c r="D956" s="121">
        <v>2014</v>
      </c>
      <c r="E956" s="93">
        <v>4</v>
      </c>
      <c r="F956" s="93">
        <f t="shared" si="219"/>
        <v>916</v>
      </c>
      <c r="H956" s="54">
        <v>4</v>
      </c>
      <c r="I956" s="118">
        <v>642</v>
      </c>
      <c r="J956" s="123"/>
      <c r="L956"/>
      <c r="M956" s="60">
        <f t="shared" si="227"/>
        <v>642</v>
      </c>
      <c r="N956" s="10"/>
      <c r="O956" s="79" t="str">
        <f t="shared" si="230"/>
        <v>NY Metro</v>
      </c>
      <c r="P956" s="94">
        <f t="shared" si="228"/>
        <v>916</v>
      </c>
      <c r="Q956" s="94" t="s">
        <v>114</v>
      </c>
      <c r="R956" s="193"/>
      <c r="S956" s="94">
        <v>1</v>
      </c>
      <c r="T956" s="58">
        <f t="shared" si="221"/>
        <v>4</v>
      </c>
      <c r="U956" s="61">
        <f t="shared" si="222"/>
        <v>642</v>
      </c>
      <c r="V956" s="61">
        <f t="shared" si="231"/>
        <v>626.18873445501094</v>
      </c>
      <c r="W956" s="61" t="s">
        <v>194</v>
      </c>
      <c r="X956" s="61">
        <f t="shared" si="232"/>
        <v>3.6349999999999998</v>
      </c>
      <c r="Y956" s="61">
        <f t="shared" si="229"/>
        <v>3.5454767129968299</v>
      </c>
      <c r="Z956" s="58">
        <f t="shared" si="223"/>
        <v>0</v>
      </c>
      <c r="AA956" s="81">
        <f t="shared" si="226"/>
        <v>626.18873445501094</v>
      </c>
      <c r="AB956" s="212">
        <f t="shared" si="220"/>
        <v>156.54718361375274</v>
      </c>
      <c r="AC956" s="82"/>
      <c r="AD956" s="10"/>
      <c r="AE956"/>
      <c r="AF956"/>
      <c r="AK956" s="10"/>
      <c r="AM956"/>
      <c r="AR956" s="10"/>
      <c r="AT956"/>
    </row>
    <row r="957" spans="1:46" x14ac:dyDescent="0.25">
      <c r="A957" s="93">
        <v>917</v>
      </c>
      <c r="B957" s="93" t="s">
        <v>126</v>
      </c>
      <c r="C957" s="94" t="s">
        <v>114</v>
      </c>
      <c r="D957" s="121">
        <v>2014</v>
      </c>
      <c r="E957" s="93">
        <v>4</v>
      </c>
      <c r="F957" s="93">
        <f t="shared" si="219"/>
        <v>917</v>
      </c>
      <c r="H957" s="54">
        <v>4</v>
      </c>
      <c r="I957" s="118">
        <v>642</v>
      </c>
      <c r="J957" s="123"/>
      <c r="L957"/>
      <c r="M957" s="60">
        <f t="shared" si="227"/>
        <v>642</v>
      </c>
      <c r="N957" s="10"/>
      <c r="O957" s="79" t="str">
        <f t="shared" si="230"/>
        <v>NY Metro</v>
      </c>
      <c r="P957" s="94">
        <f t="shared" si="228"/>
        <v>917</v>
      </c>
      <c r="Q957" s="94" t="s">
        <v>114</v>
      </c>
      <c r="R957" s="193"/>
      <c r="S957" s="94">
        <v>1</v>
      </c>
      <c r="T957" s="58">
        <f t="shared" si="221"/>
        <v>4</v>
      </c>
      <c r="U957" s="61">
        <f t="shared" si="222"/>
        <v>642</v>
      </c>
      <c r="V957" s="61">
        <f t="shared" si="231"/>
        <v>626.18873445501094</v>
      </c>
      <c r="W957" s="61" t="s">
        <v>194</v>
      </c>
      <c r="X957" s="61">
        <f t="shared" si="232"/>
        <v>3.6349999999999998</v>
      </c>
      <c r="Y957" s="61">
        <f t="shared" si="229"/>
        <v>3.5454767129968299</v>
      </c>
      <c r="Z957" s="58">
        <f t="shared" si="223"/>
        <v>0</v>
      </c>
      <c r="AA957" s="81">
        <f t="shared" si="226"/>
        <v>626.18873445501094</v>
      </c>
      <c r="AB957" s="212">
        <f t="shared" si="220"/>
        <v>156.54718361375274</v>
      </c>
      <c r="AC957" s="82"/>
      <c r="AD957" s="10"/>
      <c r="AE957"/>
      <c r="AF957"/>
      <c r="AK957" s="10"/>
      <c r="AM957"/>
      <c r="AR957" s="10"/>
      <c r="AT957"/>
    </row>
    <row r="958" spans="1:46" x14ac:dyDescent="0.25">
      <c r="A958" s="93">
        <v>918</v>
      </c>
      <c r="B958" s="93" t="s">
        <v>126</v>
      </c>
      <c r="C958" s="94" t="s">
        <v>114</v>
      </c>
      <c r="D958" s="121">
        <v>2014</v>
      </c>
      <c r="E958" s="93">
        <v>4</v>
      </c>
      <c r="F958" s="93">
        <f t="shared" si="219"/>
        <v>918</v>
      </c>
      <c r="H958" s="54">
        <v>4</v>
      </c>
      <c r="I958" s="118">
        <v>642</v>
      </c>
      <c r="J958" s="123"/>
      <c r="L958"/>
      <c r="M958" s="60">
        <f t="shared" si="227"/>
        <v>642</v>
      </c>
      <c r="N958" s="10"/>
      <c r="O958" s="79" t="str">
        <f t="shared" si="230"/>
        <v>NY Metro</v>
      </c>
      <c r="P958" s="94">
        <f t="shared" si="228"/>
        <v>918</v>
      </c>
      <c r="Q958" s="94" t="s">
        <v>114</v>
      </c>
      <c r="R958" s="193"/>
      <c r="S958" s="94">
        <v>1</v>
      </c>
      <c r="T958" s="58">
        <f t="shared" si="221"/>
        <v>4</v>
      </c>
      <c r="U958" s="61">
        <f t="shared" si="222"/>
        <v>642</v>
      </c>
      <c r="V958" s="61">
        <f t="shared" si="231"/>
        <v>626.18873445501094</v>
      </c>
      <c r="W958" s="61" t="s">
        <v>194</v>
      </c>
      <c r="X958" s="61">
        <f t="shared" si="232"/>
        <v>3.6349999999999998</v>
      </c>
      <c r="Y958" s="61">
        <f t="shared" si="229"/>
        <v>3.5454767129968299</v>
      </c>
      <c r="Z958" s="58">
        <f t="shared" si="223"/>
        <v>0</v>
      </c>
      <c r="AA958" s="81">
        <f t="shared" si="226"/>
        <v>626.18873445501094</v>
      </c>
      <c r="AB958" s="212">
        <f t="shared" si="220"/>
        <v>156.54718361375274</v>
      </c>
      <c r="AC958" s="82"/>
      <c r="AD958" s="10"/>
      <c r="AE958"/>
      <c r="AF958"/>
      <c r="AK958" s="10"/>
      <c r="AM958"/>
      <c r="AR958" s="10"/>
      <c r="AT958"/>
    </row>
    <row r="959" spans="1:46" x14ac:dyDescent="0.25">
      <c r="A959" s="93">
        <v>919</v>
      </c>
      <c r="B959" s="93" t="s">
        <v>126</v>
      </c>
      <c r="C959" s="94" t="s">
        <v>114</v>
      </c>
      <c r="D959" s="121">
        <v>2014</v>
      </c>
      <c r="E959" s="93">
        <v>4</v>
      </c>
      <c r="F959" s="93">
        <f t="shared" ref="F959:F1022" si="233">A959</f>
        <v>919</v>
      </c>
      <c r="H959" s="54">
        <v>4</v>
      </c>
      <c r="I959" s="118">
        <v>506.64</v>
      </c>
      <c r="J959" s="123"/>
      <c r="L959"/>
      <c r="M959" s="60">
        <f t="shared" si="227"/>
        <v>506.64</v>
      </c>
      <c r="N959" s="10"/>
      <c r="O959" s="79" t="str">
        <f t="shared" si="230"/>
        <v>NY Metro</v>
      </c>
      <c r="P959" s="94">
        <f t="shared" si="228"/>
        <v>919</v>
      </c>
      <c r="Q959" s="94" t="s">
        <v>114</v>
      </c>
      <c r="R959" s="193"/>
      <c r="S959" s="94">
        <v>1</v>
      </c>
      <c r="T959" s="58">
        <f t="shared" si="221"/>
        <v>4</v>
      </c>
      <c r="U959" s="61">
        <f t="shared" si="222"/>
        <v>506.64</v>
      </c>
      <c r="V959" s="61">
        <f t="shared" si="231"/>
        <v>494.16239941477687</v>
      </c>
      <c r="W959" s="61" t="s">
        <v>194</v>
      </c>
      <c r="X959" s="61">
        <f t="shared" si="232"/>
        <v>3.6349999999999998</v>
      </c>
      <c r="Y959" s="61">
        <f t="shared" si="229"/>
        <v>3.5454767129968299</v>
      </c>
      <c r="Z959" s="58">
        <f t="shared" si="223"/>
        <v>0</v>
      </c>
      <c r="AA959" s="81">
        <f t="shared" si="226"/>
        <v>494.16239941477687</v>
      </c>
      <c r="AB959" s="212">
        <f t="shared" si="220"/>
        <v>123.54059985369422</v>
      </c>
      <c r="AC959" s="82"/>
      <c r="AD959" s="10"/>
      <c r="AE959"/>
      <c r="AF959"/>
      <c r="AK959" s="10"/>
      <c r="AM959"/>
      <c r="AR959" s="10"/>
      <c r="AT959"/>
    </row>
    <row r="960" spans="1:46" x14ac:dyDescent="0.25">
      <c r="A960" s="93">
        <v>920</v>
      </c>
      <c r="B960" s="93" t="s">
        <v>126</v>
      </c>
      <c r="C960" s="94" t="s">
        <v>114</v>
      </c>
      <c r="D960" s="121">
        <v>2014</v>
      </c>
      <c r="E960" s="93">
        <v>4</v>
      </c>
      <c r="F960" s="93">
        <f t="shared" si="233"/>
        <v>920</v>
      </c>
      <c r="H960" s="54">
        <v>4</v>
      </c>
      <c r="I960" s="118">
        <v>506.64</v>
      </c>
      <c r="J960" s="123"/>
      <c r="L960"/>
      <c r="M960" s="60">
        <f t="shared" si="227"/>
        <v>506.64</v>
      </c>
      <c r="N960" s="10"/>
      <c r="O960" s="79" t="str">
        <f t="shared" si="230"/>
        <v>NY Metro</v>
      </c>
      <c r="P960" s="94">
        <f t="shared" si="228"/>
        <v>920</v>
      </c>
      <c r="Q960" s="94" t="s">
        <v>114</v>
      </c>
      <c r="R960" s="193"/>
      <c r="S960" s="94">
        <v>1</v>
      </c>
      <c r="T960" s="58">
        <f t="shared" si="221"/>
        <v>4</v>
      </c>
      <c r="U960" s="61">
        <f t="shared" si="222"/>
        <v>506.64</v>
      </c>
      <c r="V960" s="61">
        <f t="shared" si="231"/>
        <v>494.16239941477687</v>
      </c>
      <c r="W960" s="61" t="s">
        <v>194</v>
      </c>
      <c r="X960" s="61">
        <f t="shared" si="232"/>
        <v>3.6349999999999998</v>
      </c>
      <c r="Y960" s="61">
        <f t="shared" si="229"/>
        <v>3.5454767129968299</v>
      </c>
      <c r="Z960" s="58">
        <f t="shared" si="223"/>
        <v>0</v>
      </c>
      <c r="AA960" s="81">
        <f t="shared" si="226"/>
        <v>494.16239941477687</v>
      </c>
      <c r="AB960" s="212">
        <f t="shared" si="220"/>
        <v>123.54059985369422</v>
      </c>
      <c r="AC960" s="82"/>
      <c r="AD960" s="10"/>
      <c r="AE960"/>
      <c r="AF960"/>
      <c r="AK960" s="10"/>
      <c r="AM960"/>
      <c r="AR960" s="10"/>
      <c r="AT960"/>
    </row>
    <row r="961" spans="1:46" x14ac:dyDescent="0.25">
      <c r="A961" s="93">
        <v>921</v>
      </c>
      <c r="B961" s="93" t="s">
        <v>126</v>
      </c>
      <c r="C961" s="94" t="s">
        <v>114</v>
      </c>
      <c r="D961" s="121">
        <v>2014</v>
      </c>
      <c r="E961" s="93">
        <v>4</v>
      </c>
      <c r="F961" s="93">
        <f t="shared" si="233"/>
        <v>921</v>
      </c>
      <c r="H961" s="54">
        <v>4</v>
      </c>
      <c r="I961" s="118">
        <v>506.64</v>
      </c>
      <c r="J961" s="123"/>
      <c r="L961"/>
      <c r="M961" s="60">
        <f t="shared" si="227"/>
        <v>506.64</v>
      </c>
      <c r="N961" s="10"/>
      <c r="O961" s="79" t="str">
        <f t="shared" si="230"/>
        <v>NY Metro</v>
      </c>
      <c r="P961" s="94">
        <f t="shared" si="228"/>
        <v>921</v>
      </c>
      <c r="Q961" s="94" t="s">
        <v>114</v>
      </c>
      <c r="R961" s="193"/>
      <c r="S961" s="94">
        <v>1</v>
      </c>
      <c r="T961" s="58">
        <f t="shared" si="221"/>
        <v>4</v>
      </c>
      <c r="U961" s="61">
        <f t="shared" si="222"/>
        <v>506.64</v>
      </c>
      <c r="V961" s="61">
        <f t="shared" si="231"/>
        <v>494.16239941477687</v>
      </c>
      <c r="W961" s="61" t="s">
        <v>194</v>
      </c>
      <c r="X961" s="61">
        <f t="shared" si="232"/>
        <v>3.6349999999999998</v>
      </c>
      <c r="Y961" s="61">
        <f t="shared" si="229"/>
        <v>3.5454767129968299</v>
      </c>
      <c r="Z961" s="58">
        <f t="shared" si="223"/>
        <v>0</v>
      </c>
      <c r="AA961" s="81">
        <f t="shared" si="226"/>
        <v>494.16239941477687</v>
      </c>
      <c r="AB961" s="212">
        <f t="shared" si="220"/>
        <v>123.54059985369422</v>
      </c>
      <c r="AC961" s="82"/>
      <c r="AD961" s="10"/>
      <c r="AE961"/>
      <c r="AF961"/>
      <c r="AK961" s="10"/>
      <c r="AM961"/>
      <c r="AR961" s="10"/>
      <c r="AT961"/>
    </row>
    <row r="962" spans="1:46" x14ac:dyDescent="0.25">
      <c r="A962" s="93">
        <v>922</v>
      </c>
      <c r="B962" s="93" t="s">
        <v>126</v>
      </c>
      <c r="C962" s="94" t="s">
        <v>114</v>
      </c>
      <c r="D962" s="121">
        <v>2014</v>
      </c>
      <c r="E962" s="93">
        <v>4</v>
      </c>
      <c r="F962" s="93">
        <f t="shared" si="233"/>
        <v>922</v>
      </c>
      <c r="H962" s="54">
        <v>4</v>
      </c>
      <c r="I962" s="118">
        <v>506.64</v>
      </c>
      <c r="J962" s="123"/>
      <c r="L962"/>
      <c r="M962" s="60">
        <f t="shared" si="227"/>
        <v>506.64</v>
      </c>
      <c r="N962" s="10"/>
      <c r="O962" s="79" t="str">
        <f t="shared" si="230"/>
        <v>NY Metro</v>
      </c>
      <c r="P962" s="94">
        <f t="shared" si="228"/>
        <v>922</v>
      </c>
      <c r="Q962" s="94" t="s">
        <v>114</v>
      </c>
      <c r="R962" s="193"/>
      <c r="S962" s="94">
        <v>1</v>
      </c>
      <c r="T962" s="58">
        <f t="shared" si="221"/>
        <v>4</v>
      </c>
      <c r="U962" s="61">
        <f t="shared" si="222"/>
        <v>506.64</v>
      </c>
      <c r="V962" s="61">
        <f t="shared" si="231"/>
        <v>494.16239941477687</v>
      </c>
      <c r="W962" s="61" t="s">
        <v>194</v>
      </c>
      <c r="X962" s="61">
        <f t="shared" si="232"/>
        <v>3.6349999999999998</v>
      </c>
      <c r="Y962" s="61">
        <f t="shared" si="229"/>
        <v>3.5454767129968299</v>
      </c>
      <c r="Z962" s="58">
        <f t="shared" si="223"/>
        <v>0</v>
      </c>
      <c r="AA962" s="81">
        <f t="shared" si="226"/>
        <v>494.16239941477687</v>
      </c>
      <c r="AB962" s="212">
        <f t="shared" si="220"/>
        <v>123.54059985369422</v>
      </c>
      <c r="AC962" s="82"/>
      <c r="AD962" s="10"/>
      <c r="AE962"/>
      <c r="AF962"/>
      <c r="AK962" s="10"/>
      <c r="AM962"/>
      <c r="AR962" s="10"/>
      <c r="AT962"/>
    </row>
    <row r="963" spans="1:46" x14ac:dyDescent="0.25">
      <c r="A963" s="93">
        <v>923</v>
      </c>
      <c r="B963" s="93" t="s">
        <v>126</v>
      </c>
      <c r="C963" s="94" t="s">
        <v>114</v>
      </c>
      <c r="D963" s="121">
        <v>2014</v>
      </c>
      <c r="E963" s="93">
        <v>4</v>
      </c>
      <c r="F963" s="93">
        <f t="shared" si="233"/>
        <v>923</v>
      </c>
      <c r="H963" s="54">
        <v>4</v>
      </c>
      <c r="I963" s="118">
        <v>506.64</v>
      </c>
      <c r="J963" s="123"/>
      <c r="L963"/>
      <c r="M963" s="60">
        <f t="shared" si="227"/>
        <v>506.64</v>
      </c>
      <c r="N963" s="10"/>
      <c r="O963" s="79" t="str">
        <f t="shared" si="230"/>
        <v>NY Metro</v>
      </c>
      <c r="P963" s="94">
        <f t="shared" si="228"/>
        <v>923</v>
      </c>
      <c r="Q963" s="94" t="s">
        <v>114</v>
      </c>
      <c r="R963" s="193"/>
      <c r="S963" s="94">
        <v>1</v>
      </c>
      <c r="T963" s="58">
        <f t="shared" si="221"/>
        <v>4</v>
      </c>
      <c r="U963" s="61">
        <f t="shared" si="222"/>
        <v>506.64</v>
      </c>
      <c r="V963" s="61">
        <f t="shared" si="231"/>
        <v>494.16239941477687</v>
      </c>
      <c r="W963" s="61" t="s">
        <v>194</v>
      </c>
      <c r="X963" s="61">
        <f t="shared" si="232"/>
        <v>3.6349999999999998</v>
      </c>
      <c r="Y963" s="61">
        <f t="shared" si="229"/>
        <v>3.5454767129968299</v>
      </c>
      <c r="Z963" s="58">
        <f t="shared" si="223"/>
        <v>0</v>
      </c>
      <c r="AA963" s="81">
        <f t="shared" si="226"/>
        <v>494.16239941477687</v>
      </c>
      <c r="AB963" s="212">
        <f t="shared" si="220"/>
        <v>123.54059985369422</v>
      </c>
      <c r="AC963" s="82"/>
      <c r="AD963" s="10"/>
      <c r="AE963"/>
      <c r="AF963"/>
      <c r="AK963" s="10"/>
      <c r="AM963"/>
      <c r="AR963" s="10"/>
      <c r="AT963"/>
    </row>
    <row r="964" spans="1:46" x14ac:dyDescent="0.25">
      <c r="A964" s="93">
        <v>924</v>
      </c>
      <c r="B964" s="93" t="s">
        <v>126</v>
      </c>
      <c r="C964" s="94" t="s">
        <v>114</v>
      </c>
      <c r="D964" s="121">
        <v>2014</v>
      </c>
      <c r="E964" s="93">
        <v>4</v>
      </c>
      <c r="F964" s="93">
        <f t="shared" si="233"/>
        <v>924</v>
      </c>
      <c r="H964" s="54">
        <v>4</v>
      </c>
      <c r="I964" s="118">
        <v>506.64</v>
      </c>
      <c r="J964" s="123"/>
      <c r="L964"/>
      <c r="M964" s="60">
        <f t="shared" si="227"/>
        <v>506.64</v>
      </c>
      <c r="N964" s="10"/>
      <c r="O964" s="79" t="str">
        <f t="shared" si="230"/>
        <v>NY Metro</v>
      </c>
      <c r="P964" s="94">
        <f t="shared" si="228"/>
        <v>924</v>
      </c>
      <c r="Q964" s="94" t="s">
        <v>114</v>
      </c>
      <c r="R964" s="193"/>
      <c r="S964" s="94">
        <v>1</v>
      </c>
      <c r="T964" s="58">
        <f t="shared" si="221"/>
        <v>4</v>
      </c>
      <c r="U964" s="61">
        <f t="shared" si="222"/>
        <v>506.64</v>
      </c>
      <c r="V964" s="61">
        <f t="shared" si="231"/>
        <v>494.16239941477687</v>
      </c>
      <c r="W964" s="61" t="s">
        <v>194</v>
      </c>
      <c r="X964" s="61">
        <f t="shared" si="232"/>
        <v>3.6349999999999998</v>
      </c>
      <c r="Y964" s="61">
        <f t="shared" si="229"/>
        <v>3.5454767129968299</v>
      </c>
      <c r="Z964" s="58">
        <f t="shared" si="223"/>
        <v>0</v>
      </c>
      <c r="AA964" s="81">
        <f t="shared" si="226"/>
        <v>494.16239941477687</v>
      </c>
      <c r="AB964" s="212">
        <f t="shared" si="220"/>
        <v>123.54059985369422</v>
      </c>
      <c r="AC964" s="82"/>
      <c r="AD964" s="10"/>
      <c r="AE964"/>
      <c r="AF964"/>
      <c r="AK964" s="10"/>
      <c r="AM964"/>
      <c r="AR964" s="10"/>
      <c r="AT964"/>
    </row>
    <row r="965" spans="1:46" x14ac:dyDescent="0.25">
      <c r="A965" s="93">
        <v>925</v>
      </c>
      <c r="B965" s="93" t="s">
        <v>126</v>
      </c>
      <c r="C965" s="94" t="s">
        <v>114</v>
      </c>
      <c r="D965" s="121">
        <v>2014</v>
      </c>
      <c r="E965" s="93">
        <v>4</v>
      </c>
      <c r="F965" s="93">
        <f t="shared" si="233"/>
        <v>925</v>
      </c>
      <c r="H965" s="54">
        <v>4</v>
      </c>
      <c r="I965" s="118">
        <v>506.64</v>
      </c>
      <c r="J965" s="123"/>
      <c r="L965"/>
      <c r="M965" s="60">
        <f t="shared" si="227"/>
        <v>506.64</v>
      </c>
      <c r="N965" s="10"/>
      <c r="O965" s="79" t="str">
        <f t="shared" si="230"/>
        <v>NY Metro</v>
      </c>
      <c r="P965" s="94">
        <f t="shared" si="228"/>
        <v>925</v>
      </c>
      <c r="Q965" s="94" t="s">
        <v>114</v>
      </c>
      <c r="R965" s="193"/>
      <c r="S965" s="94">
        <v>1</v>
      </c>
      <c r="T965" s="58">
        <f t="shared" si="221"/>
        <v>4</v>
      </c>
      <c r="U965" s="61">
        <f t="shared" si="222"/>
        <v>506.64</v>
      </c>
      <c r="V965" s="61">
        <f t="shared" si="231"/>
        <v>494.16239941477687</v>
      </c>
      <c r="W965" s="61" t="s">
        <v>194</v>
      </c>
      <c r="X965" s="61">
        <f t="shared" si="232"/>
        <v>3.6349999999999998</v>
      </c>
      <c r="Y965" s="61">
        <f t="shared" si="229"/>
        <v>3.5454767129968299</v>
      </c>
      <c r="Z965" s="58">
        <f t="shared" si="223"/>
        <v>0</v>
      </c>
      <c r="AA965" s="81">
        <f t="shared" si="226"/>
        <v>494.16239941477687</v>
      </c>
      <c r="AB965" s="212">
        <f t="shared" si="220"/>
        <v>123.54059985369422</v>
      </c>
      <c r="AC965" s="82"/>
      <c r="AD965" s="10"/>
      <c r="AE965"/>
      <c r="AF965"/>
      <c r="AK965" s="10"/>
      <c r="AM965"/>
      <c r="AR965" s="10"/>
      <c r="AT965"/>
    </row>
    <row r="966" spans="1:46" x14ac:dyDescent="0.25">
      <c r="A966" s="93">
        <v>926</v>
      </c>
      <c r="B966" s="93" t="s">
        <v>126</v>
      </c>
      <c r="C966" s="94" t="s">
        <v>114</v>
      </c>
      <c r="D966" s="121">
        <v>2014</v>
      </c>
      <c r="E966" s="93">
        <v>4</v>
      </c>
      <c r="F966" s="93">
        <f t="shared" si="233"/>
        <v>926</v>
      </c>
      <c r="H966" s="54">
        <v>4</v>
      </c>
      <c r="I966" s="118">
        <v>506.64</v>
      </c>
      <c r="J966" s="123"/>
      <c r="L966"/>
      <c r="M966" s="60">
        <f t="shared" si="227"/>
        <v>506.64</v>
      </c>
      <c r="N966" s="10"/>
      <c r="O966" s="79" t="str">
        <f t="shared" si="230"/>
        <v>NY Metro</v>
      </c>
      <c r="P966" s="94">
        <f t="shared" si="228"/>
        <v>926</v>
      </c>
      <c r="Q966" s="94" t="s">
        <v>114</v>
      </c>
      <c r="R966" s="193"/>
      <c r="S966" s="94">
        <v>1</v>
      </c>
      <c r="T966" s="58">
        <f t="shared" si="221"/>
        <v>4</v>
      </c>
      <c r="U966" s="61">
        <f t="shared" si="222"/>
        <v>506.64</v>
      </c>
      <c r="V966" s="61">
        <f t="shared" si="231"/>
        <v>494.16239941477687</v>
      </c>
      <c r="W966" s="61" t="s">
        <v>194</v>
      </c>
      <c r="X966" s="61">
        <f t="shared" si="232"/>
        <v>3.6349999999999998</v>
      </c>
      <c r="Y966" s="61">
        <f t="shared" si="229"/>
        <v>3.5454767129968299</v>
      </c>
      <c r="Z966" s="58">
        <f t="shared" si="223"/>
        <v>0</v>
      </c>
      <c r="AA966" s="81">
        <f t="shared" si="226"/>
        <v>494.16239941477687</v>
      </c>
      <c r="AB966" s="212">
        <f t="shared" ref="AB966:AB1029" si="234">IF(T966,AA966/T966,"-")</f>
        <v>123.54059985369422</v>
      </c>
      <c r="AC966" s="82"/>
      <c r="AD966" s="10"/>
      <c r="AE966"/>
      <c r="AF966"/>
      <c r="AK966" s="10"/>
      <c r="AM966"/>
      <c r="AR966" s="10"/>
      <c r="AT966"/>
    </row>
    <row r="967" spans="1:46" x14ac:dyDescent="0.25">
      <c r="A967" s="93">
        <v>927</v>
      </c>
      <c r="B967" s="93" t="s">
        <v>126</v>
      </c>
      <c r="C967" s="94" t="s">
        <v>114</v>
      </c>
      <c r="D967" s="121">
        <v>2014</v>
      </c>
      <c r="E967" s="93">
        <v>4</v>
      </c>
      <c r="F967" s="93">
        <f t="shared" si="233"/>
        <v>927</v>
      </c>
      <c r="H967" s="54">
        <v>4</v>
      </c>
      <c r="I967" s="118">
        <v>506.64</v>
      </c>
      <c r="J967" s="123"/>
      <c r="L967"/>
      <c r="M967" s="60">
        <f t="shared" si="227"/>
        <v>506.64</v>
      </c>
      <c r="N967" s="10"/>
      <c r="O967" s="79" t="str">
        <f t="shared" si="230"/>
        <v>NY Metro</v>
      </c>
      <c r="P967" s="94">
        <f t="shared" si="228"/>
        <v>927</v>
      </c>
      <c r="Q967" s="94" t="s">
        <v>114</v>
      </c>
      <c r="R967" s="193"/>
      <c r="S967" s="94">
        <v>1</v>
      </c>
      <c r="T967" s="58">
        <f t="shared" si="221"/>
        <v>4</v>
      </c>
      <c r="U967" s="61">
        <f t="shared" si="222"/>
        <v>506.64</v>
      </c>
      <c r="V967" s="61">
        <f t="shared" si="231"/>
        <v>494.16239941477687</v>
      </c>
      <c r="W967" s="61" t="s">
        <v>194</v>
      </c>
      <c r="X967" s="61">
        <f t="shared" si="232"/>
        <v>3.6349999999999998</v>
      </c>
      <c r="Y967" s="61">
        <f t="shared" si="229"/>
        <v>3.5454767129968299</v>
      </c>
      <c r="Z967" s="58">
        <f t="shared" si="223"/>
        <v>0</v>
      </c>
      <c r="AA967" s="81">
        <f t="shared" si="226"/>
        <v>494.16239941477687</v>
      </c>
      <c r="AB967" s="212">
        <f t="shared" si="234"/>
        <v>123.54059985369422</v>
      </c>
      <c r="AC967" s="82"/>
      <c r="AD967" s="10"/>
      <c r="AE967"/>
      <c r="AF967"/>
      <c r="AK967" s="10"/>
      <c r="AM967"/>
      <c r="AR967" s="10"/>
      <c r="AT967"/>
    </row>
    <row r="968" spans="1:46" x14ac:dyDescent="0.25">
      <c r="A968" s="93">
        <v>928</v>
      </c>
      <c r="B968" s="93" t="s">
        <v>126</v>
      </c>
      <c r="C968" s="94" t="s">
        <v>114</v>
      </c>
      <c r="D968" s="121">
        <v>2014</v>
      </c>
      <c r="E968" s="93">
        <v>4</v>
      </c>
      <c r="F968" s="93">
        <f t="shared" si="233"/>
        <v>928</v>
      </c>
      <c r="H968" s="54">
        <v>4</v>
      </c>
      <c r="I968" s="118">
        <v>506.64</v>
      </c>
      <c r="J968" s="123"/>
      <c r="L968"/>
      <c r="M968" s="60">
        <f t="shared" si="227"/>
        <v>506.64</v>
      </c>
      <c r="N968" s="10"/>
      <c r="O968" s="79" t="str">
        <f t="shared" si="230"/>
        <v>NY Metro</v>
      </c>
      <c r="P968" s="94">
        <f t="shared" si="228"/>
        <v>928</v>
      </c>
      <c r="Q968" s="94" t="s">
        <v>114</v>
      </c>
      <c r="R968" s="193"/>
      <c r="S968" s="94">
        <v>1</v>
      </c>
      <c r="T968" s="58">
        <f t="shared" si="221"/>
        <v>4</v>
      </c>
      <c r="U968" s="61">
        <f t="shared" si="222"/>
        <v>506.64</v>
      </c>
      <c r="V968" s="61">
        <f t="shared" si="231"/>
        <v>494.16239941477687</v>
      </c>
      <c r="W968" s="61" t="s">
        <v>194</v>
      </c>
      <c r="X968" s="61">
        <f t="shared" si="232"/>
        <v>3.6349999999999998</v>
      </c>
      <c r="Y968" s="61">
        <f t="shared" si="229"/>
        <v>3.5454767129968299</v>
      </c>
      <c r="Z968" s="58">
        <f t="shared" si="223"/>
        <v>0</v>
      </c>
      <c r="AA968" s="81">
        <f t="shared" si="226"/>
        <v>494.16239941477687</v>
      </c>
      <c r="AB968" s="212">
        <f t="shared" si="234"/>
        <v>123.54059985369422</v>
      </c>
      <c r="AC968" s="82"/>
      <c r="AD968" s="10"/>
      <c r="AE968"/>
      <c r="AF968"/>
      <c r="AK968" s="10"/>
      <c r="AM968"/>
      <c r="AR968" s="10"/>
      <c r="AT968"/>
    </row>
    <row r="969" spans="1:46" x14ac:dyDescent="0.25">
      <c r="A969" s="93">
        <v>929</v>
      </c>
      <c r="B969" s="93" t="s">
        <v>126</v>
      </c>
      <c r="C969" s="94" t="s">
        <v>114</v>
      </c>
      <c r="D969" s="121">
        <v>2014</v>
      </c>
      <c r="E969" s="93">
        <v>4</v>
      </c>
      <c r="F969" s="93">
        <f t="shared" si="233"/>
        <v>929</v>
      </c>
      <c r="H969" s="54">
        <v>4</v>
      </c>
      <c r="I969" s="118">
        <v>506.64</v>
      </c>
      <c r="J969" s="123"/>
      <c r="L969"/>
      <c r="M969" s="60">
        <f t="shared" si="227"/>
        <v>506.64</v>
      </c>
      <c r="N969" s="10"/>
      <c r="O969" s="79" t="str">
        <f t="shared" si="230"/>
        <v>NY Metro</v>
      </c>
      <c r="P969" s="94">
        <f t="shared" si="228"/>
        <v>929</v>
      </c>
      <c r="Q969" s="94" t="s">
        <v>114</v>
      </c>
      <c r="R969" s="193"/>
      <c r="S969" s="94">
        <v>1</v>
      </c>
      <c r="T969" s="58">
        <f t="shared" si="221"/>
        <v>4</v>
      </c>
      <c r="U969" s="61">
        <f t="shared" si="222"/>
        <v>506.64</v>
      </c>
      <c r="V969" s="61">
        <f t="shared" si="231"/>
        <v>494.16239941477687</v>
      </c>
      <c r="W969" s="61" t="s">
        <v>194</v>
      </c>
      <c r="X969" s="61">
        <f t="shared" si="232"/>
        <v>3.6349999999999998</v>
      </c>
      <c r="Y969" s="61">
        <f t="shared" si="229"/>
        <v>3.5454767129968299</v>
      </c>
      <c r="Z969" s="58">
        <f t="shared" si="223"/>
        <v>0</v>
      </c>
      <c r="AA969" s="81">
        <f t="shared" si="226"/>
        <v>494.16239941477687</v>
      </c>
      <c r="AB969" s="212">
        <f t="shared" si="234"/>
        <v>123.54059985369422</v>
      </c>
      <c r="AC969" s="82"/>
      <c r="AD969" s="10"/>
      <c r="AE969"/>
      <c r="AF969"/>
      <c r="AK969" s="10"/>
      <c r="AM969"/>
      <c r="AR969" s="10"/>
      <c r="AT969"/>
    </row>
    <row r="970" spans="1:46" x14ac:dyDescent="0.25">
      <c r="A970" s="93">
        <v>930</v>
      </c>
      <c r="B970" s="93" t="s">
        <v>126</v>
      </c>
      <c r="C970" s="94" t="s">
        <v>114</v>
      </c>
      <c r="D970" s="121">
        <v>2014</v>
      </c>
      <c r="E970" s="93">
        <v>4</v>
      </c>
      <c r="F970" s="93">
        <f t="shared" si="233"/>
        <v>930</v>
      </c>
      <c r="H970" s="54">
        <v>4</v>
      </c>
      <c r="I970" s="118">
        <v>506.64</v>
      </c>
      <c r="J970" s="123"/>
      <c r="L970"/>
      <c r="M970" s="60">
        <f t="shared" si="227"/>
        <v>506.64</v>
      </c>
      <c r="N970" s="10"/>
      <c r="O970" s="79" t="str">
        <f t="shared" si="230"/>
        <v>NY Metro</v>
      </c>
      <c r="P970" s="94">
        <f t="shared" si="228"/>
        <v>930</v>
      </c>
      <c r="Q970" s="94" t="s">
        <v>114</v>
      </c>
      <c r="R970" s="193"/>
      <c r="S970" s="94">
        <v>1</v>
      </c>
      <c r="T970" s="58">
        <f t="shared" ref="T970:U976" si="235">H970</f>
        <v>4</v>
      </c>
      <c r="U970" s="61">
        <f t="shared" si="235"/>
        <v>506.64</v>
      </c>
      <c r="V970" s="61">
        <f t="shared" si="231"/>
        <v>494.16239941477687</v>
      </c>
      <c r="W970" s="61" t="s">
        <v>194</v>
      </c>
      <c r="X970" s="61">
        <f t="shared" si="232"/>
        <v>3.6349999999999998</v>
      </c>
      <c r="Y970" s="61">
        <f t="shared" si="229"/>
        <v>3.5454767129968299</v>
      </c>
      <c r="Z970" s="58">
        <f t="shared" ref="Z970:Z976" si="236">L970</f>
        <v>0</v>
      </c>
      <c r="AA970" s="81">
        <f t="shared" si="226"/>
        <v>494.16239941477687</v>
      </c>
      <c r="AB970" s="212">
        <f t="shared" si="234"/>
        <v>123.54059985369422</v>
      </c>
      <c r="AC970" s="82"/>
      <c r="AD970" s="10"/>
      <c r="AE970"/>
      <c r="AF970"/>
      <c r="AK970" s="10"/>
      <c r="AM970"/>
      <c r="AR970" s="10"/>
      <c r="AT970"/>
    </row>
    <row r="971" spans="1:46" x14ac:dyDescent="0.25">
      <c r="A971" s="93">
        <v>931</v>
      </c>
      <c r="B971" s="93" t="s">
        <v>126</v>
      </c>
      <c r="C971" s="94" t="s">
        <v>114</v>
      </c>
      <c r="D971" s="121">
        <v>2014</v>
      </c>
      <c r="E971" s="93">
        <v>4</v>
      </c>
      <c r="F971" s="93">
        <f t="shared" si="233"/>
        <v>931</v>
      </c>
      <c r="H971" s="54">
        <v>4</v>
      </c>
      <c r="I971" s="118">
        <v>506.64</v>
      </c>
      <c r="J971" s="123"/>
      <c r="L971"/>
      <c r="M971" s="60">
        <f t="shared" si="227"/>
        <v>506.64</v>
      </c>
      <c r="N971" s="10"/>
      <c r="O971" s="79" t="str">
        <f t="shared" si="230"/>
        <v>NY Metro</v>
      </c>
      <c r="P971" s="94">
        <f t="shared" si="228"/>
        <v>931</v>
      </c>
      <c r="Q971" s="94" t="s">
        <v>114</v>
      </c>
      <c r="R971" s="193"/>
      <c r="S971" s="94">
        <v>1</v>
      </c>
      <c r="T971" s="58">
        <f t="shared" si="235"/>
        <v>4</v>
      </c>
      <c r="U971" s="61">
        <f t="shared" si="235"/>
        <v>506.64</v>
      </c>
      <c r="V971" s="61">
        <f t="shared" si="231"/>
        <v>494.16239941477687</v>
      </c>
      <c r="W971" s="61" t="s">
        <v>194</v>
      </c>
      <c r="X971" s="61">
        <f t="shared" si="232"/>
        <v>3.6349999999999998</v>
      </c>
      <c r="Y971" s="61">
        <f t="shared" si="229"/>
        <v>3.5454767129968299</v>
      </c>
      <c r="Z971" s="58">
        <f t="shared" si="236"/>
        <v>0</v>
      </c>
      <c r="AA971" s="81">
        <f t="shared" si="226"/>
        <v>494.16239941477687</v>
      </c>
      <c r="AB971" s="212">
        <f t="shared" si="234"/>
        <v>123.54059985369422</v>
      </c>
      <c r="AC971" s="82"/>
      <c r="AD971" s="10"/>
      <c r="AE971"/>
      <c r="AF971"/>
      <c r="AK971" s="10"/>
      <c r="AM971"/>
      <c r="AR971" s="10"/>
      <c r="AT971"/>
    </row>
    <row r="972" spans="1:46" x14ac:dyDescent="0.25">
      <c r="A972" s="93">
        <v>932</v>
      </c>
      <c r="B972" s="93" t="s">
        <v>126</v>
      </c>
      <c r="C972" s="94" t="s">
        <v>114</v>
      </c>
      <c r="D972" s="121">
        <v>2014</v>
      </c>
      <c r="E972" s="93">
        <v>4</v>
      </c>
      <c r="F972" s="93">
        <f t="shared" si="233"/>
        <v>932</v>
      </c>
      <c r="H972" s="54">
        <v>4</v>
      </c>
      <c r="I972" s="118">
        <v>506.64</v>
      </c>
      <c r="J972" s="123"/>
      <c r="L972"/>
      <c r="M972" s="60">
        <f t="shared" si="227"/>
        <v>506.64</v>
      </c>
      <c r="N972" s="10"/>
      <c r="O972" s="79" t="str">
        <f t="shared" si="230"/>
        <v>NY Metro</v>
      </c>
      <c r="P972" s="94">
        <f t="shared" si="228"/>
        <v>932</v>
      </c>
      <c r="Q972" s="94" t="s">
        <v>114</v>
      </c>
      <c r="R972" s="193"/>
      <c r="S972" s="94">
        <v>1</v>
      </c>
      <c r="T972" s="58">
        <f t="shared" si="235"/>
        <v>4</v>
      </c>
      <c r="U972" s="61">
        <f t="shared" si="235"/>
        <v>506.64</v>
      </c>
      <c r="V972" s="61">
        <f t="shared" si="231"/>
        <v>494.16239941477687</v>
      </c>
      <c r="W972" s="61" t="s">
        <v>194</v>
      </c>
      <c r="X972" s="61">
        <f t="shared" si="232"/>
        <v>3.6349999999999998</v>
      </c>
      <c r="Y972" s="61">
        <f t="shared" si="229"/>
        <v>3.5454767129968299</v>
      </c>
      <c r="Z972" s="58">
        <f t="shared" si="236"/>
        <v>0</v>
      </c>
      <c r="AA972" s="81">
        <f t="shared" si="226"/>
        <v>494.16239941477687</v>
      </c>
      <c r="AB972" s="212">
        <f t="shared" si="234"/>
        <v>123.54059985369422</v>
      </c>
      <c r="AC972" s="82"/>
      <c r="AD972" s="10"/>
      <c r="AE972"/>
      <c r="AF972"/>
      <c r="AK972" s="10"/>
      <c r="AM972"/>
      <c r="AR972" s="10"/>
      <c r="AT972"/>
    </row>
    <row r="973" spans="1:46" x14ac:dyDescent="0.25">
      <c r="A973" s="93">
        <v>933</v>
      </c>
      <c r="B973" s="93" t="s">
        <v>126</v>
      </c>
      <c r="C973" s="94" t="s">
        <v>114</v>
      </c>
      <c r="D973" s="121">
        <v>2014</v>
      </c>
      <c r="E973" s="93">
        <v>4</v>
      </c>
      <c r="F973" s="93">
        <f t="shared" si="233"/>
        <v>933</v>
      </c>
      <c r="H973" s="54">
        <v>4</v>
      </c>
      <c r="I973" s="118">
        <v>506.64</v>
      </c>
      <c r="J973" s="123"/>
      <c r="L973"/>
      <c r="M973" s="60">
        <f t="shared" si="227"/>
        <v>506.64</v>
      </c>
      <c r="N973" s="10"/>
      <c r="O973" s="79" t="str">
        <f t="shared" si="230"/>
        <v>NY Metro</v>
      </c>
      <c r="P973" s="94">
        <f t="shared" si="228"/>
        <v>933</v>
      </c>
      <c r="Q973" s="94" t="s">
        <v>114</v>
      </c>
      <c r="R973" s="193"/>
      <c r="S973" s="94">
        <v>1</v>
      </c>
      <c r="T973" s="58">
        <f t="shared" si="235"/>
        <v>4</v>
      </c>
      <c r="U973" s="61">
        <f t="shared" si="235"/>
        <v>506.64</v>
      </c>
      <c r="V973" s="61">
        <f t="shared" si="231"/>
        <v>494.16239941477687</v>
      </c>
      <c r="W973" s="61" t="s">
        <v>194</v>
      </c>
      <c r="X973" s="61">
        <f t="shared" si="232"/>
        <v>3.6349999999999998</v>
      </c>
      <c r="Y973" s="61">
        <f t="shared" si="229"/>
        <v>3.5454767129968299</v>
      </c>
      <c r="Z973" s="58">
        <f t="shared" si="236"/>
        <v>0</v>
      </c>
      <c r="AA973" s="81">
        <f t="shared" si="226"/>
        <v>494.16239941477687</v>
      </c>
      <c r="AB973" s="212">
        <f t="shared" si="234"/>
        <v>123.54059985369422</v>
      </c>
      <c r="AC973" s="82"/>
      <c r="AD973" s="10"/>
      <c r="AE973"/>
      <c r="AF973"/>
      <c r="AK973" s="10"/>
      <c r="AM973"/>
      <c r="AR973" s="10"/>
      <c r="AT973"/>
    </row>
    <row r="974" spans="1:46" x14ac:dyDescent="0.25">
      <c r="A974" s="93">
        <v>934</v>
      </c>
      <c r="B974" s="93" t="s">
        <v>126</v>
      </c>
      <c r="C974" s="94" t="s">
        <v>114</v>
      </c>
      <c r="D974" s="121">
        <v>2014</v>
      </c>
      <c r="E974" s="93">
        <v>4</v>
      </c>
      <c r="F974" s="93">
        <f t="shared" si="233"/>
        <v>934</v>
      </c>
      <c r="H974" s="54">
        <v>4</v>
      </c>
      <c r="I974" s="118">
        <v>506.64</v>
      </c>
      <c r="J974" s="123"/>
      <c r="L974"/>
      <c r="M974" s="60">
        <f t="shared" si="227"/>
        <v>506.64</v>
      </c>
      <c r="N974" s="10"/>
      <c r="O974" s="79" t="str">
        <f t="shared" si="230"/>
        <v>NY Metro</v>
      </c>
      <c r="P974" s="94">
        <f t="shared" si="228"/>
        <v>934</v>
      </c>
      <c r="Q974" s="94" t="s">
        <v>114</v>
      </c>
      <c r="R974" s="193"/>
      <c r="S974" s="94">
        <v>1</v>
      </c>
      <c r="T974" s="58">
        <f t="shared" si="235"/>
        <v>4</v>
      </c>
      <c r="U974" s="61">
        <f t="shared" si="235"/>
        <v>506.64</v>
      </c>
      <c r="V974" s="61">
        <f t="shared" si="231"/>
        <v>494.16239941477687</v>
      </c>
      <c r="W974" s="61" t="s">
        <v>194</v>
      </c>
      <c r="X974" s="61">
        <f t="shared" si="232"/>
        <v>3.6349999999999998</v>
      </c>
      <c r="Y974" s="61">
        <f t="shared" si="229"/>
        <v>3.5454767129968299</v>
      </c>
      <c r="Z974" s="58">
        <f t="shared" si="236"/>
        <v>0</v>
      </c>
      <c r="AA974" s="81">
        <f t="shared" si="226"/>
        <v>494.16239941477687</v>
      </c>
      <c r="AB974" s="212">
        <f t="shared" si="234"/>
        <v>123.54059985369422</v>
      </c>
      <c r="AC974" s="82"/>
      <c r="AD974" s="10"/>
      <c r="AE974"/>
      <c r="AF974"/>
      <c r="AK974" s="10"/>
      <c r="AM974"/>
      <c r="AR974" s="10"/>
      <c r="AT974"/>
    </row>
    <row r="975" spans="1:46" x14ac:dyDescent="0.25">
      <c r="A975" s="93">
        <v>935</v>
      </c>
      <c r="B975" s="93" t="s">
        <v>126</v>
      </c>
      <c r="C975" s="94" t="s">
        <v>114</v>
      </c>
      <c r="D975" s="121">
        <v>2014</v>
      </c>
      <c r="E975" s="93">
        <v>4</v>
      </c>
      <c r="F975" s="93">
        <f t="shared" si="233"/>
        <v>935</v>
      </c>
      <c r="H975" s="54">
        <v>4</v>
      </c>
      <c r="I975" s="118">
        <v>506.64</v>
      </c>
      <c r="J975" s="123"/>
      <c r="L975"/>
      <c r="M975" s="60">
        <f t="shared" si="227"/>
        <v>506.64</v>
      </c>
      <c r="N975" s="10"/>
      <c r="O975" s="79" t="str">
        <f t="shared" si="230"/>
        <v>NY Metro</v>
      </c>
      <c r="P975" s="94">
        <f t="shared" si="228"/>
        <v>935</v>
      </c>
      <c r="Q975" s="94" t="s">
        <v>114</v>
      </c>
      <c r="R975" s="193"/>
      <c r="S975" s="94">
        <v>1</v>
      </c>
      <c r="T975" s="58">
        <f t="shared" si="235"/>
        <v>4</v>
      </c>
      <c r="U975" s="61">
        <f t="shared" si="235"/>
        <v>506.64</v>
      </c>
      <c r="V975" s="61">
        <f t="shared" si="231"/>
        <v>494.16239941477687</v>
      </c>
      <c r="W975" s="61" t="s">
        <v>194</v>
      </c>
      <c r="X975" s="61">
        <f t="shared" si="232"/>
        <v>3.6349999999999998</v>
      </c>
      <c r="Y975" s="61">
        <f t="shared" si="229"/>
        <v>3.5454767129968299</v>
      </c>
      <c r="Z975" s="58">
        <f t="shared" si="236"/>
        <v>0</v>
      </c>
      <c r="AA975" s="81">
        <f t="shared" si="226"/>
        <v>494.16239941477687</v>
      </c>
      <c r="AB975" s="212">
        <f t="shared" si="234"/>
        <v>123.54059985369422</v>
      </c>
      <c r="AC975" s="82"/>
      <c r="AD975" s="10"/>
      <c r="AE975"/>
      <c r="AF975"/>
      <c r="AK975" s="10"/>
      <c r="AM975"/>
      <c r="AR975" s="10"/>
      <c r="AT975"/>
    </row>
    <row r="976" spans="1:46" x14ac:dyDescent="0.25">
      <c r="A976" s="93">
        <v>936</v>
      </c>
      <c r="B976" s="93" t="s">
        <v>126</v>
      </c>
      <c r="C976" s="94" t="s">
        <v>114</v>
      </c>
      <c r="D976" s="121">
        <v>2014</v>
      </c>
      <c r="E976" s="93">
        <v>4</v>
      </c>
      <c r="F976" s="93">
        <f t="shared" si="233"/>
        <v>936</v>
      </c>
      <c r="H976" s="54">
        <v>4</v>
      </c>
      <c r="I976" s="118">
        <v>506.64</v>
      </c>
      <c r="J976" s="123"/>
      <c r="L976"/>
      <c r="M976" s="60">
        <f t="shared" si="227"/>
        <v>506.64</v>
      </c>
      <c r="N976" s="10"/>
      <c r="O976" s="79" t="str">
        <f t="shared" si="230"/>
        <v>NY Metro</v>
      </c>
      <c r="P976" s="94">
        <f t="shared" si="228"/>
        <v>936</v>
      </c>
      <c r="Q976" s="94" t="s">
        <v>114</v>
      </c>
      <c r="R976" s="193"/>
      <c r="S976" s="94">
        <v>1</v>
      </c>
      <c r="T976" s="58">
        <f t="shared" si="235"/>
        <v>4</v>
      </c>
      <c r="U976" s="61">
        <f t="shared" si="235"/>
        <v>506.64</v>
      </c>
      <c r="V976" s="61">
        <f t="shared" si="231"/>
        <v>494.16239941477687</v>
      </c>
      <c r="W976" s="61" t="s">
        <v>194</v>
      </c>
      <c r="X976" s="61">
        <f t="shared" si="232"/>
        <v>3.6349999999999998</v>
      </c>
      <c r="Y976" s="61">
        <f t="shared" si="229"/>
        <v>3.5454767129968299</v>
      </c>
      <c r="Z976" s="58">
        <f t="shared" si="236"/>
        <v>0</v>
      </c>
      <c r="AA976" s="81">
        <f t="shared" si="226"/>
        <v>494.16239941477687</v>
      </c>
      <c r="AB976" s="212">
        <f t="shared" si="234"/>
        <v>123.54059985369422</v>
      </c>
      <c r="AC976" s="82"/>
      <c r="AD976" s="10"/>
      <c r="AE976"/>
      <c r="AF976"/>
      <c r="AK976" s="10"/>
      <c r="AM976"/>
      <c r="AR976" s="10"/>
      <c r="AT976"/>
    </row>
    <row r="977" spans="1:46" x14ac:dyDescent="0.25">
      <c r="A977" s="93">
        <v>937</v>
      </c>
      <c r="B977" s="93" t="s">
        <v>126</v>
      </c>
      <c r="C977" s="94" t="s">
        <v>114</v>
      </c>
      <c r="D977" s="121">
        <v>2014</v>
      </c>
      <c r="E977" s="93">
        <v>4</v>
      </c>
      <c r="F977" s="93">
        <f t="shared" si="233"/>
        <v>937</v>
      </c>
      <c r="H977" s="54">
        <v>4</v>
      </c>
      <c r="I977" s="118">
        <v>642</v>
      </c>
      <c r="J977" s="123"/>
      <c r="L977"/>
      <c r="M977" s="60">
        <f t="shared" si="227"/>
        <v>642</v>
      </c>
      <c r="N977" s="10"/>
      <c r="O977" s="79" t="str">
        <f t="shared" si="230"/>
        <v>NY Metro</v>
      </c>
      <c r="P977" s="94">
        <f t="shared" si="228"/>
        <v>937</v>
      </c>
      <c r="Q977" s="94" t="s">
        <v>114</v>
      </c>
      <c r="R977" s="193"/>
      <c r="S977" s="94">
        <v>1</v>
      </c>
      <c r="T977" s="58">
        <f t="shared" ref="T977:T1008" si="237">H977</f>
        <v>4</v>
      </c>
      <c r="U977" s="81">
        <f t="shared" ref="U977:U1008" si="238">I977-(Z977*Y977)</f>
        <v>631.36356986100952</v>
      </c>
      <c r="V977" s="61">
        <f t="shared" si="231"/>
        <v>615.81425980103347</v>
      </c>
      <c r="W977" s="61" t="s">
        <v>194</v>
      </c>
      <c r="X977" s="61">
        <f t="shared" si="232"/>
        <v>3.6349999999999998</v>
      </c>
      <c r="Y977" s="61">
        <f t="shared" ref="Y977:Y983" si="239">X977/$AO$52</f>
        <v>3.5454767129968299</v>
      </c>
      <c r="Z977" s="58">
        <v>3</v>
      </c>
      <c r="AA977" s="81">
        <f t="shared" ref="AA977:AA1008" si="240">((Z977*Y977)+V977)/S977</f>
        <v>626.45068994002395</v>
      </c>
      <c r="AB977" s="212">
        <f t="shared" si="234"/>
        <v>156.61267248500599</v>
      </c>
      <c r="AC977" s="82"/>
      <c r="AD977" s="10"/>
      <c r="AE977"/>
      <c r="AF977"/>
      <c r="AK977" s="10"/>
      <c r="AM977"/>
      <c r="AR977" s="10"/>
      <c r="AT977"/>
    </row>
    <row r="978" spans="1:46" x14ac:dyDescent="0.25">
      <c r="A978" s="93">
        <v>938</v>
      </c>
      <c r="B978" s="93" t="s">
        <v>126</v>
      </c>
      <c r="C978" s="94" t="s">
        <v>114</v>
      </c>
      <c r="D978" s="121">
        <v>2014</v>
      </c>
      <c r="E978" s="93">
        <v>4</v>
      </c>
      <c r="F978" s="93">
        <f t="shared" si="233"/>
        <v>938</v>
      </c>
      <c r="H978" s="54">
        <v>4</v>
      </c>
      <c r="I978" s="118">
        <v>642</v>
      </c>
      <c r="J978" s="123"/>
      <c r="L978"/>
      <c r="M978" s="60">
        <f t="shared" si="227"/>
        <v>642</v>
      </c>
      <c r="N978" s="10"/>
      <c r="O978" s="79" t="str">
        <f t="shared" si="230"/>
        <v>NY Metro</v>
      </c>
      <c r="P978" s="94">
        <f t="shared" si="228"/>
        <v>938</v>
      </c>
      <c r="Q978" s="94" t="s">
        <v>114</v>
      </c>
      <c r="R978" s="193"/>
      <c r="S978" s="94">
        <v>1</v>
      </c>
      <c r="T978" s="58">
        <f t="shared" si="237"/>
        <v>4</v>
      </c>
      <c r="U978" s="81">
        <f t="shared" si="238"/>
        <v>631.36356986100952</v>
      </c>
      <c r="V978" s="61">
        <f t="shared" si="231"/>
        <v>615.81425980103347</v>
      </c>
      <c r="W978" s="61" t="s">
        <v>194</v>
      </c>
      <c r="X978" s="61">
        <f t="shared" si="232"/>
        <v>3.6349999999999998</v>
      </c>
      <c r="Y978" s="61">
        <f t="shared" si="239"/>
        <v>3.5454767129968299</v>
      </c>
      <c r="Z978" s="58">
        <v>3</v>
      </c>
      <c r="AA978" s="81">
        <f t="shared" si="240"/>
        <v>626.45068994002395</v>
      </c>
      <c r="AB978" s="212">
        <f t="shared" si="234"/>
        <v>156.61267248500599</v>
      </c>
      <c r="AC978" s="82"/>
      <c r="AD978" s="10"/>
      <c r="AE978"/>
      <c r="AF978"/>
      <c r="AK978" s="10"/>
      <c r="AM978"/>
      <c r="AR978" s="10"/>
      <c r="AT978"/>
    </row>
    <row r="979" spans="1:46" x14ac:dyDescent="0.25">
      <c r="A979" s="93">
        <v>939</v>
      </c>
      <c r="B979" s="93" t="s">
        <v>126</v>
      </c>
      <c r="C979" s="94" t="s">
        <v>114</v>
      </c>
      <c r="D979" s="121">
        <v>2014</v>
      </c>
      <c r="E979" s="93">
        <v>4</v>
      </c>
      <c r="F979" s="93">
        <f t="shared" si="233"/>
        <v>939</v>
      </c>
      <c r="H979" s="54">
        <v>4</v>
      </c>
      <c r="I979" s="118">
        <v>642</v>
      </c>
      <c r="J979" s="123"/>
      <c r="L979"/>
      <c r="M979" s="60">
        <f t="shared" si="227"/>
        <v>642</v>
      </c>
      <c r="N979" s="10"/>
      <c r="O979" s="79" t="str">
        <f t="shared" si="230"/>
        <v>NY Metro</v>
      </c>
      <c r="P979" s="94">
        <f t="shared" si="228"/>
        <v>939</v>
      </c>
      <c r="Q979" s="94" t="s">
        <v>114</v>
      </c>
      <c r="R979" s="193"/>
      <c r="S979" s="94">
        <v>1</v>
      </c>
      <c r="T979" s="58">
        <f t="shared" si="237"/>
        <v>4</v>
      </c>
      <c r="U979" s="81">
        <f t="shared" si="238"/>
        <v>631.36356986100952</v>
      </c>
      <c r="V979" s="61">
        <f t="shared" si="231"/>
        <v>615.81425980103347</v>
      </c>
      <c r="W979" s="61" t="s">
        <v>194</v>
      </c>
      <c r="X979" s="61">
        <f t="shared" si="232"/>
        <v>3.6349999999999998</v>
      </c>
      <c r="Y979" s="61">
        <f t="shared" si="239"/>
        <v>3.5454767129968299</v>
      </c>
      <c r="Z979" s="58">
        <v>3</v>
      </c>
      <c r="AA979" s="81">
        <f t="shared" si="240"/>
        <v>626.45068994002395</v>
      </c>
      <c r="AB979" s="212">
        <f t="shared" si="234"/>
        <v>156.61267248500599</v>
      </c>
      <c r="AC979" s="82"/>
      <c r="AD979" s="10"/>
      <c r="AE979"/>
      <c r="AF979"/>
      <c r="AK979" s="10"/>
      <c r="AM979"/>
      <c r="AR979" s="10"/>
      <c r="AT979"/>
    </row>
    <row r="980" spans="1:46" x14ac:dyDescent="0.25">
      <c r="A980" s="93">
        <v>940</v>
      </c>
      <c r="B980" s="93" t="s">
        <v>126</v>
      </c>
      <c r="C980" s="94" t="s">
        <v>114</v>
      </c>
      <c r="D980" s="121">
        <v>2014</v>
      </c>
      <c r="E980" s="93">
        <v>4</v>
      </c>
      <c r="F980" s="93">
        <f t="shared" si="233"/>
        <v>940</v>
      </c>
      <c r="H980" s="54">
        <v>4</v>
      </c>
      <c r="I980" s="118">
        <v>642</v>
      </c>
      <c r="J980" s="123"/>
      <c r="L980"/>
      <c r="M980" s="60">
        <f t="shared" si="227"/>
        <v>642</v>
      </c>
      <c r="N980" s="10"/>
      <c r="O980" s="79" t="str">
        <f t="shared" si="230"/>
        <v>NY Metro</v>
      </c>
      <c r="P980" s="94">
        <f t="shared" si="228"/>
        <v>940</v>
      </c>
      <c r="Q980" s="94" t="s">
        <v>114</v>
      </c>
      <c r="R980" s="193"/>
      <c r="S980" s="94">
        <v>1</v>
      </c>
      <c r="T980" s="58">
        <f t="shared" si="237"/>
        <v>4</v>
      </c>
      <c r="U980" s="81">
        <f t="shared" si="238"/>
        <v>631.36356986100952</v>
      </c>
      <c r="V980" s="61">
        <f t="shared" si="231"/>
        <v>615.81425980103347</v>
      </c>
      <c r="W980" s="61" t="s">
        <v>194</v>
      </c>
      <c r="X980" s="61">
        <f t="shared" si="232"/>
        <v>3.6349999999999998</v>
      </c>
      <c r="Y980" s="61">
        <f t="shared" si="239"/>
        <v>3.5454767129968299</v>
      </c>
      <c r="Z980" s="58">
        <v>3</v>
      </c>
      <c r="AA980" s="81">
        <f t="shared" si="240"/>
        <v>626.45068994002395</v>
      </c>
      <c r="AB980" s="212">
        <f t="shared" si="234"/>
        <v>156.61267248500599</v>
      </c>
      <c r="AC980" s="82"/>
      <c r="AD980" s="10"/>
      <c r="AE980"/>
      <c r="AF980"/>
      <c r="AK980" s="10"/>
      <c r="AM980"/>
      <c r="AR980" s="10"/>
      <c r="AT980"/>
    </row>
    <row r="981" spans="1:46" x14ac:dyDescent="0.25">
      <c r="A981" s="93">
        <v>941</v>
      </c>
      <c r="B981" s="93" t="s">
        <v>126</v>
      </c>
      <c r="C981" s="94" t="s">
        <v>114</v>
      </c>
      <c r="D981" s="121">
        <v>2014</v>
      </c>
      <c r="E981" s="93">
        <v>4</v>
      </c>
      <c r="F981" s="93">
        <f t="shared" si="233"/>
        <v>941</v>
      </c>
      <c r="H981" s="54">
        <v>4</v>
      </c>
      <c r="I981" s="118">
        <v>642</v>
      </c>
      <c r="J981" s="123"/>
      <c r="L981"/>
      <c r="M981" s="60">
        <f t="shared" ref="M981:M1012" si="241">I981+(L981*K981)</f>
        <v>642</v>
      </c>
      <c r="N981" s="10"/>
      <c r="O981" s="79" t="str">
        <f t="shared" si="230"/>
        <v>NY Metro</v>
      </c>
      <c r="P981" s="94">
        <f t="shared" si="228"/>
        <v>941</v>
      </c>
      <c r="Q981" s="94" t="s">
        <v>114</v>
      </c>
      <c r="R981" s="193"/>
      <c r="S981" s="94">
        <v>1</v>
      </c>
      <c r="T981" s="58">
        <f t="shared" si="237"/>
        <v>4</v>
      </c>
      <c r="U981" s="81">
        <f t="shared" si="238"/>
        <v>631.36356986100952</v>
      </c>
      <c r="V981" s="61">
        <f t="shared" si="231"/>
        <v>615.81425980103347</v>
      </c>
      <c r="W981" s="61" t="s">
        <v>194</v>
      </c>
      <c r="X981" s="61">
        <f t="shared" si="232"/>
        <v>3.6349999999999998</v>
      </c>
      <c r="Y981" s="61">
        <f t="shared" si="239"/>
        <v>3.5454767129968299</v>
      </c>
      <c r="Z981" s="58">
        <v>3</v>
      </c>
      <c r="AA981" s="81">
        <f t="shared" si="240"/>
        <v>626.45068994002395</v>
      </c>
      <c r="AB981" s="212">
        <f t="shared" si="234"/>
        <v>156.61267248500599</v>
      </c>
      <c r="AC981" s="82"/>
      <c r="AD981" s="10"/>
      <c r="AE981"/>
      <c r="AF981"/>
      <c r="AK981" s="10"/>
      <c r="AM981"/>
      <c r="AR981" s="10"/>
      <c r="AT981"/>
    </row>
    <row r="982" spans="1:46" x14ac:dyDescent="0.25">
      <c r="A982" s="93">
        <v>942</v>
      </c>
      <c r="B982" s="93" t="s">
        <v>126</v>
      </c>
      <c r="C982" s="94" t="s">
        <v>114</v>
      </c>
      <c r="D982" s="121">
        <v>2014</v>
      </c>
      <c r="E982" s="93">
        <v>4</v>
      </c>
      <c r="F982" s="93">
        <f t="shared" si="233"/>
        <v>942</v>
      </c>
      <c r="H982" s="54">
        <v>4</v>
      </c>
      <c r="I982" s="118">
        <v>642</v>
      </c>
      <c r="J982" s="123"/>
      <c r="L982"/>
      <c r="M982" s="60">
        <f t="shared" si="241"/>
        <v>642</v>
      </c>
      <c r="N982" s="10"/>
      <c r="O982" s="79" t="str">
        <f t="shared" si="230"/>
        <v>NY Metro</v>
      </c>
      <c r="P982" s="94">
        <f t="shared" si="228"/>
        <v>942</v>
      </c>
      <c r="Q982" s="94" t="s">
        <v>114</v>
      </c>
      <c r="R982" s="193"/>
      <c r="S982" s="94">
        <v>1</v>
      </c>
      <c r="T982" s="58">
        <f t="shared" si="237"/>
        <v>4</v>
      </c>
      <c r="U982" s="81">
        <f t="shared" si="238"/>
        <v>631.36356986100952</v>
      </c>
      <c r="V982" s="61">
        <f t="shared" si="231"/>
        <v>615.81425980103347</v>
      </c>
      <c r="W982" s="61" t="s">
        <v>194</v>
      </c>
      <c r="X982" s="61">
        <f t="shared" si="232"/>
        <v>3.6349999999999998</v>
      </c>
      <c r="Y982" s="61">
        <f t="shared" si="239"/>
        <v>3.5454767129968299</v>
      </c>
      <c r="Z982" s="58">
        <v>3</v>
      </c>
      <c r="AA982" s="81">
        <f t="shared" si="240"/>
        <v>626.45068994002395</v>
      </c>
      <c r="AB982" s="212">
        <f t="shared" si="234"/>
        <v>156.61267248500599</v>
      </c>
      <c r="AC982" s="82"/>
      <c r="AD982" s="10"/>
      <c r="AE982"/>
      <c r="AF982"/>
      <c r="AK982" s="10"/>
      <c r="AM982"/>
      <c r="AR982" s="10"/>
      <c r="AT982"/>
    </row>
    <row r="983" spans="1:46" x14ac:dyDescent="0.25">
      <c r="A983" s="93">
        <v>943</v>
      </c>
      <c r="B983" s="93" t="s">
        <v>126</v>
      </c>
      <c r="C983" s="94" t="s">
        <v>114</v>
      </c>
      <c r="D983" s="121">
        <v>2014</v>
      </c>
      <c r="E983" s="93">
        <v>4</v>
      </c>
      <c r="F983" s="93">
        <f t="shared" si="233"/>
        <v>943</v>
      </c>
      <c r="H983" s="54">
        <v>4</v>
      </c>
      <c r="I983" s="118">
        <v>642</v>
      </c>
      <c r="J983" s="123"/>
      <c r="L983"/>
      <c r="M983" s="60">
        <f t="shared" si="241"/>
        <v>642</v>
      </c>
      <c r="N983" s="10"/>
      <c r="O983" s="79" t="str">
        <f t="shared" si="230"/>
        <v>NY Metro</v>
      </c>
      <c r="P983" s="94">
        <f t="shared" si="228"/>
        <v>943</v>
      </c>
      <c r="Q983" s="94" t="s">
        <v>114</v>
      </c>
      <c r="R983" s="193"/>
      <c r="S983" s="94">
        <v>1</v>
      </c>
      <c r="T983" s="58">
        <f t="shared" si="237"/>
        <v>4</v>
      </c>
      <c r="U983" s="81">
        <f t="shared" si="238"/>
        <v>631.36356986100952</v>
      </c>
      <c r="V983" s="61">
        <f t="shared" si="231"/>
        <v>615.81425980103347</v>
      </c>
      <c r="W983" s="61" t="s">
        <v>194</v>
      </c>
      <c r="X983" s="61">
        <f t="shared" si="232"/>
        <v>3.6349999999999998</v>
      </c>
      <c r="Y983" s="61">
        <f t="shared" si="239"/>
        <v>3.5454767129968299</v>
      </c>
      <c r="Z983" s="58">
        <v>3</v>
      </c>
      <c r="AA983" s="81">
        <f t="shared" si="240"/>
        <v>626.45068994002395</v>
      </c>
      <c r="AB983" s="212">
        <f t="shared" si="234"/>
        <v>156.61267248500599</v>
      </c>
      <c r="AC983" s="82"/>
      <c r="AD983" s="10"/>
      <c r="AE983"/>
      <c r="AF983"/>
      <c r="AK983" s="10"/>
      <c r="AM983"/>
      <c r="AR983" s="10"/>
      <c r="AT983"/>
    </row>
    <row r="984" spans="1:46" x14ac:dyDescent="0.25">
      <c r="A984" s="93">
        <v>944</v>
      </c>
      <c r="B984" s="93" t="s">
        <v>126</v>
      </c>
      <c r="C984" s="94" t="s">
        <v>114</v>
      </c>
      <c r="D984" s="121">
        <v>2014</v>
      </c>
      <c r="E984" s="93">
        <v>4</v>
      </c>
      <c r="F984" s="93">
        <f t="shared" si="233"/>
        <v>944</v>
      </c>
      <c r="H984" s="54">
        <v>4</v>
      </c>
      <c r="I984" s="118">
        <v>642</v>
      </c>
      <c r="J984" s="123"/>
      <c r="L984"/>
      <c r="M984" s="60">
        <f t="shared" si="241"/>
        <v>642</v>
      </c>
      <c r="N984" s="10"/>
      <c r="O984" s="79" t="str">
        <f t="shared" si="230"/>
        <v>NY Metro</v>
      </c>
      <c r="P984" s="94">
        <f t="shared" si="228"/>
        <v>944</v>
      </c>
      <c r="Q984" s="94" t="s">
        <v>114</v>
      </c>
      <c r="R984" s="193"/>
      <c r="S984" s="94">
        <v>1</v>
      </c>
      <c r="T984" s="58">
        <f t="shared" si="237"/>
        <v>4</v>
      </c>
      <c r="U984" s="81">
        <f t="shared" si="238"/>
        <v>631.36356986100952</v>
      </c>
      <c r="V984" s="61">
        <f t="shared" si="231"/>
        <v>615.81425980103347</v>
      </c>
      <c r="W984" s="61" t="s">
        <v>194</v>
      </c>
      <c r="X984" s="61">
        <f t="shared" si="232"/>
        <v>3.6349999999999998</v>
      </c>
      <c r="Y984" s="61">
        <f t="shared" ref="Y984:Y1015" si="242">X984/$AO$52</f>
        <v>3.5454767129968299</v>
      </c>
      <c r="Z984" s="58">
        <v>3</v>
      </c>
      <c r="AA984" s="81">
        <f t="shared" si="240"/>
        <v>626.45068994002395</v>
      </c>
      <c r="AB984" s="212">
        <f t="shared" si="234"/>
        <v>156.61267248500599</v>
      </c>
      <c r="AC984" s="82"/>
      <c r="AD984" s="10"/>
      <c r="AE984"/>
      <c r="AF984"/>
      <c r="AK984" s="10"/>
      <c r="AM984"/>
      <c r="AR984" s="10"/>
      <c r="AT984"/>
    </row>
    <row r="985" spans="1:46" x14ac:dyDescent="0.25">
      <c r="A985" s="93">
        <v>945</v>
      </c>
      <c r="B985" s="93" t="s">
        <v>126</v>
      </c>
      <c r="C985" s="94" t="s">
        <v>114</v>
      </c>
      <c r="D985" s="121">
        <v>2014</v>
      </c>
      <c r="E985" s="93">
        <v>4</v>
      </c>
      <c r="F985" s="93">
        <f t="shared" si="233"/>
        <v>945</v>
      </c>
      <c r="H985" s="54">
        <v>4</v>
      </c>
      <c r="I985" s="118">
        <v>642</v>
      </c>
      <c r="J985" s="123"/>
      <c r="L985"/>
      <c r="M985" s="60">
        <f t="shared" si="241"/>
        <v>642</v>
      </c>
      <c r="N985" s="10"/>
      <c r="O985" s="79" t="str">
        <f t="shared" si="230"/>
        <v>NY Metro</v>
      </c>
      <c r="P985" s="94">
        <f t="shared" si="228"/>
        <v>945</v>
      </c>
      <c r="Q985" s="94" t="s">
        <v>114</v>
      </c>
      <c r="R985" s="193"/>
      <c r="S985" s="94">
        <v>1</v>
      </c>
      <c r="T985" s="58">
        <f t="shared" si="237"/>
        <v>4</v>
      </c>
      <c r="U985" s="81">
        <f t="shared" si="238"/>
        <v>631.36356986100952</v>
      </c>
      <c r="V985" s="61">
        <f t="shared" si="231"/>
        <v>615.81425980103347</v>
      </c>
      <c r="W985" s="61" t="s">
        <v>194</v>
      </c>
      <c r="X985" s="61">
        <f t="shared" si="232"/>
        <v>3.6349999999999998</v>
      </c>
      <c r="Y985" s="61">
        <f t="shared" si="242"/>
        <v>3.5454767129968299</v>
      </c>
      <c r="Z985" s="58">
        <v>3</v>
      </c>
      <c r="AA985" s="81">
        <f t="shared" si="240"/>
        <v>626.45068994002395</v>
      </c>
      <c r="AB985" s="212">
        <f t="shared" si="234"/>
        <v>156.61267248500599</v>
      </c>
      <c r="AC985" s="82"/>
      <c r="AD985" s="10"/>
      <c r="AE985"/>
      <c r="AF985"/>
      <c r="AK985" s="10"/>
      <c r="AM985"/>
      <c r="AR985" s="10"/>
      <c r="AT985"/>
    </row>
    <row r="986" spans="1:46" x14ac:dyDescent="0.25">
      <c r="A986" s="93">
        <v>946</v>
      </c>
      <c r="B986" s="93" t="s">
        <v>126</v>
      </c>
      <c r="C986" s="94" t="s">
        <v>114</v>
      </c>
      <c r="D986" s="121">
        <v>2014</v>
      </c>
      <c r="E986" s="93">
        <v>4</v>
      </c>
      <c r="F986" s="93">
        <f t="shared" si="233"/>
        <v>946</v>
      </c>
      <c r="H986" s="54">
        <v>4</v>
      </c>
      <c r="I986" s="118">
        <v>642</v>
      </c>
      <c r="J986" s="123"/>
      <c r="L986"/>
      <c r="M986" s="60">
        <f t="shared" si="241"/>
        <v>642</v>
      </c>
      <c r="N986" s="10"/>
      <c r="O986" s="79" t="str">
        <f t="shared" si="230"/>
        <v>NY Metro</v>
      </c>
      <c r="P986" s="94">
        <f t="shared" si="228"/>
        <v>946</v>
      </c>
      <c r="Q986" s="94" t="s">
        <v>114</v>
      </c>
      <c r="R986" s="193"/>
      <c r="S986" s="94">
        <v>1</v>
      </c>
      <c r="T986" s="58">
        <f t="shared" si="237"/>
        <v>4</v>
      </c>
      <c r="U986" s="81">
        <f t="shared" si="238"/>
        <v>631.36356986100952</v>
      </c>
      <c r="V986" s="61">
        <f t="shared" si="231"/>
        <v>615.81425980103347</v>
      </c>
      <c r="W986" s="61" t="s">
        <v>194</v>
      </c>
      <c r="X986" s="61">
        <f t="shared" si="232"/>
        <v>3.6349999999999998</v>
      </c>
      <c r="Y986" s="61">
        <f t="shared" si="242"/>
        <v>3.5454767129968299</v>
      </c>
      <c r="Z986" s="58">
        <v>3</v>
      </c>
      <c r="AA986" s="81">
        <f t="shared" si="240"/>
        <v>626.45068994002395</v>
      </c>
      <c r="AB986" s="212">
        <f t="shared" si="234"/>
        <v>156.61267248500599</v>
      </c>
      <c r="AC986" s="82"/>
      <c r="AD986" s="10"/>
      <c r="AE986"/>
      <c r="AF986"/>
      <c r="AK986" s="10"/>
      <c r="AM986"/>
      <c r="AR986" s="10"/>
      <c r="AT986"/>
    </row>
    <row r="987" spans="1:46" x14ac:dyDescent="0.25">
      <c r="A987" s="93">
        <v>947</v>
      </c>
      <c r="B987" s="93" t="s">
        <v>126</v>
      </c>
      <c r="C987" s="94" t="s">
        <v>114</v>
      </c>
      <c r="D987" s="121">
        <v>2014</v>
      </c>
      <c r="E987" s="93">
        <v>4</v>
      </c>
      <c r="F987" s="93">
        <f t="shared" si="233"/>
        <v>947</v>
      </c>
      <c r="H987" s="54">
        <v>4</v>
      </c>
      <c r="I987" s="118">
        <v>642</v>
      </c>
      <c r="J987" s="123"/>
      <c r="L987"/>
      <c r="M987" s="60">
        <f t="shared" si="241"/>
        <v>642</v>
      </c>
      <c r="N987" s="10"/>
      <c r="O987" s="79" t="str">
        <f t="shared" si="230"/>
        <v>NY Metro</v>
      </c>
      <c r="P987" s="94">
        <f t="shared" si="228"/>
        <v>947</v>
      </c>
      <c r="Q987" s="94" t="s">
        <v>114</v>
      </c>
      <c r="R987" s="193"/>
      <c r="S987" s="94">
        <v>1</v>
      </c>
      <c r="T987" s="58">
        <f t="shared" si="237"/>
        <v>4</v>
      </c>
      <c r="U987" s="81">
        <f t="shared" si="238"/>
        <v>631.36356986100952</v>
      </c>
      <c r="V987" s="61">
        <f t="shared" si="231"/>
        <v>615.81425980103347</v>
      </c>
      <c r="W987" s="61" t="s">
        <v>194</v>
      </c>
      <c r="X987" s="61">
        <f t="shared" si="232"/>
        <v>3.6349999999999998</v>
      </c>
      <c r="Y987" s="61">
        <f t="shared" si="242"/>
        <v>3.5454767129968299</v>
      </c>
      <c r="Z987" s="58">
        <v>3</v>
      </c>
      <c r="AA987" s="81">
        <f t="shared" si="240"/>
        <v>626.45068994002395</v>
      </c>
      <c r="AB987" s="212">
        <f t="shared" si="234"/>
        <v>156.61267248500599</v>
      </c>
      <c r="AC987" s="82"/>
      <c r="AD987" s="10"/>
      <c r="AE987"/>
      <c r="AF987"/>
      <c r="AK987" s="10"/>
      <c r="AM987"/>
      <c r="AR987" s="10"/>
      <c r="AT987"/>
    </row>
    <row r="988" spans="1:46" x14ac:dyDescent="0.25">
      <c r="A988" s="93">
        <v>948</v>
      </c>
      <c r="B988" s="93" t="s">
        <v>126</v>
      </c>
      <c r="C988" s="94" t="s">
        <v>114</v>
      </c>
      <c r="D988" s="121">
        <v>2014</v>
      </c>
      <c r="E988" s="93">
        <v>4</v>
      </c>
      <c r="F988" s="93">
        <f t="shared" si="233"/>
        <v>948</v>
      </c>
      <c r="H988" s="54">
        <v>4</v>
      </c>
      <c r="I988" s="118">
        <v>642</v>
      </c>
      <c r="J988" s="123"/>
      <c r="L988"/>
      <c r="M988" s="60">
        <f t="shared" si="241"/>
        <v>642</v>
      </c>
      <c r="N988" s="10"/>
      <c r="O988" s="79" t="str">
        <f t="shared" si="230"/>
        <v>NY Metro</v>
      </c>
      <c r="P988" s="94">
        <f t="shared" si="228"/>
        <v>948</v>
      </c>
      <c r="Q988" s="94" t="s">
        <v>114</v>
      </c>
      <c r="R988" s="193"/>
      <c r="S988" s="94">
        <v>1</v>
      </c>
      <c r="T988" s="58">
        <f t="shared" si="237"/>
        <v>4</v>
      </c>
      <c r="U988" s="81">
        <f t="shared" si="238"/>
        <v>631.36356986100952</v>
      </c>
      <c r="V988" s="61">
        <f t="shared" si="231"/>
        <v>615.81425980103347</v>
      </c>
      <c r="W988" s="61" t="s">
        <v>194</v>
      </c>
      <c r="X988" s="61">
        <f t="shared" si="232"/>
        <v>3.6349999999999998</v>
      </c>
      <c r="Y988" s="61">
        <f t="shared" si="242"/>
        <v>3.5454767129968299</v>
      </c>
      <c r="Z988" s="58">
        <v>3</v>
      </c>
      <c r="AA988" s="81">
        <f t="shared" si="240"/>
        <v>626.45068994002395</v>
      </c>
      <c r="AB988" s="212">
        <f t="shared" si="234"/>
        <v>156.61267248500599</v>
      </c>
      <c r="AC988" s="82"/>
      <c r="AD988" s="10"/>
      <c r="AE988"/>
      <c r="AF988"/>
      <c r="AK988" s="10"/>
      <c r="AM988"/>
      <c r="AR988" s="10"/>
      <c r="AT988"/>
    </row>
    <row r="989" spans="1:46" x14ac:dyDescent="0.25">
      <c r="A989" s="93">
        <v>949</v>
      </c>
      <c r="B989" s="93" t="s">
        <v>126</v>
      </c>
      <c r="C989" s="94" t="s">
        <v>114</v>
      </c>
      <c r="D989" s="121">
        <v>2014</v>
      </c>
      <c r="E989" s="93">
        <v>4</v>
      </c>
      <c r="F989" s="93">
        <f t="shared" si="233"/>
        <v>949</v>
      </c>
      <c r="H989" s="54">
        <v>4</v>
      </c>
      <c r="I989" s="118">
        <v>642</v>
      </c>
      <c r="J989" s="123"/>
      <c r="L989"/>
      <c r="M989" s="60">
        <f t="shared" si="241"/>
        <v>642</v>
      </c>
      <c r="N989" s="10"/>
      <c r="O989" s="79" t="str">
        <f t="shared" si="230"/>
        <v>NY Metro</v>
      </c>
      <c r="P989" s="94">
        <f t="shared" si="228"/>
        <v>949</v>
      </c>
      <c r="Q989" s="94" t="s">
        <v>114</v>
      </c>
      <c r="R989" s="193"/>
      <c r="S989" s="94">
        <v>1</v>
      </c>
      <c r="T989" s="58">
        <f t="shared" si="237"/>
        <v>4</v>
      </c>
      <c r="U989" s="81">
        <f t="shared" si="238"/>
        <v>631.36356986100952</v>
      </c>
      <c r="V989" s="61">
        <f t="shared" si="231"/>
        <v>615.81425980103347</v>
      </c>
      <c r="W989" s="61" t="s">
        <v>194</v>
      </c>
      <c r="X989" s="61">
        <f t="shared" si="232"/>
        <v>3.6349999999999998</v>
      </c>
      <c r="Y989" s="61">
        <f t="shared" si="242"/>
        <v>3.5454767129968299</v>
      </c>
      <c r="Z989" s="58">
        <v>3</v>
      </c>
      <c r="AA989" s="81">
        <f t="shared" si="240"/>
        <v>626.45068994002395</v>
      </c>
      <c r="AB989" s="212">
        <f t="shared" si="234"/>
        <v>156.61267248500599</v>
      </c>
      <c r="AC989" s="82"/>
      <c r="AD989" s="10"/>
      <c r="AE989"/>
      <c r="AF989"/>
      <c r="AK989" s="10"/>
      <c r="AM989"/>
      <c r="AR989" s="10"/>
      <c r="AT989"/>
    </row>
    <row r="990" spans="1:46" x14ac:dyDescent="0.25">
      <c r="A990" s="93">
        <v>950</v>
      </c>
      <c r="B990" s="93" t="s">
        <v>126</v>
      </c>
      <c r="C990" s="94" t="s">
        <v>114</v>
      </c>
      <c r="D990" s="121">
        <v>2014</v>
      </c>
      <c r="E990" s="93">
        <v>4</v>
      </c>
      <c r="F990" s="93">
        <f t="shared" si="233"/>
        <v>950</v>
      </c>
      <c r="H990" s="54">
        <v>4</v>
      </c>
      <c r="I990" s="118">
        <v>642</v>
      </c>
      <c r="J990" s="123"/>
      <c r="L990"/>
      <c r="M990" s="60">
        <f t="shared" si="241"/>
        <v>642</v>
      </c>
      <c r="N990" s="10"/>
      <c r="O990" s="79" t="str">
        <f t="shared" si="230"/>
        <v>NY Metro</v>
      </c>
      <c r="P990" s="94">
        <f t="shared" si="228"/>
        <v>950</v>
      </c>
      <c r="Q990" s="94" t="s">
        <v>114</v>
      </c>
      <c r="R990" s="193"/>
      <c r="S990" s="94">
        <v>1</v>
      </c>
      <c r="T990" s="58">
        <f t="shared" si="237"/>
        <v>4</v>
      </c>
      <c r="U990" s="81">
        <f t="shared" si="238"/>
        <v>631.36356986100952</v>
      </c>
      <c r="V990" s="61">
        <f t="shared" si="231"/>
        <v>615.81425980103347</v>
      </c>
      <c r="W990" s="61" t="s">
        <v>194</v>
      </c>
      <c r="X990" s="61">
        <f t="shared" si="232"/>
        <v>3.6349999999999998</v>
      </c>
      <c r="Y990" s="61">
        <f t="shared" si="242"/>
        <v>3.5454767129968299</v>
      </c>
      <c r="Z990" s="58">
        <v>3</v>
      </c>
      <c r="AA990" s="81">
        <f t="shared" si="240"/>
        <v>626.45068994002395</v>
      </c>
      <c r="AB990" s="212">
        <f t="shared" si="234"/>
        <v>156.61267248500599</v>
      </c>
      <c r="AC990" s="82"/>
      <c r="AD990" s="10"/>
      <c r="AE990"/>
      <c r="AF990"/>
      <c r="AK990" s="10"/>
      <c r="AM990"/>
      <c r="AR990" s="10"/>
      <c r="AT990"/>
    </row>
    <row r="991" spans="1:46" x14ac:dyDescent="0.25">
      <c r="A991" s="93">
        <v>951</v>
      </c>
      <c r="B991" s="93" t="s">
        <v>126</v>
      </c>
      <c r="C991" s="94" t="s">
        <v>114</v>
      </c>
      <c r="D991" s="121">
        <v>2014</v>
      </c>
      <c r="E991" s="93">
        <v>4</v>
      </c>
      <c r="F991" s="93">
        <f t="shared" si="233"/>
        <v>951</v>
      </c>
      <c r="H991" s="54">
        <v>4</v>
      </c>
      <c r="I991" s="118">
        <v>642</v>
      </c>
      <c r="J991" s="123"/>
      <c r="L991"/>
      <c r="M991" s="60">
        <f t="shared" si="241"/>
        <v>642</v>
      </c>
      <c r="N991" s="10"/>
      <c r="O991" s="79" t="str">
        <f t="shared" si="230"/>
        <v>NY Metro</v>
      </c>
      <c r="P991" s="94">
        <f t="shared" si="228"/>
        <v>951</v>
      </c>
      <c r="Q991" s="94" t="s">
        <v>114</v>
      </c>
      <c r="R991" s="193"/>
      <c r="S991" s="94">
        <v>1</v>
      </c>
      <c r="T991" s="58">
        <f t="shared" si="237"/>
        <v>4</v>
      </c>
      <c r="U991" s="81">
        <f t="shared" si="238"/>
        <v>631.36356986100952</v>
      </c>
      <c r="V991" s="61">
        <f t="shared" si="231"/>
        <v>615.81425980103347</v>
      </c>
      <c r="W991" s="61" t="s">
        <v>194</v>
      </c>
      <c r="X991" s="61">
        <f t="shared" si="232"/>
        <v>3.6349999999999998</v>
      </c>
      <c r="Y991" s="61">
        <f t="shared" si="242"/>
        <v>3.5454767129968299</v>
      </c>
      <c r="Z991" s="58">
        <v>3</v>
      </c>
      <c r="AA991" s="81">
        <f t="shared" si="240"/>
        <v>626.45068994002395</v>
      </c>
      <c r="AB991" s="212">
        <f t="shared" si="234"/>
        <v>156.61267248500599</v>
      </c>
      <c r="AC991" s="82"/>
      <c r="AD991" s="10"/>
      <c r="AE991"/>
      <c r="AF991"/>
      <c r="AK991" s="10"/>
      <c r="AM991"/>
      <c r="AR991" s="10"/>
      <c r="AT991"/>
    </row>
    <row r="992" spans="1:46" x14ac:dyDescent="0.25">
      <c r="A992" s="93">
        <v>952</v>
      </c>
      <c r="B992" s="93" t="s">
        <v>126</v>
      </c>
      <c r="C992" s="94" t="s">
        <v>114</v>
      </c>
      <c r="D992" s="121">
        <v>2014</v>
      </c>
      <c r="E992" s="93">
        <v>4</v>
      </c>
      <c r="F992" s="93">
        <f t="shared" si="233"/>
        <v>952</v>
      </c>
      <c r="H992" s="54">
        <v>4</v>
      </c>
      <c r="I992" s="118">
        <v>642</v>
      </c>
      <c r="J992" s="123"/>
      <c r="L992"/>
      <c r="M992" s="60">
        <f t="shared" si="241"/>
        <v>642</v>
      </c>
      <c r="N992" s="10"/>
      <c r="O992" s="79" t="str">
        <f t="shared" si="230"/>
        <v>NY Metro</v>
      </c>
      <c r="P992" s="94">
        <f t="shared" si="228"/>
        <v>952</v>
      </c>
      <c r="Q992" s="94" t="s">
        <v>114</v>
      </c>
      <c r="R992" s="193"/>
      <c r="S992" s="94">
        <v>1</v>
      </c>
      <c r="T992" s="58">
        <f t="shared" si="237"/>
        <v>4</v>
      </c>
      <c r="U992" s="81">
        <f t="shared" si="238"/>
        <v>631.36356986100952</v>
      </c>
      <c r="V992" s="61">
        <f t="shared" si="231"/>
        <v>615.81425980103347</v>
      </c>
      <c r="W992" s="61" t="s">
        <v>194</v>
      </c>
      <c r="X992" s="61">
        <f t="shared" si="232"/>
        <v>3.6349999999999998</v>
      </c>
      <c r="Y992" s="61">
        <f t="shared" si="242"/>
        <v>3.5454767129968299</v>
      </c>
      <c r="Z992" s="58">
        <v>3</v>
      </c>
      <c r="AA992" s="81">
        <f t="shared" si="240"/>
        <v>626.45068994002395</v>
      </c>
      <c r="AB992" s="212">
        <f t="shared" si="234"/>
        <v>156.61267248500599</v>
      </c>
      <c r="AC992" s="82"/>
      <c r="AD992" s="10"/>
      <c r="AE992"/>
      <c r="AF992"/>
      <c r="AK992" s="10"/>
      <c r="AM992"/>
      <c r="AR992" s="10"/>
      <c r="AT992"/>
    </row>
    <row r="993" spans="1:46" x14ac:dyDescent="0.25">
      <c r="A993" s="93">
        <v>953</v>
      </c>
      <c r="B993" s="93" t="s">
        <v>126</v>
      </c>
      <c r="C993" s="94" t="s">
        <v>114</v>
      </c>
      <c r="D993" s="121">
        <v>2014</v>
      </c>
      <c r="E993" s="93">
        <v>4</v>
      </c>
      <c r="F993" s="93">
        <f t="shared" si="233"/>
        <v>953</v>
      </c>
      <c r="H993" s="54">
        <v>4</v>
      </c>
      <c r="I993" s="118">
        <v>642</v>
      </c>
      <c r="J993" s="123"/>
      <c r="L993"/>
      <c r="M993" s="60">
        <f t="shared" si="241"/>
        <v>642</v>
      </c>
      <c r="N993" s="10"/>
      <c r="O993" s="79" t="str">
        <f t="shared" si="230"/>
        <v>NY Metro</v>
      </c>
      <c r="P993" s="94">
        <f t="shared" si="228"/>
        <v>953</v>
      </c>
      <c r="Q993" s="94" t="s">
        <v>114</v>
      </c>
      <c r="R993" s="193"/>
      <c r="S993" s="94">
        <v>1</v>
      </c>
      <c r="T993" s="58">
        <f t="shared" si="237"/>
        <v>4</v>
      </c>
      <c r="U993" s="81">
        <f t="shared" si="238"/>
        <v>631.36356986100952</v>
      </c>
      <c r="V993" s="61">
        <f t="shared" si="231"/>
        <v>615.81425980103347</v>
      </c>
      <c r="W993" s="61" t="s">
        <v>194</v>
      </c>
      <c r="X993" s="61">
        <f t="shared" si="232"/>
        <v>3.6349999999999998</v>
      </c>
      <c r="Y993" s="61">
        <f t="shared" si="242"/>
        <v>3.5454767129968299</v>
      </c>
      <c r="Z993" s="58">
        <v>3</v>
      </c>
      <c r="AA993" s="81">
        <f t="shared" si="240"/>
        <v>626.45068994002395</v>
      </c>
      <c r="AB993" s="212">
        <f t="shared" si="234"/>
        <v>156.61267248500599</v>
      </c>
      <c r="AC993" s="82"/>
      <c r="AD993" s="10"/>
      <c r="AE993"/>
      <c r="AF993"/>
      <c r="AK993" s="10"/>
      <c r="AM993"/>
      <c r="AR993" s="10"/>
      <c r="AT993"/>
    </row>
    <row r="994" spans="1:46" x14ac:dyDescent="0.25">
      <c r="A994" s="93">
        <v>954</v>
      </c>
      <c r="B994" s="93" t="s">
        <v>126</v>
      </c>
      <c r="C994" s="94" t="s">
        <v>114</v>
      </c>
      <c r="D994" s="121">
        <v>2014</v>
      </c>
      <c r="E994" s="93">
        <v>4</v>
      </c>
      <c r="F994" s="93">
        <f t="shared" si="233"/>
        <v>954</v>
      </c>
      <c r="H994" s="54">
        <v>4</v>
      </c>
      <c r="I994" s="118">
        <v>642</v>
      </c>
      <c r="J994" s="123"/>
      <c r="L994"/>
      <c r="M994" s="60">
        <f t="shared" si="241"/>
        <v>642</v>
      </c>
      <c r="N994" s="10"/>
      <c r="O994" s="79" t="str">
        <f t="shared" si="230"/>
        <v>NY Metro</v>
      </c>
      <c r="P994" s="94">
        <f t="shared" si="228"/>
        <v>954</v>
      </c>
      <c r="Q994" s="94" t="s">
        <v>114</v>
      </c>
      <c r="R994" s="193"/>
      <c r="S994" s="94">
        <v>1</v>
      </c>
      <c r="T994" s="58">
        <f t="shared" si="237"/>
        <v>4</v>
      </c>
      <c r="U994" s="81">
        <f t="shared" si="238"/>
        <v>631.36356986100952</v>
      </c>
      <c r="V994" s="61">
        <f t="shared" si="231"/>
        <v>615.81425980103347</v>
      </c>
      <c r="W994" s="61" t="s">
        <v>194</v>
      </c>
      <c r="X994" s="61">
        <f t="shared" si="232"/>
        <v>3.6349999999999998</v>
      </c>
      <c r="Y994" s="61">
        <f t="shared" si="242"/>
        <v>3.5454767129968299</v>
      </c>
      <c r="Z994" s="58">
        <v>3</v>
      </c>
      <c r="AA994" s="81">
        <f t="shared" si="240"/>
        <v>626.45068994002395</v>
      </c>
      <c r="AB994" s="212">
        <f t="shared" si="234"/>
        <v>156.61267248500599</v>
      </c>
      <c r="AC994" s="82"/>
      <c r="AD994" s="10"/>
      <c r="AE994"/>
      <c r="AF994"/>
      <c r="AK994" s="10"/>
      <c r="AM994"/>
      <c r="AR994" s="10"/>
      <c r="AT994"/>
    </row>
    <row r="995" spans="1:46" x14ac:dyDescent="0.25">
      <c r="A995" s="93">
        <v>955</v>
      </c>
      <c r="B995" s="93" t="s">
        <v>126</v>
      </c>
      <c r="C995" s="94" t="s">
        <v>114</v>
      </c>
      <c r="D995" s="121">
        <v>2014</v>
      </c>
      <c r="E995" s="93">
        <v>4</v>
      </c>
      <c r="F995" s="93">
        <f t="shared" si="233"/>
        <v>955</v>
      </c>
      <c r="H995" s="54">
        <v>4</v>
      </c>
      <c r="I995" s="118">
        <v>642</v>
      </c>
      <c r="J995" s="123"/>
      <c r="L995"/>
      <c r="M995" s="60">
        <f t="shared" si="241"/>
        <v>642</v>
      </c>
      <c r="N995" s="10"/>
      <c r="O995" s="79" t="str">
        <f t="shared" si="230"/>
        <v>NY Metro</v>
      </c>
      <c r="P995" s="94">
        <f t="shared" si="228"/>
        <v>955</v>
      </c>
      <c r="Q995" s="94" t="s">
        <v>114</v>
      </c>
      <c r="R995" s="193"/>
      <c r="S995" s="94">
        <v>1</v>
      </c>
      <c r="T995" s="58">
        <f t="shared" si="237"/>
        <v>4</v>
      </c>
      <c r="U995" s="81">
        <f t="shared" si="238"/>
        <v>631.36356986100952</v>
      </c>
      <c r="V995" s="61">
        <f t="shared" si="231"/>
        <v>615.81425980103347</v>
      </c>
      <c r="W995" s="61" t="s">
        <v>194</v>
      </c>
      <c r="X995" s="61">
        <f t="shared" si="232"/>
        <v>3.6349999999999998</v>
      </c>
      <c r="Y995" s="61">
        <f t="shared" si="242"/>
        <v>3.5454767129968299</v>
      </c>
      <c r="Z995" s="58">
        <v>3</v>
      </c>
      <c r="AA995" s="81">
        <f t="shared" si="240"/>
        <v>626.45068994002395</v>
      </c>
      <c r="AB995" s="212">
        <f t="shared" si="234"/>
        <v>156.61267248500599</v>
      </c>
      <c r="AC995" s="82"/>
      <c r="AD995" s="10"/>
      <c r="AE995"/>
      <c r="AF995"/>
      <c r="AK995" s="10"/>
      <c r="AM995"/>
      <c r="AR995" s="10"/>
      <c r="AT995"/>
    </row>
    <row r="996" spans="1:46" x14ac:dyDescent="0.25">
      <c r="A996" s="93">
        <v>956</v>
      </c>
      <c r="B996" s="93" t="s">
        <v>126</v>
      </c>
      <c r="C996" s="94" t="s">
        <v>114</v>
      </c>
      <c r="D996" s="121">
        <v>2014</v>
      </c>
      <c r="E996" s="93">
        <v>4</v>
      </c>
      <c r="F996" s="93">
        <f t="shared" si="233"/>
        <v>956</v>
      </c>
      <c r="H996" s="54">
        <v>4</v>
      </c>
      <c r="I996" s="118">
        <v>642</v>
      </c>
      <c r="J996" s="123"/>
      <c r="L996"/>
      <c r="M996" s="60">
        <f t="shared" si="241"/>
        <v>642</v>
      </c>
      <c r="N996" s="10"/>
      <c r="O996" s="79" t="str">
        <f t="shared" si="230"/>
        <v>NY Metro</v>
      </c>
      <c r="P996" s="94">
        <f t="shared" si="228"/>
        <v>956</v>
      </c>
      <c r="Q996" s="94" t="s">
        <v>114</v>
      </c>
      <c r="R996" s="193"/>
      <c r="S996" s="94">
        <v>1</v>
      </c>
      <c r="T996" s="58">
        <f t="shared" si="237"/>
        <v>4</v>
      </c>
      <c r="U996" s="81">
        <f t="shared" si="238"/>
        <v>631.36356986100952</v>
      </c>
      <c r="V996" s="61">
        <f t="shared" si="231"/>
        <v>615.81425980103347</v>
      </c>
      <c r="W996" s="61" t="s">
        <v>194</v>
      </c>
      <c r="X996" s="61">
        <f t="shared" si="232"/>
        <v>3.6349999999999998</v>
      </c>
      <c r="Y996" s="61">
        <f t="shared" si="242"/>
        <v>3.5454767129968299</v>
      </c>
      <c r="Z996" s="58">
        <v>3</v>
      </c>
      <c r="AA996" s="81">
        <f t="shared" si="240"/>
        <v>626.45068994002395</v>
      </c>
      <c r="AB996" s="212">
        <f t="shared" si="234"/>
        <v>156.61267248500599</v>
      </c>
      <c r="AC996" s="82"/>
      <c r="AD996" s="10"/>
      <c r="AE996"/>
      <c r="AF996"/>
      <c r="AK996" s="10"/>
      <c r="AM996"/>
      <c r="AR996" s="10"/>
      <c r="AT996"/>
    </row>
    <row r="997" spans="1:46" x14ac:dyDescent="0.25">
      <c r="A997" s="93">
        <v>957</v>
      </c>
      <c r="B997" s="93" t="s">
        <v>126</v>
      </c>
      <c r="C997" s="94" t="s">
        <v>114</v>
      </c>
      <c r="D997" s="121">
        <v>2014</v>
      </c>
      <c r="E997" s="93">
        <v>4</v>
      </c>
      <c r="F997" s="93">
        <f t="shared" si="233"/>
        <v>957</v>
      </c>
      <c r="H997" s="54">
        <v>4</v>
      </c>
      <c r="I997" s="118">
        <v>642</v>
      </c>
      <c r="J997" s="123"/>
      <c r="L997"/>
      <c r="M997" s="60">
        <f t="shared" si="241"/>
        <v>642</v>
      </c>
      <c r="N997" s="10"/>
      <c r="O997" s="79" t="str">
        <f t="shared" si="230"/>
        <v>NY Metro</v>
      </c>
      <c r="P997" s="94">
        <f t="shared" si="228"/>
        <v>957</v>
      </c>
      <c r="Q997" s="94" t="s">
        <v>114</v>
      </c>
      <c r="R997" s="193"/>
      <c r="S997" s="94">
        <v>1</v>
      </c>
      <c r="T997" s="58">
        <f t="shared" si="237"/>
        <v>4</v>
      </c>
      <c r="U997" s="81">
        <f t="shared" si="238"/>
        <v>631.36356986100952</v>
      </c>
      <c r="V997" s="61">
        <f t="shared" si="231"/>
        <v>615.81425980103347</v>
      </c>
      <c r="W997" s="61" t="s">
        <v>194</v>
      </c>
      <c r="X997" s="61">
        <f t="shared" si="232"/>
        <v>3.6349999999999998</v>
      </c>
      <c r="Y997" s="61">
        <f t="shared" si="242"/>
        <v>3.5454767129968299</v>
      </c>
      <c r="Z997" s="58">
        <v>3</v>
      </c>
      <c r="AA997" s="81">
        <f t="shared" si="240"/>
        <v>626.45068994002395</v>
      </c>
      <c r="AB997" s="212">
        <f t="shared" si="234"/>
        <v>156.61267248500599</v>
      </c>
      <c r="AC997" s="82"/>
      <c r="AD997" s="10"/>
      <c r="AE997"/>
      <c r="AF997"/>
      <c r="AK997" s="10"/>
      <c r="AM997"/>
      <c r="AR997" s="10"/>
      <c r="AT997"/>
    </row>
    <row r="998" spans="1:46" x14ac:dyDescent="0.25">
      <c r="A998" s="93">
        <v>958</v>
      </c>
      <c r="B998" s="93" t="s">
        <v>126</v>
      </c>
      <c r="C998" s="94" t="s">
        <v>114</v>
      </c>
      <c r="D998" s="121">
        <v>2014</v>
      </c>
      <c r="E998" s="93">
        <v>4</v>
      </c>
      <c r="F998" s="93">
        <f t="shared" si="233"/>
        <v>958</v>
      </c>
      <c r="H998" s="54">
        <v>4</v>
      </c>
      <c r="I998" s="118">
        <v>642</v>
      </c>
      <c r="J998" s="123"/>
      <c r="L998"/>
      <c r="M998" s="60">
        <f t="shared" si="241"/>
        <v>642</v>
      </c>
      <c r="N998" s="10"/>
      <c r="O998" s="79" t="str">
        <f t="shared" si="230"/>
        <v>NY Metro</v>
      </c>
      <c r="P998" s="94">
        <f t="shared" si="228"/>
        <v>958</v>
      </c>
      <c r="Q998" s="94" t="s">
        <v>114</v>
      </c>
      <c r="R998" s="193"/>
      <c r="S998" s="94">
        <v>1</v>
      </c>
      <c r="T998" s="58">
        <f t="shared" si="237"/>
        <v>4</v>
      </c>
      <c r="U998" s="81">
        <f t="shared" si="238"/>
        <v>631.36356986100952</v>
      </c>
      <c r="V998" s="61">
        <f t="shared" si="231"/>
        <v>615.81425980103347</v>
      </c>
      <c r="W998" s="61" t="s">
        <v>194</v>
      </c>
      <c r="X998" s="61">
        <f t="shared" si="232"/>
        <v>3.6349999999999998</v>
      </c>
      <c r="Y998" s="61">
        <f t="shared" si="242"/>
        <v>3.5454767129968299</v>
      </c>
      <c r="Z998" s="58">
        <v>3</v>
      </c>
      <c r="AA998" s="81">
        <f t="shared" si="240"/>
        <v>626.45068994002395</v>
      </c>
      <c r="AB998" s="212">
        <f t="shared" si="234"/>
        <v>156.61267248500599</v>
      </c>
      <c r="AC998" s="82"/>
      <c r="AD998" s="10"/>
      <c r="AE998"/>
      <c r="AF998"/>
      <c r="AK998" s="10"/>
      <c r="AM998"/>
      <c r="AR998" s="10"/>
      <c r="AT998"/>
    </row>
    <row r="999" spans="1:46" x14ac:dyDescent="0.25">
      <c r="A999" s="93">
        <v>959</v>
      </c>
      <c r="B999" s="93" t="s">
        <v>126</v>
      </c>
      <c r="C999" s="94" t="s">
        <v>114</v>
      </c>
      <c r="D999" s="121">
        <v>2014</v>
      </c>
      <c r="E999" s="93">
        <v>4</v>
      </c>
      <c r="F999" s="93">
        <f t="shared" si="233"/>
        <v>959</v>
      </c>
      <c r="H999" s="54">
        <v>4</v>
      </c>
      <c r="I999" s="118">
        <v>642</v>
      </c>
      <c r="J999" s="123"/>
      <c r="L999"/>
      <c r="M999" s="60">
        <f t="shared" si="241"/>
        <v>642</v>
      </c>
      <c r="N999" s="10"/>
      <c r="O999" s="79" t="str">
        <f t="shared" si="230"/>
        <v>NY Metro</v>
      </c>
      <c r="P999" s="94">
        <f t="shared" si="228"/>
        <v>959</v>
      </c>
      <c r="Q999" s="94" t="s">
        <v>114</v>
      </c>
      <c r="R999" s="193"/>
      <c r="S999" s="94">
        <v>1</v>
      </c>
      <c r="T999" s="58">
        <f t="shared" si="237"/>
        <v>4</v>
      </c>
      <c r="U999" s="81">
        <f t="shared" si="238"/>
        <v>631.36356986100952</v>
      </c>
      <c r="V999" s="61">
        <f t="shared" si="231"/>
        <v>615.81425980103347</v>
      </c>
      <c r="W999" s="61" t="s">
        <v>194</v>
      </c>
      <c r="X999" s="61">
        <f t="shared" si="232"/>
        <v>3.6349999999999998</v>
      </c>
      <c r="Y999" s="61">
        <f t="shared" si="242"/>
        <v>3.5454767129968299</v>
      </c>
      <c r="Z999" s="58">
        <v>3</v>
      </c>
      <c r="AA999" s="81">
        <f t="shared" si="240"/>
        <v>626.45068994002395</v>
      </c>
      <c r="AB999" s="212">
        <f t="shared" si="234"/>
        <v>156.61267248500599</v>
      </c>
      <c r="AC999" s="82"/>
      <c r="AD999" s="10"/>
      <c r="AE999"/>
      <c r="AF999"/>
      <c r="AK999" s="10"/>
      <c r="AM999"/>
      <c r="AR999" s="10"/>
      <c r="AT999"/>
    </row>
    <row r="1000" spans="1:46" x14ac:dyDescent="0.25">
      <c r="A1000" s="93">
        <v>960</v>
      </c>
      <c r="B1000" s="93" t="s">
        <v>126</v>
      </c>
      <c r="C1000" s="94" t="s">
        <v>114</v>
      </c>
      <c r="D1000" s="121">
        <v>2014</v>
      </c>
      <c r="E1000" s="93">
        <v>4</v>
      </c>
      <c r="F1000" s="93">
        <f t="shared" si="233"/>
        <v>960</v>
      </c>
      <c r="H1000" s="54">
        <v>4</v>
      </c>
      <c r="I1000" s="118">
        <v>642</v>
      </c>
      <c r="J1000" s="123"/>
      <c r="L1000"/>
      <c r="M1000" s="60">
        <f t="shared" si="241"/>
        <v>642</v>
      </c>
      <c r="N1000" s="10"/>
      <c r="O1000" s="79" t="str">
        <f t="shared" si="230"/>
        <v>NY Metro</v>
      </c>
      <c r="P1000" s="94">
        <f t="shared" si="228"/>
        <v>960</v>
      </c>
      <c r="Q1000" s="94" t="s">
        <v>114</v>
      </c>
      <c r="R1000" s="193"/>
      <c r="S1000" s="94">
        <v>1</v>
      </c>
      <c r="T1000" s="58">
        <f t="shared" si="237"/>
        <v>4</v>
      </c>
      <c r="U1000" s="81">
        <f t="shared" si="238"/>
        <v>631.36356986100952</v>
      </c>
      <c r="V1000" s="61">
        <f t="shared" si="231"/>
        <v>615.81425980103347</v>
      </c>
      <c r="W1000" s="61" t="s">
        <v>194</v>
      </c>
      <c r="X1000" s="61">
        <f t="shared" si="232"/>
        <v>3.6349999999999998</v>
      </c>
      <c r="Y1000" s="61">
        <f t="shared" si="242"/>
        <v>3.5454767129968299</v>
      </c>
      <c r="Z1000" s="58">
        <v>3</v>
      </c>
      <c r="AA1000" s="81">
        <f t="shared" si="240"/>
        <v>626.45068994002395</v>
      </c>
      <c r="AB1000" s="212">
        <f t="shared" si="234"/>
        <v>156.61267248500599</v>
      </c>
      <c r="AC1000" s="82"/>
      <c r="AD1000" s="10"/>
      <c r="AE1000"/>
      <c r="AF1000"/>
      <c r="AK1000" s="10"/>
      <c r="AM1000"/>
      <c r="AR1000" s="10"/>
      <c r="AT1000"/>
    </row>
    <row r="1001" spans="1:46" x14ac:dyDescent="0.25">
      <c r="A1001" s="93">
        <v>961</v>
      </c>
      <c r="B1001" s="93" t="s">
        <v>126</v>
      </c>
      <c r="C1001" s="94" t="s">
        <v>114</v>
      </c>
      <c r="D1001" s="121">
        <v>2014</v>
      </c>
      <c r="E1001" s="93">
        <v>4</v>
      </c>
      <c r="F1001" s="93">
        <f t="shared" si="233"/>
        <v>961</v>
      </c>
      <c r="H1001" s="54">
        <v>4</v>
      </c>
      <c r="I1001" s="118">
        <v>642</v>
      </c>
      <c r="J1001" s="123"/>
      <c r="L1001"/>
      <c r="M1001" s="60">
        <f t="shared" si="241"/>
        <v>642</v>
      </c>
      <c r="N1001" s="10"/>
      <c r="O1001" s="79" t="str">
        <f t="shared" si="230"/>
        <v>NY Metro</v>
      </c>
      <c r="P1001" s="94">
        <f t="shared" si="228"/>
        <v>961</v>
      </c>
      <c r="Q1001" s="94" t="s">
        <v>114</v>
      </c>
      <c r="R1001" s="193"/>
      <c r="S1001" s="94">
        <v>1</v>
      </c>
      <c r="T1001" s="58">
        <f t="shared" si="237"/>
        <v>4</v>
      </c>
      <c r="U1001" s="81">
        <f t="shared" si="238"/>
        <v>631.36356986100952</v>
      </c>
      <c r="V1001" s="61">
        <f t="shared" si="231"/>
        <v>615.81425980103347</v>
      </c>
      <c r="W1001" s="61" t="s">
        <v>194</v>
      </c>
      <c r="X1001" s="61">
        <f t="shared" si="232"/>
        <v>3.6349999999999998</v>
      </c>
      <c r="Y1001" s="61">
        <f t="shared" si="242"/>
        <v>3.5454767129968299</v>
      </c>
      <c r="Z1001" s="58">
        <v>3</v>
      </c>
      <c r="AA1001" s="81">
        <f t="shared" si="240"/>
        <v>626.45068994002395</v>
      </c>
      <c r="AB1001" s="212">
        <f t="shared" si="234"/>
        <v>156.61267248500599</v>
      </c>
      <c r="AC1001" s="82"/>
      <c r="AD1001" s="10"/>
      <c r="AE1001"/>
      <c r="AF1001"/>
      <c r="AK1001" s="10"/>
      <c r="AM1001"/>
      <c r="AR1001" s="10"/>
      <c r="AT1001"/>
    </row>
    <row r="1002" spans="1:46" x14ac:dyDescent="0.25">
      <c r="A1002" s="93">
        <v>962</v>
      </c>
      <c r="B1002" s="93" t="s">
        <v>126</v>
      </c>
      <c r="C1002" s="94" t="s">
        <v>114</v>
      </c>
      <c r="D1002" s="121">
        <v>2014</v>
      </c>
      <c r="E1002" s="93">
        <v>4</v>
      </c>
      <c r="F1002" s="93">
        <f t="shared" si="233"/>
        <v>962</v>
      </c>
      <c r="H1002" s="54">
        <v>4</v>
      </c>
      <c r="I1002" s="118">
        <v>642</v>
      </c>
      <c r="J1002" s="123"/>
      <c r="L1002"/>
      <c r="M1002" s="60">
        <f t="shared" si="241"/>
        <v>642</v>
      </c>
      <c r="N1002" s="10"/>
      <c r="O1002" s="79" t="str">
        <f t="shared" si="230"/>
        <v>NY Metro</v>
      </c>
      <c r="P1002" s="94">
        <f t="shared" si="228"/>
        <v>962</v>
      </c>
      <c r="Q1002" s="94" t="s">
        <v>114</v>
      </c>
      <c r="R1002" s="193"/>
      <c r="S1002" s="94">
        <v>1</v>
      </c>
      <c r="T1002" s="58">
        <f t="shared" si="237"/>
        <v>4</v>
      </c>
      <c r="U1002" s="81">
        <f t="shared" si="238"/>
        <v>631.36356986100952</v>
      </c>
      <c r="V1002" s="61">
        <f t="shared" si="231"/>
        <v>615.81425980103347</v>
      </c>
      <c r="W1002" s="61" t="s">
        <v>194</v>
      </c>
      <c r="X1002" s="61">
        <f t="shared" si="232"/>
        <v>3.6349999999999998</v>
      </c>
      <c r="Y1002" s="61">
        <f t="shared" si="242"/>
        <v>3.5454767129968299</v>
      </c>
      <c r="Z1002" s="58">
        <v>3</v>
      </c>
      <c r="AA1002" s="81">
        <f t="shared" si="240"/>
        <v>626.45068994002395</v>
      </c>
      <c r="AB1002" s="212">
        <f t="shared" si="234"/>
        <v>156.61267248500599</v>
      </c>
      <c r="AC1002" s="82"/>
      <c r="AD1002" s="10"/>
      <c r="AE1002"/>
      <c r="AF1002"/>
      <c r="AK1002" s="10"/>
      <c r="AM1002"/>
      <c r="AR1002" s="10"/>
      <c r="AT1002"/>
    </row>
    <row r="1003" spans="1:46" x14ac:dyDescent="0.25">
      <c r="A1003" s="93">
        <v>963</v>
      </c>
      <c r="B1003" s="93" t="s">
        <v>126</v>
      </c>
      <c r="C1003" s="94" t="s">
        <v>114</v>
      </c>
      <c r="D1003" s="121">
        <v>2014</v>
      </c>
      <c r="E1003" s="93">
        <v>4</v>
      </c>
      <c r="F1003" s="93">
        <f t="shared" si="233"/>
        <v>963</v>
      </c>
      <c r="H1003" s="54">
        <v>4</v>
      </c>
      <c r="I1003" s="118">
        <v>642</v>
      </c>
      <c r="J1003" s="123"/>
      <c r="L1003"/>
      <c r="M1003" s="60">
        <f t="shared" si="241"/>
        <v>642</v>
      </c>
      <c r="N1003" s="10"/>
      <c r="O1003" s="79" t="str">
        <f t="shared" si="230"/>
        <v>NY Metro</v>
      </c>
      <c r="P1003" s="94">
        <f t="shared" si="228"/>
        <v>963</v>
      </c>
      <c r="Q1003" s="94" t="s">
        <v>114</v>
      </c>
      <c r="R1003" s="193"/>
      <c r="S1003" s="94">
        <v>1</v>
      </c>
      <c r="T1003" s="58">
        <f t="shared" si="237"/>
        <v>4</v>
      </c>
      <c r="U1003" s="81">
        <f t="shared" si="238"/>
        <v>631.36356986100952</v>
      </c>
      <c r="V1003" s="61">
        <f t="shared" si="231"/>
        <v>615.81425980103347</v>
      </c>
      <c r="W1003" s="61" t="s">
        <v>194</v>
      </c>
      <c r="X1003" s="61">
        <f t="shared" si="232"/>
        <v>3.6349999999999998</v>
      </c>
      <c r="Y1003" s="61">
        <f t="shared" si="242"/>
        <v>3.5454767129968299</v>
      </c>
      <c r="Z1003" s="58">
        <v>3</v>
      </c>
      <c r="AA1003" s="81">
        <f t="shared" si="240"/>
        <v>626.45068994002395</v>
      </c>
      <c r="AB1003" s="212">
        <f t="shared" si="234"/>
        <v>156.61267248500599</v>
      </c>
      <c r="AC1003" s="82"/>
      <c r="AD1003" s="10"/>
      <c r="AE1003"/>
      <c r="AF1003"/>
      <c r="AK1003" s="10"/>
      <c r="AM1003"/>
      <c r="AR1003" s="10"/>
      <c r="AT1003"/>
    </row>
    <row r="1004" spans="1:46" x14ac:dyDescent="0.25">
      <c r="A1004" s="93">
        <v>964</v>
      </c>
      <c r="B1004" s="93" t="s">
        <v>126</v>
      </c>
      <c r="C1004" s="94" t="s">
        <v>114</v>
      </c>
      <c r="D1004" s="121">
        <v>2014</v>
      </c>
      <c r="E1004" s="93">
        <v>4</v>
      </c>
      <c r="F1004" s="93">
        <f t="shared" si="233"/>
        <v>964</v>
      </c>
      <c r="H1004" s="54">
        <v>4</v>
      </c>
      <c r="I1004" s="118">
        <v>642</v>
      </c>
      <c r="J1004" s="123"/>
      <c r="L1004"/>
      <c r="M1004" s="60">
        <f t="shared" si="241"/>
        <v>642</v>
      </c>
      <c r="N1004" s="10"/>
      <c r="O1004" s="79" t="str">
        <f t="shared" si="230"/>
        <v>NY Metro</v>
      </c>
      <c r="P1004" s="94">
        <f t="shared" si="228"/>
        <v>964</v>
      </c>
      <c r="Q1004" s="94" t="s">
        <v>114</v>
      </c>
      <c r="R1004" s="193"/>
      <c r="S1004" s="94">
        <v>1</v>
      </c>
      <c r="T1004" s="58">
        <f t="shared" si="237"/>
        <v>4</v>
      </c>
      <c r="U1004" s="81">
        <f t="shared" si="238"/>
        <v>631.36356986100952</v>
      </c>
      <c r="V1004" s="61">
        <f t="shared" si="231"/>
        <v>615.81425980103347</v>
      </c>
      <c r="W1004" s="61" t="s">
        <v>194</v>
      </c>
      <c r="X1004" s="61">
        <f t="shared" si="232"/>
        <v>3.6349999999999998</v>
      </c>
      <c r="Y1004" s="61">
        <f t="shared" si="242"/>
        <v>3.5454767129968299</v>
      </c>
      <c r="Z1004" s="58">
        <v>3</v>
      </c>
      <c r="AA1004" s="81">
        <f t="shared" si="240"/>
        <v>626.45068994002395</v>
      </c>
      <c r="AB1004" s="212">
        <f t="shared" si="234"/>
        <v>156.61267248500599</v>
      </c>
      <c r="AC1004" s="82"/>
      <c r="AD1004" s="10"/>
      <c r="AE1004"/>
      <c r="AF1004"/>
      <c r="AK1004" s="10"/>
      <c r="AM1004"/>
      <c r="AR1004" s="10"/>
      <c r="AT1004"/>
    </row>
    <row r="1005" spans="1:46" x14ac:dyDescent="0.25">
      <c r="A1005" s="93">
        <v>965</v>
      </c>
      <c r="B1005" s="93" t="s">
        <v>126</v>
      </c>
      <c r="C1005" s="94" t="s">
        <v>114</v>
      </c>
      <c r="D1005" s="121">
        <v>2014</v>
      </c>
      <c r="E1005" s="93">
        <v>4</v>
      </c>
      <c r="F1005" s="93">
        <f t="shared" si="233"/>
        <v>965</v>
      </c>
      <c r="H1005" s="54">
        <v>4</v>
      </c>
      <c r="I1005" s="118">
        <v>642</v>
      </c>
      <c r="J1005" s="123"/>
      <c r="L1005"/>
      <c r="M1005" s="60">
        <f t="shared" si="241"/>
        <v>642</v>
      </c>
      <c r="N1005" s="10"/>
      <c r="O1005" s="79" t="str">
        <f t="shared" si="230"/>
        <v>NY Metro</v>
      </c>
      <c r="P1005" s="94">
        <f t="shared" si="228"/>
        <v>965</v>
      </c>
      <c r="Q1005" s="94" t="s">
        <v>114</v>
      </c>
      <c r="R1005" s="193"/>
      <c r="S1005" s="94">
        <v>1</v>
      </c>
      <c r="T1005" s="58">
        <f t="shared" si="237"/>
        <v>4</v>
      </c>
      <c r="U1005" s="81">
        <f t="shared" si="238"/>
        <v>631.36356986100952</v>
      </c>
      <c r="V1005" s="61">
        <f t="shared" si="231"/>
        <v>615.81425980103347</v>
      </c>
      <c r="W1005" s="61" t="s">
        <v>194</v>
      </c>
      <c r="X1005" s="61">
        <f t="shared" si="232"/>
        <v>3.6349999999999998</v>
      </c>
      <c r="Y1005" s="61">
        <f t="shared" si="242"/>
        <v>3.5454767129968299</v>
      </c>
      <c r="Z1005" s="58">
        <v>3</v>
      </c>
      <c r="AA1005" s="81">
        <f t="shared" si="240"/>
        <v>626.45068994002395</v>
      </c>
      <c r="AB1005" s="212">
        <f t="shared" si="234"/>
        <v>156.61267248500599</v>
      </c>
      <c r="AC1005" s="82"/>
      <c r="AD1005" s="10"/>
      <c r="AE1005"/>
      <c r="AF1005"/>
      <c r="AK1005" s="10"/>
      <c r="AM1005"/>
      <c r="AR1005" s="10"/>
      <c r="AT1005"/>
    </row>
    <row r="1006" spans="1:46" x14ac:dyDescent="0.25">
      <c r="A1006" s="93">
        <v>966</v>
      </c>
      <c r="B1006" s="93" t="s">
        <v>126</v>
      </c>
      <c r="C1006" s="94" t="s">
        <v>114</v>
      </c>
      <c r="D1006" s="121">
        <v>2014</v>
      </c>
      <c r="E1006" s="93">
        <v>4</v>
      </c>
      <c r="F1006" s="93">
        <f t="shared" si="233"/>
        <v>966</v>
      </c>
      <c r="H1006" s="54">
        <v>4</v>
      </c>
      <c r="I1006" s="118">
        <v>642</v>
      </c>
      <c r="J1006" s="123"/>
      <c r="L1006"/>
      <c r="M1006" s="60">
        <f t="shared" si="241"/>
        <v>642</v>
      </c>
      <c r="N1006" s="10"/>
      <c r="O1006" s="79" t="str">
        <f t="shared" si="230"/>
        <v>NY Metro</v>
      </c>
      <c r="P1006" s="94">
        <f t="shared" si="228"/>
        <v>966</v>
      </c>
      <c r="Q1006" s="94" t="s">
        <v>114</v>
      </c>
      <c r="R1006" s="193"/>
      <c r="S1006" s="94">
        <v>1</v>
      </c>
      <c r="T1006" s="58">
        <f t="shared" si="237"/>
        <v>4</v>
      </c>
      <c r="U1006" s="81">
        <f t="shared" si="238"/>
        <v>631.36356986100952</v>
      </c>
      <c r="V1006" s="61">
        <f t="shared" si="231"/>
        <v>615.81425980103347</v>
      </c>
      <c r="W1006" s="61" t="s">
        <v>194</v>
      </c>
      <c r="X1006" s="61">
        <f t="shared" si="232"/>
        <v>3.6349999999999998</v>
      </c>
      <c r="Y1006" s="61">
        <f t="shared" si="242"/>
        <v>3.5454767129968299</v>
      </c>
      <c r="Z1006" s="58">
        <v>3</v>
      </c>
      <c r="AA1006" s="81">
        <f t="shared" si="240"/>
        <v>626.45068994002395</v>
      </c>
      <c r="AB1006" s="212">
        <f t="shared" si="234"/>
        <v>156.61267248500599</v>
      </c>
      <c r="AC1006" s="82"/>
      <c r="AD1006" s="10"/>
      <c r="AE1006"/>
      <c r="AF1006"/>
      <c r="AK1006" s="10"/>
      <c r="AM1006"/>
      <c r="AR1006" s="10"/>
      <c r="AT1006"/>
    </row>
    <row r="1007" spans="1:46" x14ac:dyDescent="0.25">
      <c r="A1007" s="93">
        <v>967</v>
      </c>
      <c r="B1007" s="93" t="s">
        <v>126</v>
      </c>
      <c r="C1007" s="94" t="s">
        <v>114</v>
      </c>
      <c r="D1007" s="121">
        <v>2014</v>
      </c>
      <c r="E1007" s="93">
        <v>4</v>
      </c>
      <c r="F1007" s="93">
        <f t="shared" si="233"/>
        <v>967</v>
      </c>
      <c r="H1007" s="54">
        <v>4</v>
      </c>
      <c r="I1007" s="118">
        <v>642</v>
      </c>
      <c r="J1007" s="123"/>
      <c r="L1007"/>
      <c r="M1007" s="60">
        <f t="shared" si="241"/>
        <v>642</v>
      </c>
      <c r="N1007" s="10"/>
      <c r="O1007" s="79" t="str">
        <f t="shared" si="230"/>
        <v>NY Metro</v>
      </c>
      <c r="P1007" s="94">
        <f t="shared" si="228"/>
        <v>967</v>
      </c>
      <c r="Q1007" s="94" t="s">
        <v>114</v>
      </c>
      <c r="R1007" s="193"/>
      <c r="S1007" s="94">
        <v>1</v>
      </c>
      <c r="T1007" s="58">
        <f t="shared" si="237"/>
        <v>4</v>
      </c>
      <c r="U1007" s="81">
        <f t="shared" si="238"/>
        <v>631.36356986100952</v>
      </c>
      <c r="V1007" s="61">
        <f t="shared" si="231"/>
        <v>615.81425980103347</v>
      </c>
      <c r="W1007" s="61" t="s">
        <v>194</v>
      </c>
      <c r="X1007" s="61">
        <f t="shared" si="232"/>
        <v>3.6349999999999998</v>
      </c>
      <c r="Y1007" s="61">
        <f t="shared" si="242"/>
        <v>3.5454767129968299</v>
      </c>
      <c r="Z1007" s="58">
        <v>3</v>
      </c>
      <c r="AA1007" s="81">
        <f t="shared" si="240"/>
        <v>626.45068994002395</v>
      </c>
      <c r="AB1007" s="212">
        <f t="shared" si="234"/>
        <v>156.61267248500599</v>
      </c>
      <c r="AC1007" s="82"/>
      <c r="AD1007" s="10"/>
      <c r="AE1007"/>
      <c r="AF1007"/>
      <c r="AK1007" s="10"/>
      <c r="AM1007"/>
      <c r="AR1007" s="10"/>
      <c r="AT1007"/>
    </row>
    <row r="1008" spans="1:46" x14ac:dyDescent="0.25">
      <c r="A1008" s="93">
        <v>968</v>
      </c>
      <c r="B1008" s="93" t="s">
        <v>126</v>
      </c>
      <c r="C1008" s="94" t="s">
        <v>114</v>
      </c>
      <c r="D1008" s="121">
        <v>2014</v>
      </c>
      <c r="E1008" s="93">
        <v>4</v>
      </c>
      <c r="F1008" s="93">
        <f t="shared" si="233"/>
        <v>968</v>
      </c>
      <c r="H1008" s="54">
        <v>4</v>
      </c>
      <c r="I1008" s="118">
        <v>505</v>
      </c>
      <c r="J1008" s="123"/>
      <c r="L1008"/>
      <c r="M1008" s="60">
        <f t="shared" si="241"/>
        <v>505</v>
      </c>
      <c r="N1008" s="10"/>
      <c r="O1008" s="79" t="str">
        <f t="shared" si="230"/>
        <v>NY Metro</v>
      </c>
      <c r="P1008" s="94">
        <f t="shared" si="228"/>
        <v>968</v>
      </c>
      <c r="Q1008" s="94" t="s">
        <v>114</v>
      </c>
      <c r="R1008" s="193"/>
      <c r="S1008" s="94">
        <v>1</v>
      </c>
      <c r="T1008" s="58">
        <f t="shared" si="237"/>
        <v>4</v>
      </c>
      <c r="U1008" s="81">
        <f t="shared" si="238"/>
        <v>494.36356986100952</v>
      </c>
      <c r="V1008" s="61">
        <f t="shared" si="231"/>
        <v>482.18831490954358</v>
      </c>
      <c r="W1008" s="61" t="s">
        <v>194</v>
      </c>
      <c r="X1008" s="61">
        <f t="shared" si="232"/>
        <v>3.6349999999999998</v>
      </c>
      <c r="Y1008" s="61">
        <f t="shared" si="242"/>
        <v>3.5454767129968299</v>
      </c>
      <c r="Z1008" s="58">
        <v>3</v>
      </c>
      <c r="AA1008" s="81">
        <f t="shared" si="240"/>
        <v>492.82474504853406</v>
      </c>
      <c r="AB1008" s="212">
        <f t="shared" si="234"/>
        <v>123.20618626213351</v>
      </c>
      <c r="AC1008" s="82"/>
      <c r="AD1008" s="10"/>
      <c r="AE1008"/>
      <c r="AF1008"/>
      <c r="AK1008" s="10"/>
      <c r="AM1008"/>
      <c r="AR1008" s="10"/>
      <c r="AT1008"/>
    </row>
    <row r="1009" spans="1:46" x14ac:dyDescent="0.25">
      <c r="A1009" s="93">
        <v>969</v>
      </c>
      <c r="B1009" s="93" t="s">
        <v>126</v>
      </c>
      <c r="C1009" s="94" t="s">
        <v>114</v>
      </c>
      <c r="D1009" s="121">
        <v>2014</v>
      </c>
      <c r="E1009" s="93">
        <v>4</v>
      </c>
      <c r="F1009" s="93">
        <f t="shared" si="233"/>
        <v>969</v>
      </c>
      <c r="H1009" s="54">
        <v>4</v>
      </c>
      <c r="I1009" s="118">
        <v>642</v>
      </c>
      <c r="J1009" s="123"/>
      <c r="L1009"/>
      <c r="M1009" s="60">
        <f t="shared" si="241"/>
        <v>642</v>
      </c>
      <c r="N1009" s="10"/>
      <c r="O1009" s="79" t="str">
        <f t="shared" si="230"/>
        <v>NY Metro</v>
      </c>
      <c r="P1009" s="94">
        <f t="shared" si="228"/>
        <v>969</v>
      </c>
      <c r="Q1009" s="94" t="s">
        <v>114</v>
      </c>
      <c r="R1009" s="193"/>
      <c r="S1009" s="94">
        <v>1</v>
      </c>
      <c r="T1009" s="58">
        <f t="shared" ref="T1009:T1040" si="243">H1009</f>
        <v>4</v>
      </c>
      <c r="U1009" s="81">
        <f t="shared" ref="U1009:U1040" si="244">I1009-(Z1009*Y1009)</f>
        <v>631.36356986100952</v>
      </c>
      <c r="V1009" s="61">
        <f t="shared" si="231"/>
        <v>615.81425980103347</v>
      </c>
      <c r="W1009" s="61" t="s">
        <v>194</v>
      </c>
      <c r="X1009" s="61">
        <f t="shared" si="232"/>
        <v>3.6349999999999998</v>
      </c>
      <c r="Y1009" s="61">
        <f t="shared" si="242"/>
        <v>3.5454767129968299</v>
      </c>
      <c r="Z1009" s="58">
        <v>3</v>
      </c>
      <c r="AA1009" s="81">
        <f t="shared" ref="AA1009:AA1040" si="245">((Z1009*Y1009)+V1009)/S1009</f>
        <v>626.45068994002395</v>
      </c>
      <c r="AB1009" s="212">
        <f t="shared" si="234"/>
        <v>156.61267248500599</v>
      </c>
      <c r="AC1009" s="82"/>
      <c r="AD1009" s="10"/>
      <c r="AE1009"/>
      <c r="AF1009"/>
      <c r="AK1009" s="10"/>
      <c r="AM1009"/>
      <c r="AR1009" s="10"/>
      <c r="AT1009"/>
    </row>
    <row r="1010" spans="1:46" x14ac:dyDescent="0.25">
      <c r="A1010" s="93">
        <v>970</v>
      </c>
      <c r="B1010" s="93" t="s">
        <v>126</v>
      </c>
      <c r="C1010" s="94" t="s">
        <v>114</v>
      </c>
      <c r="D1010" s="121">
        <v>2014</v>
      </c>
      <c r="E1010" s="93">
        <v>4</v>
      </c>
      <c r="F1010" s="93">
        <f t="shared" si="233"/>
        <v>970</v>
      </c>
      <c r="H1010" s="54">
        <v>4</v>
      </c>
      <c r="I1010" s="118">
        <v>642</v>
      </c>
      <c r="J1010" s="123"/>
      <c r="L1010"/>
      <c r="M1010" s="60">
        <f t="shared" si="241"/>
        <v>642</v>
      </c>
      <c r="N1010" s="10"/>
      <c r="O1010" s="79" t="str">
        <f t="shared" si="230"/>
        <v>NY Metro</v>
      </c>
      <c r="P1010" s="94">
        <f t="shared" si="228"/>
        <v>970</v>
      </c>
      <c r="Q1010" s="94" t="s">
        <v>114</v>
      </c>
      <c r="R1010" s="193"/>
      <c r="S1010" s="94">
        <v>1</v>
      </c>
      <c r="T1010" s="58">
        <f t="shared" si="243"/>
        <v>4</v>
      </c>
      <c r="U1010" s="81">
        <f t="shared" si="244"/>
        <v>631.36356986100952</v>
      </c>
      <c r="V1010" s="61">
        <f t="shared" si="231"/>
        <v>615.81425980103347</v>
      </c>
      <c r="W1010" s="61" t="s">
        <v>194</v>
      </c>
      <c r="X1010" s="61">
        <f t="shared" si="232"/>
        <v>3.6349999999999998</v>
      </c>
      <c r="Y1010" s="61">
        <f t="shared" si="242"/>
        <v>3.5454767129968299</v>
      </c>
      <c r="Z1010" s="58">
        <v>3</v>
      </c>
      <c r="AA1010" s="81">
        <f t="shared" si="245"/>
        <v>626.45068994002395</v>
      </c>
      <c r="AB1010" s="212">
        <f t="shared" si="234"/>
        <v>156.61267248500599</v>
      </c>
      <c r="AC1010" s="82"/>
      <c r="AD1010" s="10"/>
      <c r="AE1010"/>
      <c r="AF1010"/>
      <c r="AK1010" s="10"/>
      <c r="AM1010"/>
      <c r="AR1010" s="10"/>
      <c r="AT1010"/>
    </row>
    <row r="1011" spans="1:46" x14ac:dyDescent="0.25">
      <c r="A1011" s="93">
        <v>971</v>
      </c>
      <c r="B1011" s="93" t="s">
        <v>126</v>
      </c>
      <c r="C1011" s="94" t="s">
        <v>114</v>
      </c>
      <c r="D1011" s="121">
        <v>2014</v>
      </c>
      <c r="E1011" s="93">
        <v>4</v>
      </c>
      <c r="F1011" s="93">
        <f t="shared" si="233"/>
        <v>971</v>
      </c>
      <c r="H1011" s="54">
        <v>4</v>
      </c>
      <c r="I1011" s="118">
        <v>642</v>
      </c>
      <c r="J1011" s="123"/>
      <c r="L1011"/>
      <c r="M1011" s="60">
        <f t="shared" si="241"/>
        <v>642</v>
      </c>
      <c r="N1011" s="10"/>
      <c r="O1011" s="79" t="str">
        <f t="shared" si="230"/>
        <v>NY Metro</v>
      </c>
      <c r="P1011" s="94">
        <f t="shared" si="228"/>
        <v>971</v>
      </c>
      <c r="Q1011" s="94" t="s">
        <v>114</v>
      </c>
      <c r="R1011" s="193"/>
      <c r="S1011" s="94">
        <v>1</v>
      </c>
      <c r="T1011" s="58">
        <f t="shared" si="243"/>
        <v>4</v>
      </c>
      <c r="U1011" s="81">
        <f t="shared" si="244"/>
        <v>631.36356986100952</v>
      </c>
      <c r="V1011" s="61">
        <f t="shared" si="231"/>
        <v>615.81425980103347</v>
      </c>
      <c r="W1011" s="61" t="s">
        <v>194</v>
      </c>
      <c r="X1011" s="61">
        <f t="shared" si="232"/>
        <v>3.6349999999999998</v>
      </c>
      <c r="Y1011" s="61">
        <f t="shared" si="242"/>
        <v>3.5454767129968299</v>
      </c>
      <c r="Z1011" s="58">
        <v>3</v>
      </c>
      <c r="AA1011" s="81">
        <f t="shared" si="245"/>
        <v>626.45068994002395</v>
      </c>
      <c r="AB1011" s="212">
        <f t="shared" si="234"/>
        <v>156.61267248500599</v>
      </c>
      <c r="AC1011" s="82"/>
      <c r="AD1011" s="10"/>
      <c r="AE1011"/>
      <c r="AF1011"/>
      <c r="AK1011" s="10"/>
      <c r="AM1011"/>
      <c r="AR1011" s="10"/>
      <c r="AT1011"/>
    </row>
    <row r="1012" spans="1:46" x14ac:dyDescent="0.25">
      <c r="A1012" s="93">
        <v>972</v>
      </c>
      <c r="B1012" s="93" t="s">
        <v>126</v>
      </c>
      <c r="C1012" s="94" t="s">
        <v>114</v>
      </c>
      <c r="D1012" s="121">
        <v>2014</v>
      </c>
      <c r="E1012" s="93">
        <v>4</v>
      </c>
      <c r="F1012" s="93">
        <f t="shared" si="233"/>
        <v>972</v>
      </c>
      <c r="H1012" s="54">
        <v>4</v>
      </c>
      <c r="I1012" s="118">
        <v>642</v>
      </c>
      <c r="J1012" s="123"/>
      <c r="L1012"/>
      <c r="M1012" s="60">
        <f t="shared" si="241"/>
        <v>642</v>
      </c>
      <c r="N1012" s="10"/>
      <c r="O1012" s="79" t="str">
        <f t="shared" si="230"/>
        <v>NY Metro</v>
      </c>
      <c r="P1012" s="94">
        <f t="shared" si="228"/>
        <v>972</v>
      </c>
      <c r="Q1012" s="94" t="s">
        <v>114</v>
      </c>
      <c r="R1012" s="193"/>
      <c r="S1012" s="94">
        <v>1</v>
      </c>
      <c r="T1012" s="58">
        <f t="shared" si="243"/>
        <v>4</v>
      </c>
      <c r="U1012" s="81">
        <f t="shared" si="244"/>
        <v>631.36356986100952</v>
      </c>
      <c r="V1012" s="61">
        <f t="shared" si="231"/>
        <v>615.81425980103347</v>
      </c>
      <c r="W1012" s="61" t="s">
        <v>194</v>
      </c>
      <c r="X1012" s="61">
        <f t="shared" si="232"/>
        <v>3.6349999999999998</v>
      </c>
      <c r="Y1012" s="61">
        <f t="shared" si="242"/>
        <v>3.5454767129968299</v>
      </c>
      <c r="Z1012" s="58">
        <v>3</v>
      </c>
      <c r="AA1012" s="81">
        <f t="shared" si="245"/>
        <v>626.45068994002395</v>
      </c>
      <c r="AB1012" s="212">
        <f t="shared" si="234"/>
        <v>156.61267248500599</v>
      </c>
      <c r="AC1012" s="82"/>
      <c r="AD1012" s="10"/>
      <c r="AE1012"/>
      <c r="AF1012"/>
      <c r="AK1012" s="10"/>
      <c r="AM1012"/>
      <c r="AR1012" s="10"/>
      <c r="AT1012"/>
    </row>
    <row r="1013" spans="1:46" x14ac:dyDescent="0.25">
      <c r="A1013" s="93">
        <v>973</v>
      </c>
      <c r="B1013" s="93" t="s">
        <v>126</v>
      </c>
      <c r="C1013" s="94" t="s">
        <v>114</v>
      </c>
      <c r="D1013" s="121">
        <v>2014</v>
      </c>
      <c r="E1013" s="93">
        <v>4</v>
      </c>
      <c r="F1013" s="93">
        <f t="shared" si="233"/>
        <v>973</v>
      </c>
      <c r="H1013" s="54">
        <v>4</v>
      </c>
      <c r="I1013" s="118">
        <v>642</v>
      </c>
      <c r="J1013" s="123"/>
      <c r="L1013"/>
      <c r="M1013" s="60">
        <f t="shared" ref="M1013:M1038" si="246">I1013+(L1013*K1013)</f>
        <v>642</v>
      </c>
      <c r="N1013" s="10"/>
      <c r="O1013" s="79" t="str">
        <f t="shared" si="230"/>
        <v>NY Metro</v>
      </c>
      <c r="P1013" s="94">
        <f t="shared" si="228"/>
        <v>973</v>
      </c>
      <c r="Q1013" s="94" t="s">
        <v>114</v>
      </c>
      <c r="R1013" s="193"/>
      <c r="S1013" s="94">
        <v>1</v>
      </c>
      <c r="T1013" s="58">
        <f t="shared" si="243"/>
        <v>4</v>
      </c>
      <c r="U1013" s="81">
        <f t="shared" si="244"/>
        <v>631.36356986100952</v>
      </c>
      <c r="V1013" s="61">
        <f t="shared" si="231"/>
        <v>615.81425980103347</v>
      </c>
      <c r="W1013" s="61" t="s">
        <v>194</v>
      </c>
      <c r="X1013" s="61">
        <f t="shared" si="232"/>
        <v>3.6349999999999998</v>
      </c>
      <c r="Y1013" s="61">
        <f t="shared" si="242"/>
        <v>3.5454767129968299</v>
      </c>
      <c r="Z1013" s="58">
        <v>3</v>
      </c>
      <c r="AA1013" s="81">
        <f t="shared" si="245"/>
        <v>626.45068994002395</v>
      </c>
      <c r="AB1013" s="212">
        <f t="shared" si="234"/>
        <v>156.61267248500599</v>
      </c>
      <c r="AC1013" s="82"/>
      <c r="AD1013" s="10"/>
      <c r="AE1013"/>
      <c r="AF1013"/>
      <c r="AK1013" s="10"/>
      <c r="AM1013"/>
      <c r="AR1013" s="10"/>
      <c r="AT1013"/>
    </row>
    <row r="1014" spans="1:46" x14ac:dyDescent="0.25">
      <c r="A1014" s="93">
        <v>974</v>
      </c>
      <c r="B1014" s="93" t="s">
        <v>126</v>
      </c>
      <c r="C1014" s="94" t="s">
        <v>114</v>
      </c>
      <c r="D1014" s="121">
        <v>2014</v>
      </c>
      <c r="E1014" s="93">
        <v>4</v>
      </c>
      <c r="F1014" s="93">
        <f t="shared" si="233"/>
        <v>974</v>
      </c>
      <c r="H1014" s="54">
        <v>4</v>
      </c>
      <c r="I1014" s="118">
        <v>642</v>
      </c>
      <c r="J1014" s="123"/>
      <c r="L1014"/>
      <c r="M1014" s="60">
        <f t="shared" si="246"/>
        <v>642</v>
      </c>
      <c r="N1014" s="10"/>
      <c r="O1014" s="79" t="str">
        <f t="shared" si="230"/>
        <v>NY Metro</v>
      </c>
      <c r="P1014" s="94">
        <f t="shared" si="228"/>
        <v>974</v>
      </c>
      <c r="Q1014" s="94" t="s">
        <v>114</v>
      </c>
      <c r="R1014" s="193"/>
      <c r="S1014" s="94">
        <v>1</v>
      </c>
      <c r="T1014" s="58">
        <f t="shared" si="243"/>
        <v>4</v>
      </c>
      <c r="U1014" s="81">
        <f t="shared" si="244"/>
        <v>631.36356986100952</v>
      </c>
      <c r="V1014" s="61">
        <f t="shared" si="231"/>
        <v>615.81425980103347</v>
      </c>
      <c r="W1014" s="61" t="s">
        <v>194</v>
      </c>
      <c r="X1014" s="61">
        <f t="shared" si="232"/>
        <v>3.6349999999999998</v>
      </c>
      <c r="Y1014" s="61">
        <f t="shared" si="242"/>
        <v>3.5454767129968299</v>
      </c>
      <c r="Z1014" s="58">
        <v>3</v>
      </c>
      <c r="AA1014" s="81">
        <f t="shared" si="245"/>
        <v>626.45068994002395</v>
      </c>
      <c r="AB1014" s="212">
        <f t="shared" si="234"/>
        <v>156.61267248500599</v>
      </c>
      <c r="AC1014" s="82"/>
      <c r="AD1014" s="10"/>
      <c r="AE1014"/>
      <c r="AF1014"/>
      <c r="AK1014" s="10"/>
      <c r="AM1014"/>
      <c r="AR1014" s="10"/>
      <c r="AT1014"/>
    </row>
    <row r="1015" spans="1:46" x14ac:dyDescent="0.25">
      <c r="A1015" s="93">
        <v>975</v>
      </c>
      <c r="B1015" s="93" t="s">
        <v>126</v>
      </c>
      <c r="C1015" s="94" t="s">
        <v>114</v>
      </c>
      <c r="D1015" s="121">
        <v>2014</v>
      </c>
      <c r="E1015" s="93">
        <v>4</v>
      </c>
      <c r="F1015" s="93">
        <f t="shared" si="233"/>
        <v>975</v>
      </c>
      <c r="H1015" s="54">
        <v>4</v>
      </c>
      <c r="I1015" s="118">
        <v>642</v>
      </c>
      <c r="J1015" s="123"/>
      <c r="L1015"/>
      <c r="M1015" s="60">
        <f t="shared" si="246"/>
        <v>642</v>
      </c>
      <c r="N1015" s="10"/>
      <c r="O1015" s="79" t="str">
        <f t="shared" si="230"/>
        <v>NY Metro</v>
      </c>
      <c r="P1015" s="94">
        <f t="shared" si="228"/>
        <v>975</v>
      </c>
      <c r="Q1015" s="94" t="s">
        <v>114</v>
      </c>
      <c r="R1015" s="193"/>
      <c r="S1015" s="94">
        <v>1</v>
      </c>
      <c r="T1015" s="58">
        <f t="shared" si="243"/>
        <v>4</v>
      </c>
      <c r="U1015" s="81">
        <f t="shared" si="244"/>
        <v>631.36356986100952</v>
      </c>
      <c r="V1015" s="61">
        <f t="shared" si="231"/>
        <v>615.81425980103347</v>
      </c>
      <c r="W1015" s="61" t="s">
        <v>194</v>
      </c>
      <c r="X1015" s="61">
        <f t="shared" si="232"/>
        <v>3.6349999999999998</v>
      </c>
      <c r="Y1015" s="61">
        <f t="shared" si="242"/>
        <v>3.5454767129968299</v>
      </c>
      <c r="Z1015" s="58">
        <v>3</v>
      </c>
      <c r="AA1015" s="81">
        <f t="shared" si="245"/>
        <v>626.45068994002395</v>
      </c>
      <c r="AB1015" s="212">
        <f t="shared" si="234"/>
        <v>156.61267248500599</v>
      </c>
      <c r="AC1015" s="82"/>
      <c r="AD1015" s="10"/>
      <c r="AE1015"/>
      <c r="AF1015"/>
      <c r="AK1015" s="10"/>
      <c r="AM1015"/>
      <c r="AR1015" s="10"/>
      <c r="AT1015"/>
    </row>
    <row r="1016" spans="1:46" x14ac:dyDescent="0.25">
      <c r="A1016" s="93">
        <v>976</v>
      </c>
      <c r="B1016" s="93" t="s">
        <v>126</v>
      </c>
      <c r="C1016" s="94" t="s">
        <v>114</v>
      </c>
      <c r="D1016" s="121">
        <v>2014</v>
      </c>
      <c r="E1016" s="93">
        <v>4</v>
      </c>
      <c r="F1016" s="93">
        <f t="shared" si="233"/>
        <v>976</v>
      </c>
      <c r="H1016" s="54">
        <v>4</v>
      </c>
      <c r="I1016" s="118">
        <v>642</v>
      </c>
      <c r="J1016" s="123"/>
      <c r="L1016"/>
      <c r="M1016" s="60">
        <f t="shared" si="246"/>
        <v>642</v>
      </c>
      <c r="N1016" s="10"/>
      <c r="O1016" s="79" t="str">
        <f t="shared" si="230"/>
        <v>NY Metro</v>
      </c>
      <c r="P1016" s="94">
        <f t="shared" ref="P1016:P1079" si="247">A1016</f>
        <v>976</v>
      </c>
      <c r="Q1016" s="94" t="s">
        <v>114</v>
      </c>
      <c r="R1016" s="193"/>
      <c r="S1016" s="94">
        <v>1</v>
      </c>
      <c r="T1016" s="58">
        <f t="shared" si="243"/>
        <v>4</v>
      </c>
      <c r="U1016" s="81">
        <f t="shared" si="244"/>
        <v>631.36356986100952</v>
      </c>
      <c r="V1016" s="61">
        <f t="shared" si="231"/>
        <v>615.81425980103347</v>
      </c>
      <c r="W1016" s="61" t="s">
        <v>194</v>
      </c>
      <c r="X1016" s="61">
        <f t="shared" si="232"/>
        <v>3.6349999999999998</v>
      </c>
      <c r="Y1016" s="61">
        <f t="shared" ref="Y1016:Y1041" si="248">X1016/$AO$52</f>
        <v>3.5454767129968299</v>
      </c>
      <c r="Z1016" s="58">
        <v>3</v>
      </c>
      <c r="AA1016" s="81">
        <f t="shared" si="245"/>
        <v>626.45068994002395</v>
      </c>
      <c r="AB1016" s="212">
        <f t="shared" si="234"/>
        <v>156.61267248500599</v>
      </c>
      <c r="AC1016" s="82"/>
      <c r="AD1016" s="10"/>
      <c r="AE1016"/>
      <c r="AF1016"/>
      <c r="AK1016" s="10"/>
      <c r="AM1016"/>
      <c r="AR1016" s="10"/>
      <c r="AT1016"/>
    </row>
    <row r="1017" spans="1:46" x14ac:dyDescent="0.25">
      <c r="A1017" s="93">
        <v>977</v>
      </c>
      <c r="B1017" s="93" t="s">
        <v>126</v>
      </c>
      <c r="C1017" s="94" t="s">
        <v>114</v>
      </c>
      <c r="D1017" s="121">
        <v>2014</v>
      </c>
      <c r="E1017" s="93">
        <v>4</v>
      </c>
      <c r="F1017" s="93">
        <f t="shared" si="233"/>
        <v>977</v>
      </c>
      <c r="H1017" s="54">
        <v>4</v>
      </c>
      <c r="I1017" s="118">
        <v>642</v>
      </c>
      <c r="J1017" s="123"/>
      <c r="L1017"/>
      <c r="M1017" s="60">
        <f t="shared" si="246"/>
        <v>642</v>
      </c>
      <c r="N1017" s="10"/>
      <c r="O1017" s="79" t="str">
        <f t="shared" ref="O1017:O1080" si="249">IF(E1017=1,$E$3,IF(E1017=2,$E$4,IF(E1017=3,$E$5,IF(E1017=4,$E$6,IF(E1017=5,$E$7,IF(E1017=6,$E$8,"other"))))))</f>
        <v>NY Metro</v>
      </c>
      <c r="P1017" s="94">
        <f t="shared" si="247"/>
        <v>977</v>
      </c>
      <c r="Q1017" s="94" t="s">
        <v>114</v>
      </c>
      <c r="R1017" s="193"/>
      <c r="S1017" s="94">
        <v>1</v>
      </c>
      <c r="T1017" s="58">
        <f t="shared" si="243"/>
        <v>4</v>
      </c>
      <c r="U1017" s="81">
        <f t="shared" si="244"/>
        <v>631.36356986100952</v>
      </c>
      <c r="V1017" s="61">
        <f t="shared" ref="V1017:V1080" si="250">U1017/INDEX($AO$49:$AO$56,MATCH($O1017,$AL$49:$AL$56,0))</f>
        <v>615.81425980103347</v>
      </c>
      <c r="W1017" s="61" t="s">
        <v>194</v>
      </c>
      <c r="X1017" s="61">
        <f t="shared" ref="X1017:X1080" si="251">IF(K1017,K1017,AVERAGE($L$11:$L$1104))</f>
        <v>3.6349999999999998</v>
      </c>
      <c r="Y1017" s="61">
        <f t="shared" si="248"/>
        <v>3.5454767129968299</v>
      </c>
      <c r="Z1017" s="58">
        <v>3</v>
      </c>
      <c r="AA1017" s="81">
        <f t="shared" si="245"/>
        <v>626.45068994002395</v>
      </c>
      <c r="AB1017" s="212">
        <f t="shared" si="234"/>
        <v>156.61267248500599</v>
      </c>
      <c r="AC1017" s="82"/>
      <c r="AD1017" s="10"/>
      <c r="AE1017"/>
      <c r="AF1017"/>
      <c r="AK1017" s="10"/>
      <c r="AM1017"/>
      <c r="AR1017" s="10"/>
      <c r="AT1017"/>
    </row>
    <row r="1018" spans="1:46" x14ac:dyDescent="0.25">
      <c r="A1018" s="93">
        <v>978</v>
      </c>
      <c r="B1018" s="93" t="s">
        <v>126</v>
      </c>
      <c r="C1018" s="94" t="s">
        <v>114</v>
      </c>
      <c r="D1018" s="121">
        <v>2014</v>
      </c>
      <c r="E1018" s="93">
        <v>4</v>
      </c>
      <c r="F1018" s="93">
        <f t="shared" si="233"/>
        <v>978</v>
      </c>
      <c r="H1018" s="54">
        <v>4</v>
      </c>
      <c r="I1018" s="118">
        <v>642</v>
      </c>
      <c r="J1018" s="123"/>
      <c r="L1018"/>
      <c r="M1018" s="60">
        <f t="shared" si="246"/>
        <v>642</v>
      </c>
      <c r="N1018" s="10"/>
      <c r="O1018" s="79" t="str">
        <f t="shared" si="249"/>
        <v>NY Metro</v>
      </c>
      <c r="P1018" s="94">
        <f t="shared" si="247"/>
        <v>978</v>
      </c>
      <c r="Q1018" s="94" t="s">
        <v>114</v>
      </c>
      <c r="R1018" s="193"/>
      <c r="S1018" s="94">
        <v>1</v>
      </c>
      <c r="T1018" s="58">
        <f t="shared" si="243"/>
        <v>4</v>
      </c>
      <c r="U1018" s="81">
        <f t="shared" si="244"/>
        <v>631.36356986100952</v>
      </c>
      <c r="V1018" s="61">
        <f t="shared" si="250"/>
        <v>615.81425980103347</v>
      </c>
      <c r="W1018" s="61" t="s">
        <v>194</v>
      </c>
      <c r="X1018" s="61">
        <f t="shared" si="251"/>
        <v>3.6349999999999998</v>
      </c>
      <c r="Y1018" s="61">
        <f t="shared" si="248"/>
        <v>3.5454767129968299</v>
      </c>
      <c r="Z1018" s="58">
        <v>3</v>
      </c>
      <c r="AA1018" s="81">
        <f t="shared" si="245"/>
        <v>626.45068994002395</v>
      </c>
      <c r="AB1018" s="212">
        <f t="shared" si="234"/>
        <v>156.61267248500599</v>
      </c>
      <c r="AC1018" s="82"/>
      <c r="AD1018" s="10"/>
      <c r="AE1018"/>
      <c r="AF1018"/>
      <c r="AK1018" s="10"/>
      <c r="AM1018"/>
      <c r="AR1018" s="10"/>
      <c r="AT1018"/>
    </row>
    <row r="1019" spans="1:46" x14ac:dyDescent="0.25">
      <c r="A1019" s="93">
        <v>979</v>
      </c>
      <c r="B1019" s="93" t="s">
        <v>126</v>
      </c>
      <c r="C1019" s="94" t="s">
        <v>114</v>
      </c>
      <c r="D1019" s="121">
        <v>2014</v>
      </c>
      <c r="E1019" s="93">
        <v>4</v>
      </c>
      <c r="F1019" s="93">
        <f t="shared" si="233"/>
        <v>979</v>
      </c>
      <c r="H1019" s="54">
        <v>4</v>
      </c>
      <c r="I1019" s="118">
        <v>642</v>
      </c>
      <c r="J1019" s="123"/>
      <c r="L1019"/>
      <c r="M1019" s="60">
        <f t="shared" si="246"/>
        <v>642</v>
      </c>
      <c r="N1019" s="10"/>
      <c r="O1019" s="79" t="str">
        <f t="shared" si="249"/>
        <v>NY Metro</v>
      </c>
      <c r="P1019" s="94">
        <f t="shared" si="247"/>
        <v>979</v>
      </c>
      <c r="Q1019" s="94" t="s">
        <v>114</v>
      </c>
      <c r="R1019" s="193"/>
      <c r="S1019" s="94">
        <v>1</v>
      </c>
      <c r="T1019" s="58">
        <f t="shared" si="243"/>
        <v>4</v>
      </c>
      <c r="U1019" s="81">
        <f t="shared" si="244"/>
        <v>631.36356986100952</v>
      </c>
      <c r="V1019" s="61">
        <f t="shared" si="250"/>
        <v>615.81425980103347</v>
      </c>
      <c r="W1019" s="61" t="s">
        <v>194</v>
      </c>
      <c r="X1019" s="61">
        <f t="shared" si="251"/>
        <v>3.6349999999999998</v>
      </c>
      <c r="Y1019" s="61">
        <f t="shared" si="248"/>
        <v>3.5454767129968299</v>
      </c>
      <c r="Z1019" s="58">
        <v>3</v>
      </c>
      <c r="AA1019" s="81">
        <f t="shared" si="245"/>
        <v>626.45068994002395</v>
      </c>
      <c r="AB1019" s="212">
        <f t="shared" si="234"/>
        <v>156.61267248500599</v>
      </c>
      <c r="AC1019" s="82"/>
      <c r="AD1019" s="10"/>
      <c r="AE1019"/>
      <c r="AF1019"/>
      <c r="AK1019" s="10"/>
      <c r="AM1019"/>
      <c r="AR1019" s="10"/>
      <c r="AT1019"/>
    </row>
    <row r="1020" spans="1:46" x14ac:dyDescent="0.25">
      <c r="A1020" s="93">
        <v>980</v>
      </c>
      <c r="B1020" s="93" t="s">
        <v>126</v>
      </c>
      <c r="C1020" s="94" t="s">
        <v>114</v>
      </c>
      <c r="D1020" s="121">
        <v>2014</v>
      </c>
      <c r="E1020" s="93">
        <v>4</v>
      </c>
      <c r="F1020" s="93">
        <f t="shared" si="233"/>
        <v>980</v>
      </c>
      <c r="H1020" s="54">
        <v>4</v>
      </c>
      <c r="I1020" s="118">
        <v>642</v>
      </c>
      <c r="J1020" s="123"/>
      <c r="L1020"/>
      <c r="M1020" s="60">
        <f t="shared" si="246"/>
        <v>642</v>
      </c>
      <c r="N1020" s="10"/>
      <c r="O1020" s="79" t="str">
        <f t="shared" si="249"/>
        <v>NY Metro</v>
      </c>
      <c r="P1020" s="94">
        <f t="shared" si="247"/>
        <v>980</v>
      </c>
      <c r="Q1020" s="94" t="s">
        <v>114</v>
      </c>
      <c r="R1020" s="193"/>
      <c r="S1020" s="94">
        <v>1</v>
      </c>
      <c r="T1020" s="58">
        <f t="shared" si="243"/>
        <v>4</v>
      </c>
      <c r="U1020" s="81">
        <f t="shared" si="244"/>
        <v>631.36356986100952</v>
      </c>
      <c r="V1020" s="61">
        <f t="shared" si="250"/>
        <v>615.81425980103347</v>
      </c>
      <c r="W1020" s="61" t="s">
        <v>194</v>
      </c>
      <c r="X1020" s="61">
        <f t="shared" si="251"/>
        <v>3.6349999999999998</v>
      </c>
      <c r="Y1020" s="61">
        <f t="shared" si="248"/>
        <v>3.5454767129968299</v>
      </c>
      <c r="Z1020" s="58">
        <v>3</v>
      </c>
      <c r="AA1020" s="81">
        <f t="shared" si="245"/>
        <v>626.45068994002395</v>
      </c>
      <c r="AB1020" s="212">
        <f t="shared" si="234"/>
        <v>156.61267248500599</v>
      </c>
      <c r="AC1020" s="82"/>
      <c r="AD1020" s="10"/>
      <c r="AE1020"/>
      <c r="AF1020"/>
      <c r="AK1020" s="10"/>
      <c r="AM1020"/>
      <c r="AR1020" s="10"/>
      <c r="AT1020"/>
    </row>
    <row r="1021" spans="1:46" x14ac:dyDescent="0.25">
      <c r="A1021" s="93">
        <v>981</v>
      </c>
      <c r="B1021" s="93" t="s">
        <v>126</v>
      </c>
      <c r="C1021" s="94" t="s">
        <v>114</v>
      </c>
      <c r="D1021" s="121">
        <v>2014</v>
      </c>
      <c r="E1021" s="93">
        <v>4</v>
      </c>
      <c r="F1021" s="93">
        <f t="shared" si="233"/>
        <v>981</v>
      </c>
      <c r="H1021" s="54">
        <v>4</v>
      </c>
      <c r="I1021" s="118">
        <v>642</v>
      </c>
      <c r="J1021" s="123"/>
      <c r="L1021"/>
      <c r="M1021" s="60">
        <f t="shared" si="246"/>
        <v>642</v>
      </c>
      <c r="N1021" s="10"/>
      <c r="O1021" s="79" t="str">
        <f t="shared" si="249"/>
        <v>NY Metro</v>
      </c>
      <c r="P1021" s="94">
        <f t="shared" si="247"/>
        <v>981</v>
      </c>
      <c r="Q1021" s="94" t="s">
        <v>114</v>
      </c>
      <c r="R1021" s="193"/>
      <c r="S1021" s="94">
        <v>1</v>
      </c>
      <c r="T1021" s="58">
        <f t="shared" si="243"/>
        <v>4</v>
      </c>
      <c r="U1021" s="81">
        <f t="shared" si="244"/>
        <v>631.36356986100952</v>
      </c>
      <c r="V1021" s="61">
        <f t="shared" si="250"/>
        <v>615.81425980103347</v>
      </c>
      <c r="W1021" s="61" t="s">
        <v>194</v>
      </c>
      <c r="X1021" s="61">
        <f t="shared" si="251"/>
        <v>3.6349999999999998</v>
      </c>
      <c r="Y1021" s="61">
        <f t="shared" si="248"/>
        <v>3.5454767129968299</v>
      </c>
      <c r="Z1021" s="58">
        <v>3</v>
      </c>
      <c r="AA1021" s="81">
        <f t="shared" si="245"/>
        <v>626.45068994002395</v>
      </c>
      <c r="AB1021" s="212">
        <f t="shared" si="234"/>
        <v>156.61267248500599</v>
      </c>
      <c r="AC1021" s="82"/>
      <c r="AD1021" s="10"/>
      <c r="AE1021"/>
      <c r="AF1021"/>
      <c r="AK1021" s="10"/>
      <c r="AM1021"/>
      <c r="AR1021" s="10"/>
      <c r="AT1021"/>
    </row>
    <row r="1022" spans="1:46" x14ac:dyDescent="0.25">
      <c r="A1022" s="93">
        <v>982</v>
      </c>
      <c r="B1022" s="93" t="s">
        <v>126</v>
      </c>
      <c r="C1022" s="94" t="s">
        <v>114</v>
      </c>
      <c r="D1022" s="121">
        <v>2014</v>
      </c>
      <c r="E1022" s="93">
        <v>4</v>
      </c>
      <c r="F1022" s="93">
        <f t="shared" si="233"/>
        <v>982</v>
      </c>
      <c r="H1022" s="54">
        <v>4</v>
      </c>
      <c r="I1022" s="118">
        <v>642</v>
      </c>
      <c r="J1022" s="123"/>
      <c r="L1022"/>
      <c r="M1022" s="60">
        <f t="shared" si="246"/>
        <v>642</v>
      </c>
      <c r="N1022" s="10"/>
      <c r="O1022" s="79" t="str">
        <f t="shared" si="249"/>
        <v>NY Metro</v>
      </c>
      <c r="P1022" s="94">
        <f t="shared" si="247"/>
        <v>982</v>
      </c>
      <c r="Q1022" s="94" t="s">
        <v>114</v>
      </c>
      <c r="R1022" s="193"/>
      <c r="S1022" s="94">
        <v>1</v>
      </c>
      <c r="T1022" s="58">
        <f t="shared" si="243"/>
        <v>4</v>
      </c>
      <c r="U1022" s="81">
        <f t="shared" si="244"/>
        <v>631.36356986100952</v>
      </c>
      <c r="V1022" s="61">
        <f t="shared" si="250"/>
        <v>615.81425980103347</v>
      </c>
      <c r="W1022" s="61" t="s">
        <v>194</v>
      </c>
      <c r="X1022" s="61">
        <f t="shared" si="251"/>
        <v>3.6349999999999998</v>
      </c>
      <c r="Y1022" s="61">
        <f t="shared" si="248"/>
        <v>3.5454767129968299</v>
      </c>
      <c r="Z1022" s="58">
        <v>3</v>
      </c>
      <c r="AA1022" s="81">
        <f t="shared" si="245"/>
        <v>626.45068994002395</v>
      </c>
      <c r="AB1022" s="212">
        <f t="shared" si="234"/>
        <v>156.61267248500599</v>
      </c>
      <c r="AC1022" s="82"/>
      <c r="AD1022" s="10"/>
      <c r="AE1022"/>
      <c r="AF1022"/>
      <c r="AK1022" s="10"/>
      <c r="AM1022"/>
      <c r="AR1022" s="10"/>
      <c r="AT1022"/>
    </row>
    <row r="1023" spans="1:46" x14ac:dyDescent="0.25">
      <c r="A1023" s="93">
        <v>983</v>
      </c>
      <c r="B1023" s="93" t="s">
        <v>126</v>
      </c>
      <c r="C1023" s="94" t="s">
        <v>114</v>
      </c>
      <c r="D1023" s="121">
        <v>2014</v>
      </c>
      <c r="E1023" s="93">
        <v>4</v>
      </c>
      <c r="F1023" s="93">
        <f t="shared" ref="F1023:F1086" si="252">A1023</f>
        <v>983</v>
      </c>
      <c r="H1023" s="54">
        <v>4</v>
      </c>
      <c r="I1023" s="118">
        <v>642</v>
      </c>
      <c r="J1023" s="123"/>
      <c r="L1023"/>
      <c r="M1023" s="60">
        <f t="shared" si="246"/>
        <v>642</v>
      </c>
      <c r="N1023" s="10"/>
      <c r="O1023" s="79" t="str">
        <f t="shared" si="249"/>
        <v>NY Metro</v>
      </c>
      <c r="P1023" s="94">
        <f t="shared" si="247"/>
        <v>983</v>
      </c>
      <c r="Q1023" s="94" t="s">
        <v>114</v>
      </c>
      <c r="R1023" s="193"/>
      <c r="S1023" s="94">
        <v>1</v>
      </c>
      <c r="T1023" s="58">
        <f t="shared" si="243"/>
        <v>4</v>
      </c>
      <c r="U1023" s="81">
        <f t="shared" si="244"/>
        <v>631.36356986100952</v>
      </c>
      <c r="V1023" s="61">
        <f t="shared" si="250"/>
        <v>615.81425980103347</v>
      </c>
      <c r="W1023" s="61" t="s">
        <v>194</v>
      </c>
      <c r="X1023" s="61">
        <f t="shared" si="251"/>
        <v>3.6349999999999998</v>
      </c>
      <c r="Y1023" s="61">
        <f t="shared" si="248"/>
        <v>3.5454767129968299</v>
      </c>
      <c r="Z1023" s="58">
        <v>3</v>
      </c>
      <c r="AA1023" s="81">
        <f t="shared" si="245"/>
        <v>626.45068994002395</v>
      </c>
      <c r="AB1023" s="212">
        <f t="shared" si="234"/>
        <v>156.61267248500599</v>
      </c>
      <c r="AC1023" s="82"/>
      <c r="AD1023" s="10"/>
      <c r="AE1023"/>
      <c r="AF1023"/>
      <c r="AK1023" s="10"/>
      <c r="AM1023"/>
      <c r="AR1023" s="10"/>
      <c r="AT1023"/>
    </row>
    <row r="1024" spans="1:46" x14ac:dyDescent="0.25">
      <c r="A1024" s="93">
        <v>984</v>
      </c>
      <c r="B1024" s="93" t="s">
        <v>126</v>
      </c>
      <c r="C1024" s="94" t="s">
        <v>114</v>
      </c>
      <c r="D1024" s="121">
        <v>2014</v>
      </c>
      <c r="E1024" s="93">
        <v>4</v>
      </c>
      <c r="F1024" s="93">
        <f t="shared" si="252"/>
        <v>984</v>
      </c>
      <c r="H1024" s="54">
        <v>4</v>
      </c>
      <c r="I1024" s="118">
        <v>642</v>
      </c>
      <c r="J1024" s="123"/>
      <c r="L1024"/>
      <c r="M1024" s="60">
        <f t="shared" si="246"/>
        <v>642</v>
      </c>
      <c r="N1024" s="10"/>
      <c r="O1024" s="79" t="str">
        <f t="shared" si="249"/>
        <v>NY Metro</v>
      </c>
      <c r="P1024" s="94">
        <f t="shared" si="247"/>
        <v>984</v>
      </c>
      <c r="Q1024" s="94" t="s">
        <v>114</v>
      </c>
      <c r="R1024" s="193"/>
      <c r="S1024" s="94">
        <v>1</v>
      </c>
      <c r="T1024" s="58">
        <f t="shared" si="243"/>
        <v>4</v>
      </c>
      <c r="U1024" s="81">
        <f t="shared" si="244"/>
        <v>631.36356986100952</v>
      </c>
      <c r="V1024" s="61">
        <f t="shared" si="250"/>
        <v>615.81425980103347</v>
      </c>
      <c r="W1024" s="61" t="s">
        <v>194</v>
      </c>
      <c r="X1024" s="61">
        <f t="shared" si="251"/>
        <v>3.6349999999999998</v>
      </c>
      <c r="Y1024" s="61">
        <f t="shared" si="248"/>
        <v>3.5454767129968299</v>
      </c>
      <c r="Z1024" s="58">
        <v>3</v>
      </c>
      <c r="AA1024" s="81">
        <f t="shared" si="245"/>
        <v>626.45068994002395</v>
      </c>
      <c r="AB1024" s="212">
        <f t="shared" si="234"/>
        <v>156.61267248500599</v>
      </c>
      <c r="AC1024" s="82"/>
      <c r="AD1024" s="10"/>
      <c r="AE1024"/>
      <c r="AF1024"/>
      <c r="AK1024" s="10"/>
      <c r="AM1024"/>
      <c r="AR1024" s="10"/>
      <c r="AT1024"/>
    </row>
    <row r="1025" spans="1:46" x14ac:dyDescent="0.25">
      <c r="A1025" s="93">
        <v>985</v>
      </c>
      <c r="B1025" s="93" t="s">
        <v>126</v>
      </c>
      <c r="C1025" s="94" t="s">
        <v>114</v>
      </c>
      <c r="D1025" s="121">
        <v>2014</v>
      </c>
      <c r="E1025" s="93">
        <v>4</v>
      </c>
      <c r="F1025" s="93">
        <f t="shared" si="252"/>
        <v>985</v>
      </c>
      <c r="H1025" s="54">
        <v>4</v>
      </c>
      <c r="I1025" s="118">
        <v>642</v>
      </c>
      <c r="J1025" s="123"/>
      <c r="L1025"/>
      <c r="M1025" s="60">
        <f t="shared" si="246"/>
        <v>642</v>
      </c>
      <c r="N1025" s="10"/>
      <c r="O1025" s="79" t="str">
        <f t="shared" si="249"/>
        <v>NY Metro</v>
      </c>
      <c r="P1025" s="94">
        <f t="shared" si="247"/>
        <v>985</v>
      </c>
      <c r="Q1025" s="94" t="s">
        <v>114</v>
      </c>
      <c r="R1025" s="193"/>
      <c r="S1025" s="94">
        <v>1</v>
      </c>
      <c r="T1025" s="58">
        <f t="shared" si="243"/>
        <v>4</v>
      </c>
      <c r="U1025" s="81">
        <f t="shared" si="244"/>
        <v>631.36356986100952</v>
      </c>
      <c r="V1025" s="61">
        <f t="shared" si="250"/>
        <v>615.81425980103347</v>
      </c>
      <c r="W1025" s="61" t="s">
        <v>194</v>
      </c>
      <c r="X1025" s="61">
        <f t="shared" si="251"/>
        <v>3.6349999999999998</v>
      </c>
      <c r="Y1025" s="61">
        <f t="shared" si="248"/>
        <v>3.5454767129968299</v>
      </c>
      <c r="Z1025" s="58">
        <v>3</v>
      </c>
      <c r="AA1025" s="81">
        <f t="shared" si="245"/>
        <v>626.45068994002395</v>
      </c>
      <c r="AB1025" s="212">
        <f t="shared" si="234"/>
        <v>156.61267248500599</v>
      </c>
      <c r="AC1025" s="82"/>
      <c r="AD1025" s="10"/>
      <c r="AE1025"/>
      <c r="AF1025"/>
      <c r="AK1025" s="10"/>
      <c r="AM1025"/>
      <c r="AR1025" s="10"/>
      <c r="AT1025"/>
    </row>
    <row r="1026" spans="1:46" x14ac:dyDescent="0.25">
      <c r="A1026" s="93">
        <v>986</v>
      </c>
      <c r="B1026" s="93" t="s">
        <v>126</v>
      </c>
      <c r="C1026" s="94" t="s">
        <v>114</v>
      </c>
      <c r="D1026" s="121">
        <v>2014</v>
      </c>
      <c r="E1026" s="93">
        <v>4</v>
      </c>
      <c r="F1026" s="93">
        <f t="shared" si="252"/>
        <v>986</v>
      </c>
      <c r="H1026" s="54">
        <v>4</v>
      </c>
      <c r="I1026" s="118">
        <v>642</v>
      </c>
      <c r="J1026" s="123"/>
      <c r="L1026"/>
      <c r="M1026" s="60">
        <f t="shared" si="246"/>
        <v>642</v>
      </c>
      <c r="N1026" s="10"/>
      <c r="O1026" s="79" t="str">
        <f t="shared" si="249"/>
        <v>NY Metro</v>
      </c>
      <c r="P1026" s="94">
        <f t="shared" si="247"/>
        <v>986</v>
      </c>
      <c r="Q1026" s="94" t="s">
        <v>114</v>
      </c>
      <c r="R1026" s="193"/>
      <c r="S1026" s="94">
        <v>1</v>
      </c>
      <c r="T1026" s="58">
        <f t="shared" si="243"/>
        <v>4</v>
      </c>
      <c r="U1026" s="81">
        <f t="shared" si="244"/>
        <v>631.36356986100952</v>
      </c>
      <c r="V1026" s="61">
        <f t="shared" si="250"/>
        <v>615.81425980103347</v>
      </c>
      <c r="W1026" s="61" t="s">
        <v>194</v>
      </c>
      <c r="X1026" s="61">
        <f t="shared" si="251"/>
        <v>3.6349999999999998</v>
      </c>
      <c r="Y1026" s="61">
        <f t="shared" si="248"/>
        <v>3.5454767129968299</v>
      </c>
      <c r="Z1026" s="58">
        <v>3</v>
      </c>
      <c r="AA1026" s="81">
        <f t="shared" si="245"/>
        <v>626.45068994002395</v>
      </c>
      <c r="AB1026" s="212">
        <f t="shared" si="234"/>
        <v>156.61267248500599</v>
      </c>
      <c r="AC1026" s="82"/>
      <c r="AD1026" s="10"/>
      <c r="AE1026"/>
      <c r="AF1026"/>
      <c r="AK1026" s="10"/>
      <c r="AM1026"/>
      <c r="AR1026" s="10"/>
      <c r="AT1026"/>
    </row>
    <row r="1027" spans="1:46" x14ac:dyDescent="0.25">
      <c r="A1027" s="93">
        <v>987</v>
      </c>
      <c r="B1027" s="93" t="s">
        <v>126</v>
      </c>
      <c r="C1027" s="94" t="s">
        <v>114</v>
      </c>
      <c r="D1027" s="121">
        <v>2014</v>
      </c>
      <c r="E1027" s="93">
        <v>4</v>
      </c>
      <c r="F1027" s="93">
        <f t="shared" si="252"/>
        <v>987</v>
      </c>
      <c r="H1027" s="54">
        <v>4</v>
      </c>
      <c r="I1027" s="118">
        <v>642</v>
      </c>
      <c r="J1027" s="123"/>
      <c r="L1027"/>
      <c r="M1027" s="60">
        <f t="shared" si="246"/>
        <v>642</v>
      </c>
      <c r="N1027" s="10"/>
      <c r="O1027" s="79" t="str">
        <f t="shared" si="249"/>
        <v>NY Metro</v>
      </c>
      <c r="P1027" s="94">
        <f t="shared" si="247"/>
        <v>987</v>
      </c>
      <c r="Q1027" s="94" t="s">
        <v>114</v>
      </c>
      <c r="R1027" s="193"/>
      <c r="S1027" s="94">
        <v>1</v>
      </c>
      <c r="T1027" s="58">
        <f t="shared" si="243"/>
        <v>4</v>
      </c>
      <c r="U1027" s="81">
        <f t="shared" si="244"/>
        <v>631.36356986100952</v>
      </c>
      <c r="V1027" s="61">
        <f t="shared" si="250"/>
        <v>615.81425980103347</v>
      </c>
      <c r="W1027" s="61" t="s">
        <v>194</v>
      </c>
      <c r="X1027" s="61">
        <f t="shared" si="251"/>
        <v>3.6349999999999998</v>
      </c>
      <c r="Y1027" s="61">
        <f t="shared" si="248"/>
        <v>3.5454767129968299</v>
      </c>
      <c r="Z1027" s="58">
        <v>3</v>
      </c>
      <c r="AA1027" s="81">
        <f t="shared" si="245"/>
        <v>626.45068994002395</v>
      </c>
      <c r="AB1027" s="212">
        <f t="shared" si="234"/>
        <v>156.61267248500599</v>
      </c>
      <c r="AC1027" s="82"/>
      <c r="AD1027" s="10"/>
      <c r="AE1027"/>
      <c r="AF1027"/>
      <c r="AK1027" s="10"/>
      <c r="AM1027"/>
      <c r="AR1027" s="10"/>
      <c r="AT1027"/>
    </row>
    <row r="1028" spans="1:46" x14ac:dyDescent="0.25">
      <c r="A1028" s="93">
        <v>988</v>
      </c>
      <c r="B1028" s="93" t="s">
        <v>126</v>
      </c>
      <c r="C1028" s="94" t="s">
        <v>114</v>
      </c>
      <c r="D1028" s="121">
        <v>2014</v>
      </c>
      <c r="E1028" s="93">
        <v>4</v>
      </c>
      <c r="F1028" s="93">
        <f t="shared" si="252"/>
        <v>988</v>
      </c>
      <c r="H1028" s="54">
        <v>4</v>
      </c>
      <c r="I1028" s="118">
        <v>642</v>
      </c>
      <c r="J1028" s="123"/>
      <c r="L1028"/>
      <c r="M1028" s="60">
        <f t="shared" si="246"/>
        <v>642</v>
      </c>
      <c r="N1028" s="10"/>
      <c r="O1028" s="79" t="str">
        <f t="shared" si="249"/>
        <v>NY Metro</v>
      </c>
      <c r="P1028" s="94">
        <f t="shared" si="247"/>
        <v>988</v>
      </c>
      <c r="Q1028" s="94" t="s">
        <v>114</v>
      </c>
      <c r="R1028" s="193"/>
      <c r="S1028" s="94">
        <v>1</v>
      </c>
      <c r="T1028" s="58">
        <f t="shared" si="243"/>
        <v>4</v>
      </c>
      <c r="U1028" s="81">
        <f t="shared" si="244"/>
        <v>631.36356986100952</v>
      </c>
      <c r="V1028" s="61">
        <f t="shared" si="250"/>
        <v>615.81425980103347</v>
      </c>
      <c r="W1028" s="61" t="s">
        <v>194</v>
      </c>
      <c r="X1028" s="61">
        <f t="shared" si="251"/>
        <v>3.6349999999999998</v>
      </c>
      <c r="Y1028" s="61">
        <f t="shared" si="248"/>
        <v>3.5454767129968299</v>
      </c>
      <c r="Z1028" s="58">
        <v>3</v>
      </c>
      <c r="AA1028" s="81">
        <f t="shared" si="245"/>
        <v>626.45068994002395</v>
      </c>
      <c r="AB1028" s="212">
        <f t="shared" si="234"/>
        <v>156.61267248500599</v>
      </c>
      <c r="AC1028" s="82"/>
      <c r="AD1028" s="10"/>
      <c r="AE1028"/>
      <c r="AF1028"/>
      <c r="AK1028" s="10"/>
      <c r="AM1028"/>
      <c r="AR1028" s="10"/>
      <c r="AT1028"/>
    </row>
    <row r="1029" spans="1:46" x14ac:dyDescent="0.25">
      <c r="A1029" s="93">
        <v>989</v>
      </c>
      <c r="B1029" s="93" t="s">
        <v>126</v>
      </c>
      <c r="C1029" s="94" t="s">
        <v>114</v>
      </c>
      <c r="D1029" s="121">
        <v>2014</v>
      </c>
      <c r="E1029" s="93">
        <v>4</v>
      </c>
      <c r="F1029" s="93">
        <f t="shared" si="252"/>
        <v>989</v>
      </c>
      <c r="H1029" s="54">
        <v>4</v>
      </c>
      <c r="I1029" s="118">
        <v>642</v>
      </c>
      <c r="J1029" s="123"/>
      <c r="L1029"/>
      <c r="M1029" s="60">
        <f t="shared" si="246"/>
        <v>642</v>
      </c>
      <c r="N1029" s="10"/>
      <c r="O1029" s="79" t="str">
        <f t="shared" si="249"/>
        <v>NY Metro</v>
      </c>
      <c r="P1029" s="94">
        <f t="shared" si="247"/>
        <v>989</v>
      </c>
      <c r="Q1029" s="94" t="s">
        <v>114</v>
      </c>
      <c r="R1029" s="193"/>
      <c r="S1029" s="94">
        <v>1</v>
      </c>
      <c r="T1029" s="58">
        <f t="shared" si="243"/>
        <v>4</v>
      </c>
      <c r="U1029" s="81">
        <f t="shared" si="244"/>
        <v>631.36356986100952</v>
      </c>
      <c r="V1029" s="61">
        <f t="shared" si="250"/>
        <v>615.81425980103347</v>
      </c>
      <c r="W1029" s="61" t="s">
        <v>194</v>
      </c>
      <c r="X1029" s="61">
        <f t="shared" si="251"/>
        <v>3.6349999999999998</v>
      </c>
      <c r="Y1029" s="61">
        <f t="shared" si="248"/>
        <v>3.5454767129968299</v>
      </c>
      <c r="Z1029" s="58">
        <v>3</v>
      </c>
      <c r="AA1029" s="81">
        <f t="shared" si="245"/>
        <v>626.45068994002395</v>
      </c>
      <c r="AB1029" s="212">
        <f t="shared" si="234"/>
        <v>156.61267248500599</v>
      </c>
      <c r="AC1029" s="82"/>
      <c r="AD1029" s="10"/>
      <c r="AE1029"/>
      <c r="AF1029"/>
      <c r="AK1029" s="10"/>
      <c r="AM1029"/>
      <c r="AR1029" s="10"/>
      <c r="AT1029"/>
    </row>
    <row r="1030" spans="1:46" x14ac:dyDescent="0.25">
      <c r="A1030" s="93">
        <v>990</v>
      </c>
      <c r="B1030" s="93" t="s">
        <v>126</v>
      </c>
      <c r="C1030" s="94" t="s">
        <v>114</v>
      </c>
      <c r="D1030" s="121">
        <v>2014</v>
      </c>
      <c r="E1030" s="93">
        <v>4</v>
      </c>
      <c r="F1030" s="93">
        <f t="shared" si="252"/>
        <v>990</v>
      </c>
      <c r="H1030" s="54">
        <v>4</v>
      </c>
      <c r="I1030" s="118">
        <v>642</v>
      </c>
      <c r="J1030" s="123"/>
      <c r="L1030"/>
      <c r="M1030" s="60">
        <f t="shared" si="246"/>
        <v>642</v>
      </c>
      <c r="N1030" s="10"/>
      <c r="O1030" s="79" t="str">
        <f t="shared" si="249"/>
        <v>NY Metro</v>
      </c>
      <c r="P1030" s="94">
        <f t="shared" si="247"/>
        <v>990</v>
      </c>
      <c r="Q1030" s="94" t="s">
        <v>114</v>
      </c>
      <c r="R1030" s="193"/>
      <c r="S1030" s="94">
        <v>1</v>
      </c>
      <c r="T1030" s="58">
        <f t="shared" si="243"/>
        <v>4</v>
      </c>
      <c r="U1030" s="81">
        <f t="shared" si="244"/>
        <v>631.36356986100952</v>
      </c>
      <c r="V1030" s="61">
        <f t="shared" si="250"/>
        <v>615.81425980103347</v>
      </c>
      <c r="W1030" s="61" t="s">
        <v>194</v>
      </c>
      <c r="X1030" s="61">
        <f t="shared" si="251"/>
        <v>3.6349999999999998</v>
      </c>
      <c r="Y1030" s="61">
        <f t="shared" si="248"/>
        <v>3.5454767129968299</v>
      </c>
      <c r="Z1030" s="58">
        <v>3</v>
      </c>
      <c r="AA1030" s="81">
        <f t="shared" si="245"/>
        <v>626.45068994002395</v>
      </c>
      <c r="AB1030" s="212">
        <f t="shared" ref="AB1030:AB1093" si="253">IF(T1030,AA1030/T1030,"-")</f>
        <v>156.61267248500599</v>
      </c>
      <c r="AC1030" s="82"/>
      <c r="AD1030" s="10"/>
      <c r="AE1030"/>
      <c r="AF1030"/>
      <c r="AK1030" s="10"/>
      <c r="AM1030"/>
      <c r="AR1030" s="10"/>
      <c r="AT1030"/>
    </row>
    <row r="1031" spans="1:46" x14ac:dyDescent="0.25">
      <c r="A1031" s="93">
        <v>997</v>
      </c>
      <c r="B1031" s="93" t="s">
        <v>126</v>
      </c>
      <c r="C1031" s="94" t="s">
        <v>114</v>
      </c>
      <c r="D1031" s="121">
        <v>2014</v>
      </c>
      <c r="E1031" s="93">
        <v>4</v>
      </c>
      <c r="F1031" s="93">
        <f t="shared" si="252"/>
        <v>997</v>
      </c>
      <c r="H1031" s="54">
        <v>4</v>
      </c>
      <c r="I1031" s="118">
        <v>642</v>
      </c>
      <c r="J1031" s="123"/>
      <c r="L1031"/>
      <c r="M1031" s="60">
        <f t="shared" si="246"/>
        <v>642</v>
      </c>
      <c r="N1031" s="10"/>
      <c r="O1031" s="79" t="str">
        <f t="shared" si="249"/>
        <v>NY Metro</v>
      </c>
      <c r="P1031" s="94">
        <f t="shared" si="247"/>
        <v>997</v>
      </c>
      <c r="Q1031" s="94" t="s">
        <v>114</v>
      </c>
      <c r="R1031" s="193"/>
      <c r="S1031" s="94">
        <v>1</v>
      </c>
      <c r="T1031" s="58">
        <f t="shared" si="243"/>
        <v>4</v>
      </c>
      <c r="U1031" s="81">
        <f t="shared" si="244"/>
        <v>631.36356986100952</v>
      </c>
      <c r="V1031" s="61">
        <f t="shared" si="250"/>
        <v>615.81425980103347</v>
      </c>
      <c r="W1031" s="61" t="s">
        <v>194</v>
      </c>
      <c r="X1031" s="61">
        <f t="shared" si="251"/>
        <v>3.6349999999999998</v>
      </c>
      <c r="Y1031" s="61">
        <f t="shared" si="248"/>
        <v>3.5454767129968299</v>
      </c>
      <c r="Z1031" s="58">
        <v>3</v>
      </c>
      <c r="AA1031" s="81">
        <f t="shared" si="245"/>
        <v>626.45068994002395</v>
      </c>
      <c r="AB1031" s="212">
        <f t="shared" si="253"/>
        <v>156.61267248500599</v>
      </c>
      <c r="AC1031" s="82"/>
      <c r="AD1031" s="10"/>
      <c r="AE1031"/>
      <c r="AF1031"/>
      <c r="AK1031" s="10"/>
      <c r="AM1031"/>
      <c r="AR1031" s="10"/>
      <c r="AT1031"/>
    </row>
    <row r="1032" spans="1:46" x14ac:dyDescent="0.25">
      <c r="A1032" s="93">
        <v>998</v>
      </c>
      <c r="B1032" s="93" t="s">
        <v>126</v>
      </c>
      <c r="C1032" s="94" t="s">
        <v>114</v>
      </c>
      <c r="D1032" s="121">
        <v>2014</v>
      </c>
      <c r="E1032" s="93">
        <v>4</v>
      </c>
      <c r="F1032" s="93">
        <f t="shared" si="252"/>
        <v>998</v>
      </c>
      <c r="H1032" s="54">
        <v>4</v>
      </c>
      <c r="I1032" s="118">
        <v>642</v>
      </c>
      <c r="J1032" s="123"/>
      <c r="L1032"/>
      <c r="M1032" s="60">
        <f t="shared" si="246"/>
        <v>642</v>
      </c>
      <c r="N1032" s="10"/>
      <c r="O1032" s="79" t="str">
        <f t="shared" si="249"/>
        <v>NY Metro</v>
      </c>
      <c r="P1032" s="94">
        <f t="shared" si="247"/>
        <v>998</v>
      </c>
      <c r="Q1032" s="94" t="s">
        <v>114</v>
      </c>
      <c r="R1032" s="193"/>
      <c r="S1032" s="94">
        <v>1</v>
      </c>
      <c r="T1032" s="58">
        <f t="shared" si="243"/>
        <v>4</v>
      </c>
      <c r="U1032" s="81">
        <f t="shared" si="244"/>
        <v>631.36356986100952</v>
      </c>
      <c r="V1032" s="61">
        <f t="shared" si="250"/>
        <v>615.81425980103347</v>
      </c>
      <c r="W1032" s="61" t="s">
        <v>194</v>
      </c>
      <c r="X1032" s="61">
        <f t="shared" si="251"/>
        <v>3.6349999999999998</v>
      </c>
      <c r="Y1032" s="61">
        <f t="shared" si="248"/>
        <v>3.5454767129968299</v>
      </c>
      <c r="Z1032" s="58">
        <v>3</v>
      </c>
      <c r="AA1032" s="81">
        <f t="shared" si="245"/>
        <v>626.45068994002395</v>
      </c>
      <c r="AB1032" s="212">
        <f t="shared" si="253"/>
        <v>156.61267248500599</v>
      </c>
      <c r="AC1032" s="82"/>
      <c r="AD1032" s="10"/>
      <c r="AE1032"/>
      <c r="AF1032"/>
      <c r="AK1032" s="10"/>
      <c r="AM1032"/>
      <c r="AR1032" s="10"/>
      <c r="AT1032"/>
    </row>
    <row r="1033" spans="1:46" x14ac:dyDescent="0.25">
      <c r="A1033" s="93">
        <v>999</v>
      </c>
      <c r="B1033" s="93" t="s">
        <v>126</v>
      </c>
      <c r="C1033" s="94" t="s">
        <v>114</v>
      </c>
      <c r="D1033" s="121">
        <v>2014</v>
      </c>
      <c r="E1033" s="93">
        <v>4</v>
      </c>
      <c r="F1033" s="93">
        <f t="shared" si="252"/>
        <v>999</v>
      </c>
      <c r="H1033" s="54">
        <v>4</v>
      </c>
      <c r="I1033" s="118">
        <v>642</v>
      </c>
      <c r="J1033" s="123"/>
      <c r="L1033"/>
      <c r="M1033" s="60">
        <f t="shared" si="246"/>
        <v>642</v>
      </c>
      <c r="N1033" s="10"/>
      <c r="O1033" s="79" t="str">
        <f t="shared" si="249"/>
        <v>NY Metro</v>
      </c>
      <c r="P1033" s="94">
        <f t="shared" si="247"/>
        <v>999</v>
      </c>
      <c r="Q1033" s="94" t="s">
        <v>114</v>
      </c>
      <c r="R1033" s="193"/>
      <c r="S1033" s="94">
        <v>1</v>
      </c>
      <c r="T1033" s="58">
        <f t="shared" si="243"/>
        <v>4</v>
      </c>
      <c r="U1033" s="81">
        <f t="shared" si="244"/>
        <v>631.36356986100952</v>
      </c>
      <c r="V1033" s="61">
        <f t="shared" si="250"/>
        <v>615.81425980103347</v>
      </c>
      <c r="W1033" s="61" t="s">
        <v>194</v>
      </c>
      <c r="X1033" s="61">
        <f t="shared" si="251"/>
        <v>3.6349999999999998</v>
      </c>
      <c r="Y1033" s="61">
        <f t="shared" si="248"/>
        <v>3.5454767129968299</v>
      </c>
      <c r="Z1033" s="58">
        <v>3</v>
      </c>
      <c r="AA1033" s="81">
        <f t="shared" si="245"/>
        <v>626.45068994002395</v>
      </c>
      <c r="AB1033" s="212">
        <f t="shared" si="253"/>
        <v>156.61267248500599</v>
      </c>
      <c r="AC1033" s="82"/>
      <c r="AD1033" s="10"/>
      <c r="AE1033"/>
      <c r="AF1033"/>
      <c r="AK1033" s="10"/>
      <c r="AM1033"/>
      <c r="AR1033" s="10"/>
      <c r="AT1033"/>
    </row>
    <row r="1034" spans="1:46" x14ac:dyDescent="0.25">
      <c r="A1034" s="93">
        <v>1000</v>
      </c>
      <c r="B1034" s="93" t="s">
        <v>126</v>
      </c>
      <c r="C1034" s="94" t="s">
        <v>114</v>
      </c>
      <c r="D1034" s="121">
        <v>2014</v>
      </c>
      <c r="E1034" s="93">
        <v>4</v>
      </c>
      <c r="F1034" s="93">
        <f t="shared" si="252"/>
        <v>1000</v>
      </c>
      <c r="H1034" s="54">
        <v>4</v>
      </c>
      <c r="I1034" s="118">
        <v>642</v>
      </c>
      <c r="J1034" s="123"/>
      <c r="L1034"/>
      <c r="M1034" s="60">
        <f t="shared" si="246"/>
        <v>642</v>
      </c>
      <c r="N1034" s="10"/>
      <c r="O1034" s="79" t="str">
        <f t="shared" si="249"/>
        <v>NY Metro</v>
      </c>
      <c r="P1034" s="94">
        <f t="shared" si="247"/>
        <v>1000</v>
      </c>
      <c r="Q1034" s="94" t="s">
        <v>114</v>
      </c>
      <c r="R1034" s="193"/>
      <c r="S1034" s="94">
        <v>1</v>
      </c>
      <c r="T1034" s="58">
        <f t="shared" si="243"/>
        <v>4</v>
      </c>
      <c r="U1034" s="81">
        <f t="shared" si="244"/>
        <v>631.36356986100952</v>
      </c>
      <c r="V1034" s="61">
        <f t="shared" si="250"/>
        <v>615.81425980103347</v>
      </c>
      <c r="W1034" s="61" t="s">
        <v>194</v>
      </c>
      <c r="X1034" s="61">
        <f t="shared" si="251"/>
        <v>3.6349999999999998</v>
      </c>
      <c r="Y1034" s="61">
        <f t="shared" si="248"/>
        <v>3.5454767129968299</v>
      </c>
      <c r="Z1034" s="58">
        <v>3</v>
      </c>
      <c r="AA1034" s="81">
        <f t="shared" si="245"/>
        <v>626.45068994002395</v>
      </c>
      <c r="AB1034" s="212">
        <f t="shared" si="253"/>
        <v>156.61267248500599</v>
      </c>
      <c r="AC1034" s="82"/>
      <c r="AD1034" s="10"/>
      <c r="AE1034"/>
      <c r="AF1034"/>
      <c r="AK1034" s="10"/>
      <c r="AM1034"/>
      <c r="AR1034" s="10"/>
      <c r="AT1034"/>
    </row>
    <row r="1035" spans="1:46" x14ac:dyDescent="0.25">
      <c r="A1035" s="93">
        <v>1001</v>
      </c>
      <c r="B1035" s="93" t="s">
        <v>126</v>
      </c>
      <c r="C1035" s="94" t="s">
        <v>114</v>
      </c>
      <c r="D1035" s="121">
        <v>2014</v>
      </c>
      <c r="E1035" s="93">
        <v>4</v>
      </c>
      <c r="F1035" s="93">
        <f t="shared" si="252"/>
        <v>1001</v>
      </c>
      <c r="H1035" s="54">
        <v>4</v>
      </c>
      <c r="I1035" s="118">
        <v>642</v>
      </c>
      <c r="J1035" s="123"/>
      <c r="L1035"/>
      <c r="M1035" s="60">
        <f t="shared" si="246"/>
        <v>642</v>
      </c>
      <c r="N1035" s="10"/>
      <c r="O1035" s="79" t="str">
        <f t="shared" si="249"/>
        <v>NY Metro</v>
      </c>
      <c r="P1035" s="94">
        <f t="shared" si="247"/>
        <v>1001</v>
      </c>
      <c r="Q1035" s="94" t="s">
        <v>114</v>
      </c>
      <c r="R1035" s="193"/>
      <c r="S1035" s="94">
        <v>1</v>
      </c>
      <c r="T1035" s="58">
        <f t="shared" si="243"/>
        <v>4</v>
      </c>
      <c r="U1035" s="81">
        <f t="shared" si="244"/>
        <v>631.36356986100952</v>
      </c>
      <c r="V1035" s="61">
        <f t="shared" si="250"/>
        <v>615.81425980103347</v>
      </c>
      <c r="W1035" s="61" t="s">
        <v>194</v>
      </c>
      <c r="X1035" s="61">
        <f t="shared" si="251"/>
        <v>3.6349999999999998</v>
      </c>
      <c r="Y1035" s="61">
        <f t="shared" si="248"/>
        <v>3.5454767129968299</v>
      </c>
      <c r="Z1035" s="58">
        <v>3</v>
      </c>
      <c r="AA1035" s="81">
        <f t="shared" si="245"/>
        <v>626.45068994002395</v>
      </c>
      <c r="AB1035" s="212">
        <f t="shared" si="253"/>
        <v>156.61267248500599</v>
      </c>
      <c r="AC1035" s="82"/>
      <c r="AD1035" s="10"/>
      <c r="AE1035"/>
      <c r="AF1035"/>
      <c r="AK1035" s="10"/>
      <c r="AM1035"/>
      <c r="AR1035" s="10"/>
      <c r="AT1035"/>
    </row>
    <row r="1036" spans="1:46" x14ac:dyDescent="0.25">
      <c r="A1036" s="93">
        <v>1002</v>
      </c>
      <c r="B1036" s="93" t="s">
        <v>126</v>
      </c>
      <c r="C1036" s="94" t="s">
        <v>114</v>
      </c>
      <c r="D1036" s="121">
        <v>2014</v>
      </c>
      <c r="E1036" s="93">
        <v>4</v>
      </c>
      <c r="F1036" s="93">
        <f t="shared" si="252"/>
        <v>1002</v>
      </c>
      <c r="H1036" s="54">
        <v>4</v>
      </c>
      <c r="I1036" s="118">
        <v>642</v>
      </c>
      <c r="J1036" s="123"/>
      <c r="L1036"/>
      <c r="M1036" s="60">
        <f t="shared" si="246"/>
        <v>642</v>
      </c>
      <c r="N1036" s="10"/>
      <c r="O1036" s="79" t="str">
        <f t="shared" si="249"/>
        <v>NY Metro</v>
      </c>
      <c r="P1036" s="94">
        <f t="shared" si="247"/>
        <v>1002</v>
      </c>
      <c r="Q1036" s="94" t="s">
        <v>114</v>
      </c>
      <c r="R1036" s="193"/>
      <c r="S1036" s="94">
        <v>1</v>
      </c>
      <c r="T1036" s="58">
        <f t="shared" si="243"/>
        <v>4</v>
      </c>
      <c r="U1036" s="81">
        <f t="shared" si="244"/>
        <v>631.36356986100952</v>
      </c>
      <c r="V1036" s="61">
        <f t="shared" si="250"/>
        <v>615.81425980103347</v>
      </c>
      <c r="W1036" s="61" t="s">
        <v>194</v>
      </c>
      <c r="X1036" s="61">
        <f t="shared" si="251"/>
        <v>3.6349999999999998</v>
      </c>
      <c r="Y1036" s="61">
        <f t="shared" si="248"/>
        <v>3.5454767129968299</v>
      </c>
      <c r="Z1036" s="58">
        <v>3</v>
      </c>
      <c r="AA1036" s="81">
        <f t="shared" si="245"/>
        <v>626.45068994002395</v>
      </c>
      <c r="AB1036" s="212">
        <f t="shared" si="253"/>
        <v>156.61267248500599</v>
      </c>
      <c r="AC1036" s="82"/>
      <c r="AD1036" s="10"/>
      <c r="AE1036"/>
      <c r="AF1036"/>
      <c r="AK1036" s="10"/>
      <c r="AM1036"/>
      <c r="AR1036" s="10"/>
      <c r="AT1036"/>
    </row>
    <row r="1037" spans="1:46" x14ac:dyDescent="0.25">
      <c r="A1037" s="93">
        <v>1003</v>
      </c>
      <c r="B1037" s="93" t="s">
        <v>126</v>
      </c>
      <c r="C1037" s="94" t="s">
        <v>114</v>
      </c>
      <c r="D1037" s="121">
        <v>2014</v>
      </c>
      <c r="E1037" s="93">
        <v>4</v>
      </c>
      <c r="F1037" s="93">
        <f t="shared" si="252"/>
        <v>1003</v>
      </c>
      <c r="H1037" s="54">
        <v>4</v>
      </c>
      <c r="I1037" s="118">
        <v>642</v>
      </c>
      <c r="J1037" s="123"/>
      <c r="L1037"/>
      <c r="M1037" s="60">
        <f t="shared" si="246"/>
        <v>642</v>
      </c>
      <c r="N1037" s="10"/>
      <c r="O1037" s="79" t="str">
        <f t="shared" si="249"/>
        <v>NY Metro</v>
      </c>
      <c r="P1037" s="94">
        <f t="shared" si="247"/>
        <v>1003</v>
      </c>
      <c r="Q1037" s="94" t="s">
        <v>114</v>
      </c>
      <c r="R1037" s="193"/>
      <c r="S1037" s="94">
        <v>1</v>
      </c>
      <c r="T1037" s="58">
        <f t="shared" si="243"/>
        <v>4</v>
      </c>
      <c r="U1037" s="81">
        <f t="shared" si="244"/>
        <v>631.36356986100952</v>
      </c>
      <c r="V1037" s="61">
        <f t="shared" si="250"/>
        <v>615.81425980103347</v>
      </c>
      <c r="W1037" s="61" t="s">
        <v>194</v>
      </c>
      <c r="X1037" s="61">
        <f t="shared" si="251"/>
        <v>3.6349999999999998</v>
      </c>
      <c r="Y1037" s="61">
        <f t="shared" si="248"/>
        <v>3.5454767129968299</v>
      </c>
      <c r="Z1037" s="58">
        <v>3</v>
      </c>
      <c r="AA1037" s="81">
        <f t="shared" si="245"/>
        <v>626.45068994002395</v>
      </c>
      <c r="AB1037" s="212">
        <f t="shared" si="253"/>
        <v>156.61267248500599</v>
      </c>
      <c r="AC1037" s="82"/>
      <c r="AD1037" s="10"/>
      <c r="AE1037"/>
      <c r="AF1037"/>
      <c r="AK1037" s="10"/>
      <c r="AM1037"/>
      <c r="AR1037" s="10"/>
      <c r="AT1037"/>
    </row>
    <row r="1038" spans="1:46" x14ac:dyDescent="0.25">
      <c r="A1038" s="93">
        <v>1004</v>
      </c>
      <c r="B1038" s="93" t="s">
        <v>126</v>
      </c>
      <c r="C1038" s="94" t="s">
        <v>114</v>
      </c>
      <c r="D1038" s="121">
        <v>2014</v>
      </c>
      <c r="E1038" s="93">
        <v>4</v>
      </c>
      <c r="F1038" s="93">
        <f t="shared" si="252"/>
        <v>1004</v>
      </c>
      <c r="H1038" s="54">
        <v>4</v>
      </c>
      <c r="I1038" s="118">
        <v>642</v>
      </c>
      <c r="J1038" s="123"/>
      <c r="L1038"/>
      <c r="M1038" s="60">
        <f t="shared" si="246"/>
        <v>642</v>
      </c>
      <c r="N1038" s="10"/>
      <c r="O1038" s="79" t="str">
        <f t="shared" si="249"/>
        <v>NY Metro</v>
      </c>
      <c r="P1038" s="94">
        <f t="shared" si="247"/>
        <v>1004</v>
      </c>
      <c r="Q1038" s="94" t="s">
        <v>114</v>
      </c>
      <c r="R1038" s="193"/>
      <c r="S1038" s="94">
        <v>1</v>
      </c>
      <c r="T1038" s="58">
        <f t="shared" si="243"/>
        <v>4</v>
      </c>
      <c r="U1038" s="81">
        <f t="shared" si="244"/>
        <v>631.36356986100952</v>
      </c>
      <c r="V1038" s="61">
        <f t="shared" si="250"/>
        <v>615.81425980103347</v>
      </c>
      <c r="W1038" s="61" t="s">
        <v>194</v>
      </c>
      <c r="X1038" s="61">
        <f t="shared" si="251"/>
        <v>3.6349999999999998</v>
      </c>
      <c r="Y1038" s="61">
        <f t="shared" si="248"/>
        <v>3.5454767129968299</v>
      </c>
      <c r="Z1038" s="58">
        <v>3</v>
      </c>
      <c r="AA1038" s="81">
        <f t="shared" si="245"/>
        <v>626.45068994002395</v>
      </c>
      <c r="AB1038" s="212">
        <f t="shared" si="253"/>
        <v>156.61267248500599</v>
      </c>
      <c r="AC1038" s="82"/>
      <c r="AD1038" s="10"/>
      <c r="AE1038"/>
      <c r="AF1038"/>
      <c r="AK1038" s="10"/>
      <c r="AM1038"/>
      <c r="AR1038" s="10"/>
      <c r="AT1038"/>
    </row>
    <row r="1039" spans="1:46" x14ac:dyDescent="0.25">
      <c r="A1039" s="93">
        <v>1005</v>
      </c>
      <c r="B1039" s="93" t="s">
        <v>126</v>
      </c>
      <c r="C1039" s="94" t="s">
        <v>114</v>
      </c>
      <c r="D1039" s="121">
        <v>2014</v>
      </c>
      <c r="E1039" s="93">
        <v>4</v>
      </c>
      <c r="F1039" s="93">
        <f t="shared" si="252"/>
        <v>1005</v>
      </c>
      <c r="H1039" s="54">
        <v>4</v>
      </c>
      <c r="I1039" s="118">
        <v>642</v>
      </c>
      <c r="J1039" s="123"/>
      <c r="L1039"/>
      <c r="M1039" s="60">
        <f t="shared" ref="M1039:M1054" si="254">I1039+(L1039*K1039)</f>
        <v>642</v>
      </c>
      <c r="N1039" s="10"/>
      <c r="O1039" s="79" t="str">
        <f t="shared" si="249"/>
        <v>NY Metro</v>
      </c>
      <c r="P1039" s="94">
        <f t="shared" si="247"/>
        <v>1005</v>
      </c>
      <c r="Q1039" s="94" t="s">
        <v>114</v>
      </c>
      <c r="R1039" s="193"/>
      <c r="S1039" s="94">
        <v>1</v>
      </c>
      <c r="T1039" s="58">
        <f t="shared" si="243"/>
        <v>4</v>
      </c>
      <c r="U1039" s="81">
        <f t="shared" si="244"/>
        <v>631.36356986100952</v>
      </c>
      <c r="V1039" s="61">
        <f t="shared" si="250"/>
        <v>615.81425980103347</v>
      </c>
      <c r="W1039" s="61" t="s">
        <v>194</v>
      </c>
      <c r="X1039" s="61">
        <f t="shared" si="251"/>
        <v>3.6349999999999998</v>
      </c>
      <c r="Y1039" s="61">
        <f t="shared" si="248"/>
        <v>3.5454767129968299</v>
      </c>
      <c r="Z1039" s="58">
        <v>3</v>
      </c>
      <c r="AA1039" s="81">
        <f t="shared" si="245"/>
        <v>626.45068994002395</v>
      </c>
      <c r="AB1039" s="212">
        <f t="shared" si="253"/>
        <v>156.61267248500599</v>
      </c>
      <c r="AC1039" s="82"/>
      <c r="AD1039" s="10"/>
      <c r="AE1039"/>
      <c r="AF1039"/>
      <c r="AK1039" s="10"/>
      <c r="AM1039"/>
      <c r="AR1039" s="10"/>
      <c r="AT1039"/>
    </row>
    <row r="1040" spans="1:46" x14ac:dyDescent="0.25">
      <c r="A1040" s="93">
        <v>1006</v>
      </c>
      <c r="B1040" s="93" t="s">
        <v>126</v>
      </c>
      <c r="C1040" s="94" t="s">
        <v>114</v>
      </c>
      <c r="D1040" s="121">
        <v>2014</v>
      </c>
      <c r="E1040" s="93">
        <v>4</v>
      </c>
      <c r="F1040" s="93">
        <f t="shared" si="252"/>
        <v>1006</v>
      </c>
      <c r="H1040" s="54">
        <v>4</v>
      </c>
      <c r="I1040" s="118">
        <v>642</v>
      </c>
      <c r="J1040" s="123"/>
      <c r="L1040"/>
      <c r="M1040" s="60">
        <f t="shared" si="254"/>
        <v>642</v>
      </c>
      <c r="N1040" s="10"/>
      <c r="O1040" s="79" t="str">
        <f t="shared" si="249"/>
        <v>NY Metro</v>
      </c>
      <c r="P1040" s="94">
        <f t="shared" si="247"/>
        <v>1006</v>
      </c>
      <c r="Q1040" s="94" t="s">
        <v>114</v>
      </c>
      <c r="R1040" s="193"/>
      <c r="S1040" s="94">
        <v>1</v>
      </c>
      <c r="T1040" s="58">
        <f t="shared" si="243"/>
        <v>4</v>
      </c>
      <c r="U1040" s="81">
        <f t="shared" si="244"/>
        <v>631.36356986100952</v>
      </c>
      <c r="V1040" s="61">
        <f t="shared" si="250"/>
        <v>615.81425980103347</v>
      </c>
      <c r="W1040" s="61" t="s">
        <v>194</v>
      </c>
      <c r="X1040" s="61">
        <f t="shared" si="251"/>
        <v>3.6349999999999998</v>
      </c>
      <c r="Y1040" s="61">
        <f t="shared" si="248"/>
        <v>3.5454767129968299</v>
      </c>
      <c r="Z1040" s="58">
        <v>3</v>
      </c>
      <c r="AA1040" s="81">
        <f t="shared" si="245"/>
        <v>626.45068994002395</v>
      </c>
      <c r="AB1040" s="212">
        <f t="shared" si="253"/>
        <v>156.61267248500599</v>
      </c>
      <c r="AC1040" s="82"/>
      <c r="AD1040" s="10"/>
      <c r="AE1040"/>
      <c r="AF1040"/>
      <c r="AK1040" s="10"/>
      <c r="AM1040"/>
      <c r="AR1040" s="10"/>
      <c r="AT1040"/>
    </row>
    <row r="1041" spans="1:46" x14ac:dyDescent="0.25">
      <c r="A1041" s="93">
        <v>1007</v>
      </c>
      <c r="B1041" s="93" t="s">
        <v>126</v>
      </c>
      <c r="C1041" s="94" t="s">
        <v>114</v>
      </c>
      <c r="D1041" s="121">
        <v>2014</v>
      </c>
      <c r="E1041" s="93">
        <v>4</v>
      </c>
      <c r="F1041" s="93">
        <f t="shared" si="252"/>
        <v>1007</v>
      </c>
      <c r="H1041" s="54">
        <v>4</v>
      </c>
      <c r="I1041" s="118">
        <v>642</v>
      </c>
      <c r="J1041" s="123"/>
      <c r="L1041"/>
      <c r="M1041" s="60">
        <f t="shared" si="254"/>
        <v>642</v>
      </c>
      <c r="N1041" s="10"/>
      <c r="O1041" s="79" t="str">
        <f t="shared" si="249"/>
        <v>NY Metro</v>
      </c>
      <c r="P1041" s="94">
        <f t="shared" si="247"/>
        <v>1007</v>
      </c>
      <c r="Q1041" s="94" t="s">
        <v>114</v>
      </c>
      <c r="R1041" s="193"/>
      <c r="S1041" s="94">
        <v>1</v>
      </c>
      <c r="T1041" s="58">
        <f t="shared" ref="T1041:T1054" si="255">H1041</f>
        <v>4</v>
      </c>
      <c r="U1041" s="81">
        <f t="shared" ref="U1041:U1054" si="256">I1041-(Z1041*Y1041)</f>
        <v>631.36356986100952</v>
      </c>
      <c r="V1041" s="61">
        <f t="shared" si="250"/>
        <v>615.81425980103347</v>
      </c>
      <c r="W1041" s="61" t="s">
        <v>194</v>
      </c>
      <c r="X1041" s="61">
        <f t="shared" si="251"/>
        <v>3.6349999999999998</v>
      </c>
      <c r="Y1041" s="61">
        <f t="shared" si="248"/>
        <v>3.5454767129968299</v>
      </c>
      <c r="Z1041" s="58">
        <v>3</v>
      </c>
      <c r="AA1041" s="81">
        <f t="shared" ref="AA1041:AA1054" si="257">((Z1041*Y1041)+V1041)/S1041</f>
        <v>626.45068994002395</v>
      </c>
      <c r="AB1041" s="212">
        <f t="shared" si="253"/>
        <v>156.61267248500599</v>
      </c>
      <c r="AC1041" s="82"/>
      <c r="AD1041" s="10"/>
      <c r="AE1041"/>
      <c r="AF1041"/>
      <c r="AK1041" s="10"/>
      <c r="AM1041"/>
      <c r="AR1041" s="10"/>
      <c r="AT1041"/>
    </row>
    <row r="1042" spans="1:46" x14ac:dyDescent="0.25">
      <c r="A1042" s="93">
        <v>1008</v>
      </c>
      <c r="B1042" s="93" t="s">
        <v>126</v>
      </c>
      <c r="C1042" s="94" t="s">
        <v>114</v>
      </c>
      <c r="D1042" s="121">
        <v>2014</v>
      </c>
      <c r="E1042" s="93">
        <v>4</v>
      </c>
      <c r="F1042" s="93">
        <f t="shared" si="252"/>
        <v>1008</v>
      </c>
      <c r="H1042" s="54">
        <v>4</v>
      </c>
      <c r="I1042" s="118">
        <v>642</v>
      </c>
      <c r="J1042" s="123"/>
      <c r="L1042"/>
      <c r="M1042" s="60">
        <f t="shared" si="254"/>
        <v>642</v>
      </c>
      <c r="N1042" s="10"/>
      <c r="O1042" s="79" t="str">
        <f t="shared" si="249"/>
        <v>NY Metro</v>
      </c>
      <c r="P1042" s="94">
        <f t="shared" si="247"/>
        <v>1008</v>
      </c>
      <c r="Q1042" s="94" t="s">
        <v>114</v>
      </c>
      <c r="R1042" s="193"/>
      <c r="S1042" s="94">
        <v>1</v>
      </c>
      <c r="T1042" s="58">
        <f t="shared" si="255"/>
        <v>4</v>
      </c>
      <c r="U1042" s="81">
        <f t="shared" si="256"/>
        <v>631.36356986100952</v>
      </c>
      <c r="V1042" s="61">
        <f t="shared" si="250"/>
        <v>615.81425980103347</v>
      </c>
      <c r="W1042" s="61" t="s">
        <v>194</v>
      </c>
      <c r="X1042" s="61">
        <f t="shared" si="251"/>
        <v>3.6349999999999998</v>
      </c>
      <c r="Y1042" s="61">
        <f t="shared" ref="Y1042:Y1054" si="258">X1042/$AO$52</f>
        <v>3.5454767129968299</v>
      </c>
      <c r="Z1042" s="58">
        <v>3</v>
      </c>
      <c r="AA1042" s="81">
        <f t="shared" si="257"/>
        <v>626.45068994002395</v>
      </c>
      <c r="AB1042" s="212">
        <f t="shared" si="253"/>
        <v>156.61267248500599</v>
      </c>
      <c r="AC1042" s="82"/>
      <c r="AD1042" s="10"/>
      <c r="AE1042"/>
      <c r="AF1042"/>
      <c r="AK1042" s="10"/>
      <c r="AM1042"/>
      <c r="AR1042" s="10"/>
      <c r="AT1042"/>
    </row>
    <row r="1043" spans="1:46" x14ac:dyDescent="0.25">
      <c r="A1043" s="93">
        <v>1009</v>
      </c>
      <c r="B1043" s="93" t="s">
        <v>126</v>
      </c>
      <c r="C1043" s="94" t="s">
        <v>114</v>
      </c>
      <c r="D1043" s="121">
        <v>2014</v>
      </c>
      <c r="E1043" s="93">
        <v>4</v>
      </c>
      <c r="F1043" s="93">
        <f t="shared" si="252"/>
        <v>1009</v>
      </c>
      <c r="H1043" s="54">
        <v>4</v>
      </c>
      <c r="I1043" s="118">
        <v>642</v>
      </c>
      <c r="J1043" s="123"/>
      <c r="L1043"/>
      <c r="M1043" s="60">
        <f t="shared" si="254"/>
        <v>642</v>
      </c>
      <c r="N1043" s="10"/>
      <c r="O1043" s="79" t="str">
        <f t="shared" si="249"/>
        <v>NY Metro</v>
      </c>
      <c r="P1043" s="94">
        <f t="shared" si="247"/>
        <v>1009</v>
      </c>
      <c r="Q1043" s="94" t="s">
        <v>114</v>
      </c>
      <c r="R1043" s="193"/>
      <c r="S1043" s="94">
        <v>1</v>
      </c>
      <c r="T1043" s="58">
        <f t="shared" si="255"/>
        <v>4</v>
      </c>
      <c r="U1043" s="81">
        <f t="shared" si="256"/>
        <v>631.36356986100952</v>
      </c>
      <c r="V1043" s="61">
        <f t="shared" si="250"/>
        <v>615.81425980103347</v>
      </c>
      <c r="W1043" s="61" t="s">
        <v>194</v>
      </c>
      <c r="X1043" s="61">
        <f t="shared" si="251"/>
        <v>3.6349999999999998</v>
      </c>
      <c r="Y1043" s="61">
        <f t="shared" si="258"/>
        <v>3.5454767129968299</v>
      </c>
      <c r="Z1043" s="58">
        <v>3</v>
      </c>
      <c r="AA1043" s="81">
        <f t="shared" si="257"/>
        <v>626.45068994002395</v>
      </c>
      <c r="AB1043" s="212">
        <f t="shared" si="253"/>
        <v>156.61267248500599</v>
      </c>
      <c r="AC1043" s="82"/>
      <c r="AD1043" s="10"/>
      <c r="AE1043"/>
      <c r="AF1043"/>
      <c r="AK1043" s="10"/>
      <c r="AM1043"/>
      <c r="AR1043" s="10"/>
      <c r="AT1043"/>
    </row>
    <row r="1044" spans="1:46" x14ac:dyDescent="0.25">
      <c r="A1044" s="93">
        <v>1010</v>
      </c>
      <c r="B1044" s="93" t="s">
        <v>126</v>
      </c>
      <c r="C1044" s="94" t="s">
        <v>114</v>
      </c>
      <c r="D1044" s="121">
        <v>2014</v>
      </c>
      <c r="E1044" s="93">
        <v>4</v>
      </c>
      <c r="F1044" s="93">
        <f t="shared" si="252"/>
        <v>1010</v>
      </c>
      <c r="H1044" s="54">
        <v>4</v>
      </c>
      <c r="I1044" s="118">
        <v>642</v>
      </c>
      <c r="J1044" s="123"/>
      <c r="L1044"/>
      <c r="M1044" s="60">
        <f t="shared" si="254"/>
        <v>642</v>
      </c>
      <c r="N1044" s="10"/>
      <c r="O1044" s="79" t="str">
        <f t="shared" si="249"/>
        <v>NY Metro</v>
      </c>
      <c r="P1044" s="94">
        <f t="shared" si="247"/>
        <v>1010</v>
      </c>
      <c r="Q1044" s="94" t="s">
        <v>114</v>
      </c>
      <c r="R1044" s="193"/>
      <c r="S1044" s="94">
        <v>1</v>
      </c>
      <c r="T1044" s="58">
        <f t="shared" si="255"/>
        <v>4</v>
      </c>
      <c r="U1044" s="81">
        <f t="shared" si="256"/>
        <v>631.36356986100952</v>
      </c>
      <c r="V1044" s="61">
        <f t="shared" si="250"/>
        <v>615.81425980103347</v>
      </c>
      <c r="W1044" s="61" t="s">
        <v>194</v>
      </c>
      <c r="X1044" s="61">
        <f t="shared" si="251"/>
        <v>3.6349999999999998</v>
      </c>
      <c r="Y1044" s="61">
        <f t="shared" si="258"/>
        <v>3.5454767129968299</v>
      </c>
      <c r="Z1044" s="58">
        <v>3</v>
      </c>
      <c r="AA1044" s="81">
        <f t="shared" si="257"/>
        <v>626.45068994002395</v>
      </c>
      <c r="AB1044" s="212">
        <f t="shared" si="253"/>
        <v>156.61267248500599</v>
      </c>
      <c r="AC1044" s="82"/>
      <c r="AD1044" s="10"/>
      <c r="AE1044"/>
      <c r="AF1044"/>
      <c r="AK1044" s="10"/>
      <c r="AM1044"/>
      <c r="AR1044" s="10"/>
      <c r="AT1044"/>
    </row>
    <row r="1045" spans="1:46" x14ac:dyDescent="0.25">
      <c r="A1045" s="93">
        <v>1011</v>
      </c>
      <c r="B1045" s="93" t="s">
        <v>126</v>
      </c>
      <c r="C1045" s="94" t="s">
        <v>114</v>
      </c>
      <c r="D1045" s="121">
        <v>2014</v>
      </c>
      <c r="E1045" s="93">
        <v>4</v>
      </c>
      <c r="F1045" s="93">
        <f t="shared" si="252"/>
        <v>1011</v>
      </c>
      <c r="H1045" s="54">
        <v>4</v>
      </c>
      <c r="I1045" s="118">
        <v>642</v>
      </c>
      <c r="J1045" s="123"/>
      <c r="L1045"/>
      <c r="M1045" s="60">
        <f t="shared" si="254"/>
        <v>642</v>
      </c>
      <c r="N1045" s="10"/>
      <c r="O1045" s="79" t="str">
        <f t="shared" si="249"/>
        <v>NY Metro</v>
      </c>
      <c r="P1045" s="94">
        <f t="shared" si="247"/>
        <v>1011</v>
      </c>
      <c r="Q1045" s="94" t="s">
        <v>114</v>
      </c>
      <c r="R1045" s="193"/>
      <c r="S1045" s="94">
        <v>1</v>
      </c>
      <c r="T1045" s="58">
        <f t="shared" si="255"/>
        <v>4</v>
      </c>
      <c r="U1045" s="81">
        <f t="shared" si="256"/>
        <v>631.36356986100952</v>
      </c>
      <c r="V1045" s="61">
        <f t="shared" si="250"/>
        <v>615.81425980103347</v>
      </c>
      <c r="W1045" s="61" t="s">
        <v>194</v>
      </c>
      <c r="X1045" s="61">
        <f t="shared" si="251"/>
        <v>3.6349999999999998</v>
      </c>
      <c r="Y1045" s="61">
        <f t="shared" si="258"/>
        <v>3.5454767129968299</v>
      </c>
      <c r="Z1045" s="58">
        <v>3</v>
      </c>
      <c r="AA1045" s="81">
        <f t="shared" si="257"/>
        <v>626.45068994002395</v>
      </c>
      <c r="AB1045" s="212">
        <f t="shared" si="253"/>
        <v>156.61267248500599</v>
      </c>
      <c r="AC1045" s="82"/>
      <c r="AD1045" s="10"/>
      <c r="AE1045"/>
      <c r="AF1045"/>
      <c r="AK1045" s="10"/>
      <c r="AM1045"/>
      <c r="AR1045" s="10"/>
      <c r="AT1045"/>
    </row>
    <row r="1046" spans="1:46" x14ac:dyDescent="0.25">
      <c r="A1046" s="93">
        <v>1012</v>
      </c>
      <c r="B1046" s="93" t="s">
        <v>126</v>
      </c>
      <c r="C1046" s="94" t="s">
        <v>114</v>
      </c>
      <c r="D1046" s="121">
        <v>2014</v>
      </c>
      <c r="E1046" s="93">
        <v>4</v>
      </c>
      <c r="F1046" s="93">
        <f t="shared" si="252"/>
        <v>1012</v>
      </c>
      <c r="H1046" s="54">
        <v>4</v>
      </c>
      <c r="I1046" s="118">
        <v>642</v>
      </c>
      <c r="J1046" s="123"/>
      <c r="L1046"/>
      <c r="M1046" s="60">
        <f t="shared" si="254"/>
        <v>642</v>
      </c>
      <c r="N1046" s="10"/>
      <c r="O1046" s="79" t="str">
        <f t="shared" si="249"/>
        <v>NY Metro</v>
      </c>
      <c r="P1046" s="94">
        <f t="shared" si="247"/>
        <v>1012</v>
      </c>
      <c r="Q1046" s="94" t="s">
        <v>114</v>
      </c>
      <c r="R1046" s="193"/>
      <c r="S1046" s="94">
        <v>1</v>
      </c>
      <c r="T1046" s="58">
        <f t="shared" si="255"/>
        <v>4</v>
      </c>
      <c r="U1046" s="81">
        <f t="shared" si="256"/>
        <v>631.36356986100952</v>
      </c>
      <c r="V1046" s="61">
        <f t="shared" si="250"/>
        <v>615.81425980103347</v>
      </c>
      <c r="W1046" s="61" t="s">
        <v>194</v>
      </c>
      <c r="X1046" s="61">
        <f t="shared" si="251"/>
        <v>3.6349999999999998</v>
      </c>
      <c r="Y1046" s="61">
        <f t="shared" si="258"/>
        <v>3.5454767129968299</v>
      </c>
      <c r="Z1046" s="58">
        <v>3</v>
      </c>
      <c r="AA1046" s="81">
        <f t="shared" si="257"/>
        <v>626.45068994002395</v>
      </c>
      <c r="AB1046" s="212">
        <f t="shared" si="253"/>
        <v>156.61267248500599</v>
      </c>
      <c r="AC1046" s="82"/>
      <c r="AD1046" s="10"/>
      <c r="AE1046"/>
      <c r="AF1046"/>
      <c r="AK1046" s="10"/>
      <c r="AM1046"/>
      <c r="AR1046" s="10"/>
      <c r="AT1046"/>
    </row>
    <row r="1047" spans="1:46" x14ac:dyDescent="0.25">
      <c r="A1047" s="93">
        <v>1013</v>
      </c>
      <c r="B1047" s="93" t="s">
        <v>126</v>
      </c>
      <c r="C1047" s="94" t="s">
        <v>114</v>
      </c>
      <c r="D1047" s="121">
        <v>2014</v>
      </c>
      <c r="E1047" s="93">
        <v>4</v>
      </c>
      <c r="F1047" s="93">
        <f t="shared" si="252"/>
        <v>1013</v>
      </c>
      <c r="H1047" s="54">
        <v>4</v>
      </c>
      <c r="I1047" s="118">
        <v>642</v>
      </c>
      <c r="J1047" s="123"/>
      <c r="L1047"/>
      <c r="M1047" s="60">
        <f t="shared" si="254"/>
        <v>642</v>
      </c>
      <c r="N1047" s="10"/>
      <c r="O1047" s="79" t="str">
        <f t="shared" si="249"/>
        <v>NY Metro</v>
      </c>
      <c r="P1047" s="94">
        <f t="shared" si="247"/>
        <v>1013</v>
      </c>
      <c r="Q1047" s="94" t="s">
        <v>114</v>
      </c>
      <c r="R1047" s="193"/>
      <c r="S1047" s="94">
        <v>1</v>
      </c>
      <c r="T1047" s="58">
        <f t="shared" si="255"/>
        <v>4</v>
      </c>
      <c r="U1047" s="81">
        <f t="shared" si="256"/>
        <v>631.36356986100952</v>
      </c>
      <c r="V1047" s="61">
        <f t="shared" si="250"/>
        <v>615.81425980103347</v>
      </c>
      <c r="W1047" s="61" t="s">
        <v>194</v>
      </c>
      <c r="X1047" s="61">
        <f t="shared" si="251"/>
        <v>3.6349999999999998</v>
      </c>
      <c r="Y1047" s="61">
        <f t="shared" si="258"/>
        <v>3.5454767129968299</v>
      </c>
      <c r="Z1047" s="58">
        <v>3</v>
      </c>
      <c r="AA1047" s="81">
        <f t="shared" si="257"/>
        <v>626.45068994002395</v>
      </c>
      <c r="AB1047" s="212">
        <f t="shared" si="253"/>
        <v>156.61267248500599</v>
      </c>
      <c r="AC1047" s="82"/>
      <c r="AD1047" s="10"/>
      <c r="AE1047"/>
      <c r="AF1047"/>
      <c r="AK1047" s="10"/>
      <c r="AM1047"/>
      <c r="AR1047" s="10"/>
      <c r="AT1047"/>
    </row>
    <row r="1048" spans="1:46" x14ac:dyDescent="0.25">
      <c r="A1048" s="93">
        <v>1014</v>
      </c>
      <c r="B1048" s="93" t="s">
        <v>126</v>
      </c>
      <c r="C1048" s="94" t="s">
        <v>114</v>
      </c>
      <c r="D1048" s="121">
        <v>2014</v>
      </c>
      <c r="E1048" s="93">
        <v>4</v>
      </c>
      <c r="F1048" s="93">
        <f t="shared" si="252"/>
        <v>1014</v>
      </c>
      <c r="H1048" s="54">
        <v>4</v>
      </c>
      <c r="I1048" s="118">
        <v>642</v>
      </c>
      <c r="J1048" s="123"/>
      <c r="L1048"/>
      <c r="M1048" s="60">
        <f t="shared" si="254"/>
        <v>642</v>
      </c>
      <c r="N1048" s="10"/>
      <c r="O1048" s="79" t="str">
        <f t="shared" si="249"/>
        <v>NY Metro</v>
      </c>
      <c r="P1048" s="94">
        <f t="shared" si="247"/>
        <v>1014</v>
      </c>
      <c r="Q1048" s="94" t="s">
        <v>114</v>
      </c>
      <c r="R1048" s="193"/>
      <c r="S1048" s="94">
        <v>1</v>
      </c>
      <c r="T1048" s="58">
        <f t="shared" si="255"/>
        <v>4</v>
      </c>
      <c r="U1048" s="81">
        <f t="shared" si="256"/>
        <v>631.36356986100952</v>
      </c>
      <c r="V1048" s="61">
        <f t="shared" si="250"/>
        <v>615.81425980103347</v>
      </c>
      <c r="W1048" s="61" t="s">
        <v>194</v>
      </c>
      <c r="X1048" s="61">
        <f t="shared" si="251"/>
        <v>3.6349999999999998</v>
      </c>
      <c r="Y1048" s="61">
        <f t="shared" si="258"/>
        <v>3.5454767129968299</v>
      </c>
      <c r="Z1048" s="58">
        <v>3</v>
      </c>
      <c r="AA1048" s="81">
        <f t="shared" si="257"/>
        <v>626.45068994002395</v>
      </c>
      <c r="AB1048" s="212">
        <f t="shared" si="253"/>
        <v>156.61267248500599</v>
      </c>
      <c r="AC1048" s="82"/>
      <c r="AD1048" s="10"/>
      <c r="AE1048"/>
      <c r="AF1048"/>
      <c r="AK1048" s="10"/>
      <c r="AM1048"/>
      <c r="AR1048" s="10"/>
      <c r="AT1048"/>
    </row>
    <row r="1049" spans="1:46" x14ac:dyDescent="0.25">
      <c r="A1049" s="93">
        <v>1015</v>
      </c>
      <c r="B1049" s="93" t="s">
        <v>126</v>
      </c>
      <c r="C1049" s="94" t="s">
        <v>114</v>
      </c>
      <c r="D1049" s="121">
        <v>2014</v>
      </c>
      <c r="E1049" s="93">
        <v>4</v>
      </c>
      <c r="F1049" s="93">
        <f t="shared" si="252"/>
        <v>1015</v>
      </c>
      <c r="H1049" s="54">
        <v>4</v>
      </c>
      <c r="I1049" s="118">
        <v>642</v>
      </c>
      <c r="J1049" s="123"/>
      <c r="L1049"/>
      <c r="M1049" s="60">
        <f t="shared" si="254"/>
        <v>642</v>
      </c>
      <c r="N1049" s="10"/>
      <c r="O1049" s="79" t="str">
        <f t="shared" si="249"/>
        <v>NY Metro</v>
      </c>
      <c r="P1049" s="94">
        <f t="shared" si="247"/>
        <v>1015</v>
      </c>
      <c r="Q1049" s="94" t="s">
        <v>114</v>
      </c>
      <c r="R1049" s="193"/>
      <c r="S1049" s="94">
        <v>1</v>
      </c>
      <c r="T1049" s="58">
        <f t="shared" si="255"/>
        <v>4</v>
      </c>
      <c r="U1049" s="81">
        <f t="shared" si="256"/>
        <v>631.36356986100952</v>
      </c>
      <c r="V1049" s="61">
        <f t="shared" si="250"/>
        <v>615.81425980103347</v>
      </c>
      <c r="W1049" s="61" t="s">
        <v>194</v>
      </c>
      <c r="X1049" s="61">
        <f t="shared" si="251"/>
        <v>3.6349999999999998</v>
      </c>
      <c r="Y1049" s="61">
        <f t="shared" si="258"/>
        <v>3.5454767129968299</v>
      </c>
      <c r="Z1049" s="58">
        <v>3</v>
      </c>
      <c r="AA1049" s="81">
        <f t="shared" si="257"/>
        <v>626.45068994002395</v>
      </c>
      <c r="AB1049" s="212">
        <f t="shared" si="253"/>
        <v>156.61267248500599</v>
      </c>
      <c r="AC1049" s="82"/>
      <c r="AD1049" s="10"/>
      <c r="AE1049"/>
      <c r="AF1049"/>
      <c r="AK1049" s="10"/>
      <c r="AM1049"/>
      <c r="AR1049" s="10"/>
      <c r="AT1049"/>
    </row>
    <row r="1050" spans="1:46" x14ac:dyDescent="0.25">
      <c r="A1050" s="93">
        <v>1016</v>
      </c>
      <c r="B1050" s="93" t="s">
        <v>126</v>
      </c>
      <c r="C1050" s="94" t="s">
        <v>114</v>
      </c>
      <c r="D1050" s="121">
        <v>2014</v>
      </c>
      <c r="E1050" s="93">
        <v>4</v>
      </c>
      <c r="F1050" s="93">
        <f t="shared" si="252"/>
        <v>1016</v>
      </c>
      <c r="H1050" s="54">
        <v>4</v>
      </c>
      <c r="I1050" s="118">
        <v>642</v>
      </c>
      <c r="J1050" s="123"/>
      <c r="L1050"/>
      <c r="M1050" s="60">
        <f t="shared" si="254"/>
        <v>642</v>
      </c>
      <c r="N1050" s="10"/>
      <c r="O1050" s="79" t="str">
        <f t="shared" si="249"/>
        <v>NY Metro</v>
      </c>
      <c r="P1050" s="94">
        <f t="shared" si="247"/>
        <v>1016</v>
      </c>
      <c r="Q1050" s="94" t="s">
        <v>114</v>
      </c>
      <c r="R1050" s="193"/>
      <c r="S1050" s="94">
        <v>1</v>
      </c>
      <c r="T1050" s="58">
        <f t="shared" si="255"/>
        <v>4</v>
      </c>
      <c r="U1050" s="81">
        <f t="shared" si="256"/>
        <v>631.36356986100952</v>
      </c>
      <c r="V1050" s="61">
        <f t="shared" si="250"/>
        <v>615.81425980103347</v>
      </c>
      <c r="W1050" s="61" t="s">
        <v>194</v>
      </c>
      <c r="X1050" s="61">
        <f t="shared" si="251"/>
        <v>3.6349999999999998</v>
      </c>
      <c r="Y1050" s="61">
        <f t="shared" si="258"/>
        <v>3.5454767129968299</v>
      </c>
      <c r="Z1050" s="58">
        <v>3</v>
      </c>
      <c r="AA1050" s="81">
        <f t="shared" si="257"/>
        <v>626.45068994002395</v>
      </c>
      <c r="AB1050" s="212">
        <f t="shared" si="253"/>
        <v>156.61267248500599</v>
      </c>
      <c r="AC1050" s="82"/>
      <c r="AD1050" s="10"/>
      <c r="AE1050"/>
      <c r="AF1050"/>
      <c r="AK1050" s="10"/>
      <c r="AM1050"/>
      <c r="AR1050" s="10"/>
      <c r="AT1050"/>
    </row>
    <row r="1051" spans="1:46" x14ac:dyDescent="0.25">
      <c r="A1051" s="93">
        <v>1017</v>
      </c>
      <c r="B1051" s="93" t="s">
        <v>126</v>
      </c>
      <c r="C1051" s="94" t="s">
        <v>114</v>
      </c>
      <c r="D1051" s="121">
        <v>2014</v>
      </c>
      <c r="E1051" s="93">
        <v>4</v>
      </c>
      <c r="F1051" s="93">
        <f t="shared" si="252"/>
        <v>1017</v>
      </c>
      <c r="H1051" s="54">
        <v>4</v>
      </c>
      <c r="I1051" s="118">
        <v>642</v>
      </c>
      <c r="J1051" s="123"/>
      <c r="L1051"/>
      <c r="M1051" s="60">
        <f t="shared" si="254"/>
        <v>642</v>
      </c>
      <c r="N1051" s="10"/>
      <c r="O1051" s="79" t="str">
        <f t="shared" si="249"/>
        <v>NY Metro</v>
      </c>
      <c r="P1051" s="94">
        <f t="shared" si="247"/>
        <v>1017</v>
      </c>
      <c r="Q1051" s="94" t="s">
        <v>114</v>
      </c>
      <c r="R1051" s="193"/>
      <c r="S1051" s="94">
        <v>1</v>
      </c>
      <c r="T1051" s="58">
        <f t="shared" si="255"/>
        <v>4</v>
      </c>
      <c r="U1051" s="81">
        <f t="shared" si="256"/>
        <v>631.36356986100952</v>
      </c>
      <c r="V1051" s="61">
        <f t="shared" si="250"/>
        <v>615.81425980103347</v>
      </c>
      <c r="W1051" s="61" t="s">
        <v>194</v>
      </c>
      <c r="X1051" s="61">
        <f t="shared" si="251"/>
        <v>3.6349999999999998</v>
      </c>
      <c r="Y1051" s="61">
        <f t="shared" si="258"/>
        <v>3.5454767129968299</v>
      </c>
      <c r="Z1051" s="58">
        <v>3</v>
      </c>
      <c r="AA1051" s="81">
        <f t="shared" si="257"/>
        <v>626.45068994002395</v>
      </c>
      <c r="AB1051" s="212">
        <f t="shared" si="253"/>
        <v>156.61267248500599</v>
      </c>
      <c r="AC1051" s="82"/>
      <c r="AD1051" s="10"/>
      <c r="AE1051"/>
      <c r="AF1051"/>
      <c r="AK1051" s="10"/>
      <c r="AM1051"/>
      <c r="AR1051" s="10"/>
      <c r="AT1051"/>
    </row>
    <row r="1052" spans="1:46" x14ac:dyDescent="0.25">
      <c r="A1052" s="93">
        <v>1018</v>
      </c>
      <c r="B1052" s="93" t="s">
        <v>126</v>
      </c>
      <c r="C1052" s="94" t="s">
        <v>114</v>
      </c>
      <c r="D1052" s="121">
        <v>2014</v>
      </c>
      <c r="E1052" s="93">
        <v>4</v>
      </c>
      <c r="F1052" s="93">
        <f t="shared" si="252"/>
        <v>1018</v>
      </c>
      <c r="H1052" s="54">
        <v>4</v>
      </c>
      <c r="I1052" s="118">
        <v>642</v>
      </c>
      <c r="J1052" s="123"/>
      <c r="L1052"/>
      <c r="M1052" s="60">
        <f t="shared" si="254"/>
        <v>642</v>
      </c>
      <c r="N1052" s="10"/>
      <c r="O1052" s="79" t="str">
        <f t="shared" si="249"/>
        <v>NY Metro</v>
      </c>
      <c r="P1052" s="94">
        <f t="shared" si="247"/>
        <v>1018</v>
      </c>
      <c r="Q1052" s="94" t="s">
        <v>114</v>
      </c>
      <c r="R1052" s="193"/>
      <c r="S1052" s="94">
        <v>1</v>
      </c>
      <c r="T1052" s="58">
        <f t="shared" si="255"/>
        <v>4</v>
      </c>
      <c r="U1052" s="81">
        <f t="shared" si="256"/>
        <v>631.36356986100952</v>
      </c>
      <c r="V1052" s="61">
        <f t="shared" si="250"/>
        <v>615.81425980103347</v>
      </c>
      <c r="W1052" s="61" t="s">
        <v>194</v>
      </c>
      <c r="X1052" s="61">
        <f t="shared" si="251"/>
        <v>3.6349999999999998</v>
      </c>
      <c r="Y1052" s="61">
        <f t="shared" si="258"/>
        <v>3.5454767129968299</v>
      </c>
      <c r="Z1052" s="58">
        <v>3</v>
      </c>
      <c r="AA1052" s="81">
        <f t="shared" si="257"/>
        <v>626.45068994002395</v>
      </c>
      <c r="AB1052" s="212">
        <f t="shared" si="253"/>
        <v>156.61267248500599</v>
      </c>
      <c r="AC1052" s="82"/>
      <c r="AD1052" s="10"/>
      <c r="AE1052"/>
      <c r="AF1052"/>
      <c r="AK1052" s="10"/>
      <c r="AM1052"/>
      <c r="AR1052" s="10"/>
      <c r="AT1052"/>
    </row>
    <row r="1053" spans="1:46" x14ac:dyDescent="0.25">
      <c r="A1053" s="93">
        <v>1019</v>
      </c>
      <c r="B1053" s="93" t="s">
        <v>126</v>
      </c>
      <c r="C1053" s="94" t="s">
        <v>114</v>
      </c>
      <c r="D1053" s="121">
        <v>2014</v>
      </c>
      <c r="E1053" s="93">
        <v>4</v>
      </c>
      <c r="F1053" s="93">
        <f t="shared" si="252"/>
        <v>1019</v>
      </c>
      <c r="H1053" s="54">
        <v>4</v>
      </c>
      <c r="I1053" s="118">
        <v>642</v>
      </c>
      <c r="J1053" s="123"/>
      <c r="L1053"/>
      <c r="M1053" s="60">
        <f t="shared" si="254"/>
        <v>642</v>
      </c>
      <c r="N1053" s="10"/>
      <c r="O1053" s="79" t="str">
        <f t="shared" si="249"/>
        <v>NY Metro</v>
      </c>
      <c r="P1053" s="94">
        <f t="shared" si="247"/>
        <v>1019</v>
      </c>
      <c r="Q1053" s="94" t="s">
        <v>114</v>
      </c>
      <c r="R1053" s="193"/>
      <c r="S1053" s="94">
        <v>1</v>
      </c>
      <c r="T1053" s="58">
        <f t="shared" si="255"/>
        <v>4</v>
      </c>
      <c r="U1053" s="81">
        <f t="shared" si="256"/>
        <v>631.36356986100952</v>
      </c>
      <c r="V1053" s="61">
        <f t="shared" si="250"/>
        <v>615.81425980103347</v>
      </c>
      <c r="W1053" s="61" t="s">
        <v>194</v>
      </c>
      <c r="X1053" s="61">
        <f t="shared" si="251"/>
        <v>3.6349999999999998</v>
      </c>
      <c r="Y1053" s="61">
        <f t="shared" si="258"/>
        <v>3.5454767129968299</v>
      </c>
      <c r="Z1053" s="58">
        <v>3</v>
      </c>
      <c r="AA1053" s="81">
        <f t="shared" si="257"/>
        <v>626.45068994002395</v>
      </c>
      <c r="AB1053" s="212">
        <f t="shared" si="253"/>
        <v>156.61267248500599</v>
      </c>
      <c r="AC1053" s="82"/>
      <c r="AD1053" s="10"/>
      <c r="AE1053"/>
      <c r="AF1053"/>
      <c r="AK1053" s="10"/>
      <c r="AM1053"/>
      <c r="AR1053" s="10"/>
      <c r="AT1053"/>
    </row>
    <row r="1054" spans="1:46" x14ac:dyDescent="0.25">
      <c r="A1054" s="93">
        <v>1020</v>
      </c>
      <c r="B1054" s="93" t="s">
        <v>126</v>
      </c>
      <c r="C1054" s="94" t="s">
        <v>114</v>
      </c>
      <c r="D1054" s="121">
        <v>2014</v>
      </c>
      <c r="E1054" s="93">
        <v>4</v>
      </c>
      <c r="F1054" s="93">
        <f t="shared" si="252"/>
        <v>1020</v>
      </c>
      <c r="H1054" s="54">
        <v>4</v>
      </c>
      <c r="I1054" s="118">
        <v>642</v>
      </c>
      <c r="J1054" s="123"/>
      <c r="L1054"/>
      <c r="M1054" s="60">
        <f t="shared" si="254"/>
        <v>642</v>
      </c>
      <c r="N1054" s="10"/>
      <c r="O1054" s="79" t="str">
        <f t="shared" si="249"/>
        <v>NY Metro</v>
      </c>
      <c r="P1054" s="94">
        <f t="shared" si="247"/>
        <v>1020</v>
      </c>
      <c r="Q1054" s="94" t="s">
        <v>114</v>
      </c>
      <c r="R1054" s="193"/>
      <c r="S1054" s="94">
        <v>1</v>
      </c>
      <c r="T1054" s="58">
        <f t="shared" si="255"/>
        <v>4</v>
      </c>
      <c r="U1054" s="81">
        <f t="shared" si="256"/>
        <v>631.36356986100952</v>
      </c>
      <c r="V1054" s="61">
        <f t="shared" si="250"/>
        <v>615.81425980103347</v>
      </c>
      <c r="W1054" s="61" t="s">
        <v>194</v>
      </c>
      <c r="X1054" s="61">
        <f t="shared" si="251"/>
        <v>3.6349999999999998</v>
      </c>
      <c r="Y1054" s="61">
        <f t="shared" si="258"/>
        <v>3.5454767129968299</v>
      </c>
      <c r="Z1054" s="58">
        <v>3</v>
      </c>
      <c r="AA1054" s="81">
        <f t="shared" si="257"/>
        <v>626.45068994002395</v>
      </c>
      <c r="AB1054" s="212">
        <f t="shared" si="253"/>
        <v>156.61267248500599</v>
      </c>
      <c r="AC1054" s="82"/>
      <c r="AD1054" s="10"/>
      <c r="AE1054"/>
      <c r="AF1054"/>
      <c r="AK1054" s="10"/>
      <c r="AM1054"/>
      <c r="AR1054" s="10"/>
      <c r="AT1054"/>
    </row>
    <row r="1055" spans="1:46" x14ac:dyDescent="0.25">
      <c r="A1055" s="93">
        <v>1838</v>
      </c>
      <c r="B1055" s="93" t="s">
        <v>126</v>
      </c>
      <c r="C1055" s="94" t="s">
        <v>114</v>
      </c>
      <c r="D1055" s="121">
        <v>2014</v>
      </c>
      <c r="E1055" s="93">
        <v>4</v>
      </c>
      <c r="F1055" s="93">
        <f t="shared" si="252"/>
        <v>1838</v>
      </c>
      <c r="H1055" s="54">
        <v>4</v>
      </c>
      <c r="I1055" s="118">
        <v>642</v>
      </c>
      <c r="J1055" s="123"/>
      <c r="L1055"/>
      <c r="M1055" s="60">
        <f>I1055+(L1055*K1055)</f>
        <v>642</v>
      </c>
      <c r="N1055" s="10"/>
      <c r="O1055" s="79" t="str">
        <f t="shared" si="249"/>
        <v>NY Metro</v>
      </c>
      <c r="P1055" s="94">
        <f t="shared" si="247"/>
        <v>1838</v>
      </c>
      <c r="Q1055" s="94" t="s">
        <v>114</v>
      </c>
      <c r="R1055" s="193"/>
      <c r="S1055" s="94">
        <v>1</v>
      </c>
      <c r="T1055" s="58">
        <f t="shared" ref="T1055:T1086" si="259">H1055</f>
        <v>4</v>
      </c>
      <c r="U1055" s="61">
        <f t="shared" ref="U1055:U1086" si="260">I1055</f>
        <v>642</v>
      </c>
      <c r="V1055" s="61">
        <f t="shared" si="250"/>
        <v>626.18873445501094</v>
      </c>
      <c r="W1055" s="61" t="s">
        <v>194</v>
      </c>
      <c r="X1055" s="61">
        <f t="shared" si="251"/>
        <v>3.6349999999999998</v>
      </c>
      <c r="Y1055" s="61">
        <f t="shared" ref="Y1055:Y1061" si="261">X1055/$AO$52</f>
        <v>3.5454767129968299</v>
      </c>
      <c r="Z1055" s="58">
        <f t="shared" ref="Z1055:Z1086" si="262">L1055</f>
        <v>0</v>
      </c>
      <c r="AA1055" s="81">
        <f t="shared" ref="AA1055:AA1118" si="263">(Z1055*Y1055+V1055)/S1055</f>
        <v>626.18873445501094</v>
      </c>
      <c r="AB1055" s="212">
        <f t="shared" si="253"/>
        <v>156.54718361375274</v>
      </c>
      <c r="AC1055" s="82"/>
      <c r="AD1055" s="10"/>
      <c r="AE1055"/>
      <c r="AF1055"/>
      <c r="AK1055" s="10"/>
      <c r="AM1055"/>
      <c r="AR1055" s="10"/>
      <c r="AT1055"/>
    </row>
    <row r="1056" spans="1:46" x14ac:dyDescent="0.25">
      <c r="A1056" s="93">
        <v>1839</v>
      </c>
      <c r="B1056" s="93" t="s">
        <v>126</v>
      </c>
      <c r="C1056" s="94" t="s">
        <v>114</v>
      </c>
      <c r="D1056" s="121">
        <v>2014</v>
      </c>
      <c r="E1056" s="93">
        <v>4</v>
      </c>
      <c r="F1056" s="93">
        <f t="shared" si="252"/>
        <v>1839</v>
      </c>
      <c r="H1056" s="54">
        <v>4</v>
      </c>
      <c r="I1056" s="118">
        <v>642</v>
      </c>
      <c r="J1056" s="123"/>
      <c r="L1056"/>
      <c r="M1056" s="60">
        <f>I1056+(L1056*K1056)</f>
        <v>642</v>
      </c>
      <c r="N1056" s="10"/>
      <c r="O1056" s="79" t="str">
        <f t="shared" si="249"/>
        <v>NY Metro</v>
      </c>
      <c r="P1056" s="94">
        <f t="shared" si="247"/>
        <v>1839</v>
      </c>
      <c r="Q1056" s="94" t="s">
        <v>114</v>
      </c>
      <c r="R1056" s="193"/>
      <c r="S1056" s="94">
        <v>1</v>
      </c>
      <c r="T1056" s="58">
        <f t="shared" si="259"/>
        <v>4</v>
      </c>
      <c r="U1056" s="61">
        <f t="shared" si="260"/>
        <v>642</v>
      </c>
      <c r="V1056" s="61">
        <f t="shared" si="250"/>
        <v>626.18873445501094</v>
      </c>
      <c r="W1056" s="61" t="s">
        <v>194</v>
      </c>
      <c r="X1056" s="61">
        <f t="shared" si="251"/>
        <v>3.6349999999999998</v>
      </c>
      <c r="Y1056" s="61">
        <f t="shared" si="261"/>
        <v>3.5454767129968299</v>
      </c>
      <c r="Z1056" s="58">
        <f t="shared" si="262"/>
        <v>0</v>
      </c>
      <c r="AA1056" s="81">
        <f t="shared" si="263"/>
        <v>626.18873445501094</v>
      </c>
      <c r="AB1056" s="212">
        <f t="shared" si="253"/>
        <v>156.54718361375274</v>
      </c>
      <c r="AC1056" s="82"/>
      <c r="AD1056" s="10"/>
      <c r="AE1056"/>
      <c r="AF1056"/>
      <c r="AK1056" s="10"/>
      <c r="AM1056"/>
      <c r="AR1056" s="10"/>
      <c r="AT1056"/>
    </row>
    <row r="1057" spans="1:46" x14ac:dyDescent="0.25">
      <c r="A1057" s="93">
        <v>1840</v>
      </c>
      <c r="B1057" s="93" t="s">
        <v>126</v>
      </c>
      <c r="C1057" s="94" t="s">
        <v>114</v>
      </c>
      <c r="D1057" s="121">
        <v>2014</v>
      </c>
      <c r="E1057" s="93">
        <v>4</v>
      </c>
      <c r="F1057" s="93">
        <f t="shared" si="252"/>
        <v>1840</v>
      </c>
      <c r="H1057" s="54">
        <v>4</v>
      </c>
      <c r="I1057" s="118">
        <v>642</v>
      </c>
      <c r="J1057" s="123"/>
      <c r="L1057"/>
      <c r="M1057" s="60">
        <f>I1057+(L1057*K1057)</f>
        <v>642</v>
      </c>
      <c r="N1057" s="10"/>
      <c r="O1057" s="79" t="str">
        <f t="shared" si="249"/>
        <v>NY Metro</v>
      </c>
      <c r="P1057" s="94">
        <f t="shared" si="247"/>
        <v>1840</v>
      </c>
      <c r="Q1057" s="94" t="s">
        <v>114</v>
      </c>
      <c r="R1057" s="193"/>
      <c r="S1057" s="94">
        <v>1</v>
      </c>
      <c r="T1057" s="58">
        <f t="shared" si="259"/>
        <v>4</v>
      </c>
      <c r="U1057" s="61">
        <f t="shared" si="260"/>
        <v>642</v>
      </c>
      <c r="V1057" s="61">
        <f t="shared" si="250"/>
        <v>626.18873445501094</v>
      </c>
      <c r="W1057" s="61" t="s">
        <v>194</v>
      </c>
      <c r="X1057" s="61">
        <f t="shared" si="251"/>
        <v>3.6349999999999998</v>
      </c>
      <c r="Y1057" s="61">
        <f t="shared" si="261"/>
        <v>3.5454767129968299</v>
      </c>
      <c r="Z1057" s="58">
        <f t="shared" si="262"/>
        <v>0</v>
      </c>
      <c r="AA1057" s="81">
        <f t="shared" si="263"/>
        <v>626.18873445501094</v>
      </c>
      <c r="AB1057" s="212">
        <f t="shared" si="253"/>
        <v>156.54718361375274</v>
      </c>
      <c r="AC1057" s="82"/>
      <c r="AD1057" s="10"/>
      <c r="AE1057"/>
      <c r="AF1057"/>
      <c r="AK1057" s="10"/>
      <c r="AM1057"/>
      <c r="AR1057" s="10"/>
      <c r="AT1057"/>
    </row>
    <row r="1058" spans="1:46" x14ac:dyDescent="0.25">
      <c r="A1058" s="93">
        <v>1841</v>
      </c>
      <c r="B1058" s="93" t="s">
        <v>126</v>
      </c>
      <c r="C1058" s="94" t="s">
        <v>114</v>
      </c>
      <c r="D1058" s="121">
        <v>2014</v>
      </c>
      <c r="E1058" s="93">
        <v>4</v>
      </c>
      <c r="F1058" s="93">
        <f t="shared" si="252"/>
        <v>1841</v>
      </c>
      <c r="H1058" s="54">
        <v>4</v>
      </c>
      <c r="I1058" s="118">
        <v>642</v>
      </c>
      <c r="J1058" s="123"/>
      <c r="L1058"/>
      <c r="M1058" s="60">
        <f>I1058+(L1058*K1058)</f>
        <v>642</v>
      </c>
      <c r="N1058" s="10"/>
      <c r="O1058" s="79" t="str">
        <f t="shared" si="249"/>
        <v>NY Metro</v>
      </c>
      <c r="P1058" s="94">
        <f t="shared" si="247"/>
        <v>1841</v>
      </c>
      <c r="Q1058" s="94" t="s">
        <v>114</v>
      </c>
      <c r="R1058" s="193"/>
      <c r="S1058" s="94">
        <v>1</v>
      </c>
      <c r="T1058" s="58">
        <f t="shared" si="259"/>
        <v>4</v>
      </c>
      <c r="U1058" s="61">
        <f t="shared" si="260"/>
        <v>642</v>
      </c>
      <c r="V1058" s="61">
        <f t="shared" si="250"/>
        <v>626.18873445501094</v>
      </c>
      <c r="W1058" s="61" t="s">
        <v>194</v>
      </c>
      <c r="X1058" s="61">
        <f t="shared" si="251"/>
        <v>3.6349999999999998</v>
      </c>
      <c r="Y1058" s="61">
        <f t="shared" si="261"/>
        <v>3.5454767129968299</v>
      </c>
      <c r="Z1058" s="58">
        <f t="shared" si="262"/>
        <v>0</v>
      </c>
      <c r="AA1058" s="81">
        <f t="shared" si="263"/>
        <v>626.18873445501094</v>
      </c>
      <c r="AB1058" s="212">
        <f t="shared" si="253"/>
        <v>156.54718361375274</v>
      </c>
      <c r="AC1058" s="82"/>
      <c r="AD1058" s="10"/>
      <c r="AE1058"/>
      <c r="AF1058"/>
      <c r="AK1058" s="10"/>
      <c r="AM1058"/>
      <c r="AR1058" s="10"/>
      <c r="AT1058"/>
    </row>
    <row r="1059" spans="1:46" x14ac:dyDescent="0.25">
      <c r="A1059" s="93">
        <v>1842</v>
      </c>
      <c r="B1059" s="93" t="s">
        <v>126</v>
      </c>
      <c r="C1059" s="94" t="s">
        <v>114</v>
      </c>
      <c r="D1059" s="121">
        <v>2014</v>
      </c>
      <c r="E1059" s="93">
        <v>4</v>
      </c>
      <c r="F1059" s="93">
        <f t="shared" si="252"/>
        <v>1842</v>
      </c>
      <c r="H1059" s="54">
        <v>4</v>
      </c>
      <c r="I1059" s="118">
        <v>642</v>
      </c>
      <c r="J1059" s="123"/>
      <c r="L1059"/>
      <c r="M1059" s="60">
        <f t="shared" ref="M1059:M1090" si="264">I1059+(L1059*K1059)</f>
        <v>642</v>
      </c>
      <c r="N1059" s="10"/>
      <c r="O1059" s="79" t="str">
        <f t="shared" si="249"/>
        <v>NY Metro</v>
      </c>
      <c r="P1059" s="94">
        <f t="shared" si="247"/>
        <v>1842</v>
      </c>
      <c r="Q1059" s="94" t="s">
        <v>114</v>
      </c>
      <c r="R1059" s="193"/>
      <c r="S1059" s="94">
        <v>1</v>
      </c>
      <c r="T1059" s="58">
        <f t="shared" si="259"/>
        <v>4</v>
      </c>
      <c r="U1059" s="61">
        <f t="shared" si="260"/>
        <v>642</v>
      </c>
      <c r="V1059" s="61">
        <f t="shared" si="250"/>
        <v>626.18873445501094</v>
      </c>
      <c r="W1059" s="61" t="s">
        <v>194</v>
      </c>
      <c r="X1059" s="61">
        <f t="shared" si="251"/>
        <v>3.6349999999999998</v>
      </c>
      <c r="Y1059" s="61">
        <f t="shared" si="261"/>
        <v>3.5454767129968299</v>
      </c>
      <c r="Z1059" s="58">
        <f t="shared" si="262"/>
        <v>0</v>
      </c>
      <c r="AA1059" s="81">
        <f t="shared" si="263"/>
        <v>626.18873445501094</v>
      </c>
      <c r="AB1059" s="212">
        <f t="shared" si="253"/>
        <v>156.54718361375274</v>
      </c>
      <c r="AC1059" s="82"/>
      <c r="AD1059" s="10"/>
      <c r="AE1059"/>
      <c r="AF1059"/>
      <c r="AK1059" s="10"/>
      <c r="AM1059"/>
      <c r="AR1059" s="10"/>
      <c r="AT1059"/>
    </row>
    <row r="1060" spans="1:46" x14ac:dyDescent="0.25">
      <c r="A1060" s="93">
        <v>1843</v>
      </c>
      <c r="B1060" s="93" t="s">
        <v>126</v>
      </c>
      <c r="C1060" s="94" t="s">
        <v>114</v>
      </c>
      <c r="D1060" s="121">
        <v>2014</v>
      </c>
      <c r="E1060" s="93">
        <v>4</v>
      </c>
      <c r="F1060" s="93">
        <f t="shared" si="252"/>
        <v>1843</v>
      </c>
      <c r="H1060" s="54">
        <v>4</v>
      </c>
      <c r="I1060" s="118">
        <v>642</v>
      </c>
      <c r="J1060" s="123"/>
      <c r="L1060"/>
      <c r="M1060" s="60">
        <f t="shared" si="264"/>
        <v>642</v>
      </c>
      <c r="N1060" s="10"/>
      <c r="O1060" s="79" t="str">
        <f t="shared" si="249"/>
        <v>NY Metro</v>
      </c>
      <c r="P1060" s="94">
        <f t="shared" si="247"/>
        <v>1843</v>
      </c>
      <c r="Q1060" s="94" t="s">
        <v>114</v>
      </c>
      <c r="R1060" s="193"/>
      <c r="S1060" s="94">
        <v>1</v>
      </c>
      <c r="T1060" s="58">
        <f t="shared" si="259"/>
        <v>4</v>
      </c>
      <c r="U1060" s="61">
        <f t="shared" si="260"/>
        <v>642</v>
      </c>
      <c r="V1060" s="61">
        <f t="shared" si="250"/>
        <v>626.18873445501094</v>
      </c>
      <c r="W1060" s="61" t="s">
        <v>194</v>
      </c>
      <c r="X1060" s="61">
        <f t="shared" si="251"/>
        <v>3.6349999999999998</v>
      </c>
      <c r="Y1060" s="61">
        <f t="shared" si="261"/>
        <v>3.5454767129968299</v>
      </c>
      <c r="Z1060" s="58">
        <f t="shared" si="262"/>
        <v>0</v>
      </c>
      <c r="AA1060" s="81">
        <f t="shared" si="263"/>
        <v>626.18873445501094</v>
      </c>
      <c r="AB1060" s="212">
        <f t="shared" si="253"/>
        <v>156.54718361375274</v>
      </c>
      <c r="AC1060" s="82"/>
      <c r="AD1060" s="10"/>
      <c r="AE1060"/>
      <c r="AF1060"/>
      <c r="AK1060" s="10"/>
      <c r="AM1060"/>
      <c r="AR1060" s="10"/>
      <c r="AT1060"/>
    </row>
    <row r="1061" spans="1:46" x14ac:dyDescent="0.25">
      <c r="A1061" s="93">
        <v>1844</v>
      </c>
      <c r="B1061" s="93" t="s">
        <v>126</v>
      </c>
      <c r="C1061" s="94" t="s">
        <v>114</v>
      </c>
      <c r="D1061" s="121">
        <v>2014</v>
      </c>
      <c r="E1061" s="93">
        <v>4</v>
      </c>
      <c r="F1061" s="93">
        <f t="shared" si="252"/>
        <v>1844</v>
      </c>
      <c r="H1061" s="54">
        <v>4</v>
      </c>
      <c r="I1061" s="118">
        <v>642</v>
      </c>
      <c r="J1061" s="123"/>
      <c r="L1061"/>
      <c r="M1061" s="60">
        <f t="shared" si="264"/>
        <v>642</v>
      </c>
      <c r="N1061" s="10"/>
      <c r="O1061" s="79" t="str">
        <f t="shared" si="249"/>
        <v>NY Metro</v>
      </c>
      <c r="P1061" s="94">
        <f t="shared" si="247"/>
        <v>1844</v>
      </c>
      <c r="Q1061" s="94" t="s">
        <v>114</v>
      </c>
      <c r="R1061" s="193"/>
      <c r="S1061" s="94">
        <v>1</v>
      </c>
      <c r="T1061" s="58">
        <f t="shared" si="259"/>
        <v>4</v>
      </c>
      <c r="U1061" s="61">
        <f t="shared" si="260"/>
        <v>642</v>
      </c>
      <c r="V1061" s="61">
        <f t="shared" si="250"/>
        <v>626.18873445501094</v>
      </c>
      <c r="W1061" s="61" t="s">
        <v>194</v>
      </c>
      <c r="X1061" s="61">
        <f t="shared" si="251"/>
        <v>3.6349999999999998</v>
      </c>
      <c r="Y1061" s="61">
        <f t="shared" si="261"/>
        <v>3.5454767129968299</v>
      </c>
      <c r="Z1061" s="58">
        <f t="shared" si="262"/>
        <v>0</v>
      </c>
      <c r="AA1061" s="81">
        <f t="shared" si="263"/>
        <v>626.18873445501094</v>
      </c>
      <c r="AB1061" s="212">
        <f t="shared" si="253"/>
        <v>156.54718361375274</v>
      </c>
      <c r="AC1061" s="82"/>
      <c r="AD1061" s="10"/>
      <c r="AE1061"/>
      <c r="AF1061"/>
      <c r="AK1061" s="10"/>
      <c r="AM1061"/>
      <c r="AR1061" s="10"/>
      <c r="AT1061"/>
    </row>
    <row r="1062" spans="1:46" x14ac:dyDescent="0.25">
      <c r="A1062" s="93">
        <v>1845</v>
      </c>
      <c r="B1062" s="93" t="s">
        <v>126</v>
      </c>
      <c r="C1062" s="94" t="s">
        <v>114</v>
      </c>
      <c r="D1062" s="121">
        <v>2014</v>
      </c>
      <c r="E1062" s="93">
        <v>4</v>
      </c>
      <c r="F1062" s="93">
        <f t="shared" si="252"/>
        <v>1845</v>
      </c>
      <c r="H1062" s="54">
        <v>4</v>
      </c>
      <c r="I1062" s="118">
        <v>642</v>
      </c>
      <c r="J1062" s="123"/>
      <c r="L1062"/>
      <c r="M1062" s="60">
        <f t="shared" si="264"/>
        <v>642</v>
      </c>
      <c r="N1062" s="10"/>
      <c r="O1062" s="79" t="str">
        <f t="shared" si="249"/>
        <v>NY Metro</v>
      </c>
      <c r="P1062" s="94">
        <f t="shared" si="247"/>
        <v>1845</v>
      </c>
      <c r="Q1062" s="94" t="s">
        <v>114</v>
      </c>
      <c r="R1062" s="193"/>
      <c r="S1062" s="94">
        <v>1</v>
      </c>
      <c r="T1062" s="58">
        <f t="shared" si="259"/>
        <v>4</v>
      </c>
      <c r="U1062" s="61">
        <f t="shared" si="260"/>
        <v>642</v>
      </c>
      <c r="V1062" s="61">
        <f t="shared" si="250"/>
        <v>626.18873445501094</v>
      </c>
      <c r="W1062" s="61" t="s">
        <v>194</v>
      </c>
      <c r="X1062" s="61">
        <f t="shared" si="251"/>
        <v>3.6349999999999998</v>
      </c>
      <c r="Y1062" s="61">
        <f t="shared" ref="Y1062:Y1093" si="265">X1062/$AO$52</f>
        <v>3.5454767129968299</v>
      </c>
      <c r="Z1062" s="58">
        <f t="shared" si="262"/>
        <v>0</v>
      </c>
      <c r="AA1062" s="81">
        <f t="shared" si="263"/>
        <v>626.18873445501094</v>
      </c>
      <c r="AB1062" s="212">
        <f t="shared" si="253"/>
        <v>156.54718361375274</v>
      </c>
      <c r="AC1062" s="82"/>
      <c r="AD1062" s="10"/>
      <c r="AE1062"/>
      <c r="AF1062"/>
      <c r="AK1062" s="10"/>
      <c r="AM1062"/>
      <c r="AR1062" s="10"/>
      <c r="AT1062"/>
    </row>
    <row r="1063" spans="1:46" x14ac:dyDescent="0.25">
      <c r="A1063" s="93">
        <v>1846</v>
      </c>
      <c r="B1063" s="93" t="s">
        <v>126</v>
      </c>
      <c r="C1063" s="94" t="s">
        <v>114</v>
      </c>
      <c r="D1063" s="121">
        <v>2014</v>
      </c>
      <c r="E1063" s="93">
        <v>4</v>
      </c>
      <c r="F1063" s="93">
        <f t="shared" si="252"/>
        <v>1846</v>
      </c>
      <c r="H1063" s="54">
        <v>4</v>
      </c>
      <c r="I1063" s="118">
        <v>642</v>
      </c>
      <c r="J1063" s="123"/>
      <c r="L1063"/>
      <c r="M1063" s="60">
        <f t="shared" si="264"/>
        <v>642</v>
      </c>
      <c r="N1063" s="10"/>
      <c r="O1063" s="79" t="str">
        <f t="shared" si="249"/>
        <v>NY Metro</v>
      </c>
      <c r="P1063" s="94">
        <f t="shared" si="247"/>
        <v>1846</v>
      </c>
      <c r="Q1063" s="94" t="s">
        <v>114</v>
      </c>
      <c r="R1063" s="193"/>
      <c r="S1063" s="94">
        <v>1</v>
      </c>
      <c r="T1063" s="58">
        <f t="shared" si="259"/>
        <v>4</v>
      </c>
      <c r="U1063" s="61">
        <f t="shared" si="260"/>
        <v>642</v>
      </c>
      <c r="V1063" s="61">
        <f t="shared" si="250"/>
        <v>626.18873445501094</v>
      </c>
      <c r="W1063" s="61" t="s">
        <v>194</v>
      </c>
      <c r="X1063" s="61">
        <f t="shared" si="251"/>
        <v>3.6349999999999998</v>
      </c>
      <c r="Y1063" s="61">
        <f t="shared" si="265"/>
        <v>3.5454767129968299</v>
      </c>
      <c r="Z1063" s="58">
        <f t="shared" si="262"/>
        <v>0</v>
      </c>
      <c r="AA1063" s="81">
        <f t="shared" si="263"/>
        <v>626.18873445501094</v>
      </c>
      <c r="AB1063" s="212">
        <f t="shared" si="253"/>
        <v>156.54718361375274</v>
      </c>
      <c r="AC1063" s="82"/>
      <c r="AD1063" s="10"/>
      <c r="AE1063"/>
      <c r="AF1063"/>
      <c r="AK1063" s="10"/>
      <c r="AM1063"/>
      <c r="AR1063" s="10"/>
      <c r="AT1063"/>
    </row>
    <row r="1064" spans="1:46" x14ac:dyDescent="0.25">
      <c r="A1064" s="93">
        <v>1847</v>
      </c>
      <c r="B1064" s="93" t="s">
        <v>126</v>
      </c>
      <c r="C1064" s="94" t="s">
        <v>114</v>
      </c>
      <c r="D1064" s="121">
        <v>2014</v>
      </c>
      <c r="E1064" s="93">
        <v>4</v>
      </c>
      <c r="F1064" s="93">
        <f t="shared" si="252"/>
        <v>1847</v>
      </c>
      <c r="H1064" s="54">
        <v>4</v>
      </c>
      <c r="I1064" s="118">
        <v>642</v>
      </c>
      <c r="J1064" s="123"/>
      <c r="L1064"/>
      <c r="M1064" s="60">
        <f t="shared" si="264"/>
        <v>642</v>
      </c>
      <c r="N1064" s="10"/>
      <c r="O1064" s="79" t="str">
        <f t="shared" si="249"/>
        <v>NY Metro</v>
      </c>
      <c r="P1064" s="94">
        <f t="shared" si="247"/>
        <v>1847</v>
      </c>
      <c r="Q1064" s="94" t="s">
        <v>114</v>
      </c>
      <c r="R1064" s="193"/>
      <c r="S1064" s="94">
        <v>1</v>
      </c>
      <c r="T1064" s="58">
        <f t="shared" si="259"/>
        <v>4</v>
      </c>
      <c r="U1064" s="61">
        <f t="shared" si="260"/>
        <v>642</v>
      </c>
      <c r="V1064" s="61">
        <f t="shared" si="250"/>
        <v>626.18873445501094</v>
      </c>
      <c r="W1064" s="61" t="s">
        <v>194</v>
      </c>
      <c r="X1064" s="61">
        <f t="shared" si="251"/>
        <v>3.6349999999999998</v>
      </c>
      <c r="Y1064" s="61">
        <f t="shared" si="265"/>
        <v>3.5454767129968299</v>
      </c>
      <c r="Z1064" s="58">
        <f t="shared" si="262"/>
        <v>0</v>
      </c>
      <c r="AA1064" s="81">
        <f t="shared" si="263"/>
        <v>626.18873445501094</v>
      </c>
      <c r="AB1064" s="212">
        <f t="shared" si="253"/>
        <v>156.54718361375274</v>
      </c>
      <c r="AC1064" s="82"/>
      <c r="AD1064" s="10"/>
      <c r="AE1064"/>
      <c r="AF1064"/>
      <c r="AK1064" s="10"/>
      <c r="AM1064"/>
      <c r="AR1064" s="10"/>
      <c r="AT1064"/>
    </row>
    <row r="1065" spans="1:46" x14ac:dyDescent="0.25">
      <c r="A1065" s="93">
        <v>1848</v>
      </c>
      <c r="B1065" s="93" t="s">
        <v>126</v>
      </c>
      <c r="C1065" s="94" t="s">
        <v>114</v>
      </c>
      <c r="D1065" s="121">
        <v>2014</v>
      </c>
      <c r="E1065" s="93">
        <v>4</v>
      </c>
      <c r="F1065" s="93">
        <f t="shared" si="252"/>
        <v>1848</v>
      </c>
      <c r="H1065" s="54">
        <v>4</v>
      </c>
      <c r="I1065" s="118">
        <v>642</v>
      </c>
      <c r="J1065" s="123"/>
      <c r="L1065"/>
      <c r="M1065" s="60">
        <f t="shared" si="264"/>
        <v>642</v>
      </c>
      <c r="N1065" s="10"/>
      <c r="O1065" s="79" t="str">
        <f t="shared" si="249"/>
        <v>NY Metro</v>
      </c>
      <c r="P1065" s="94">
        <f t="shared" si="247"/>
        <v>1848</v>
      </c>
      <c r="Q1065" s="94" t="s">
        <v>114</v>
      </c>
      <c r="R1065" s="193"/>
      <c r="S1065" s="94">
        <v>1</v>
      </c>
      <c r="T1065" s="58">
        <f t="shared" si="259"/>
        <v>4</v>
      </c>
      <c r="U1065" s="61">
        <f t="shared" si="260"/>
        <v>642</v>
      </c>
      <c r="V1065" s="61">
        <f t="shared" si="250"/>
        <v>626.18873445501094</v>
      </c>
      <c r="W1065" s="61" t="s">
        <v>194</v>
      </c>
      <c r="X1065" s="61">
        <f t="shared" si="251"/>
        <v>3.6349999999999998</v>
      </c>
      <c r="Y1065" s="61">
        <f t="shared" si="265"/>
        <v>3.5454767129968299</v>
      </c>
      <c r="Z1065" s="58">
        <f t="shared" si="262"/>
        <v>0</v>
      </c>
      <c r="AA1065" s="81">
        <f t="shared" si="263"/>
        <v>626.18873445501094</v>
      </c>
      <c r="AB1065" s="212">
        <f t="shared" si="253"/>
        <v>156.54718361375274</v>
      </c>
      <c r="AC1065" s="82"/>
      <c r="AD1065" s="10"/>
      <c r="AE1065"/>
      <c r="AF1065"/>
      <c r="AK1065" s="10"/>
      <c r="AM1065"/>
      <c r="AR1065" s="10"/>
      <c r="AT1065"/>
    </row>
    <row r="1066" spans="1:46" x14ac:dyDescent="0.25">
      <c r="A1066" s="93">
        <v>1849</v>
      </c>
      <c r="B1066" s="93" t="s">
        <v>126</v>
      </c>
      <c r="C1066" s="94" t="s">
        <v>114</v>
      </c>
      <c r="D1066" s="121">
        <v>2014</v>
      </c>
      <c r="E1066" s="93">
        <v>4</v>
      </c>
      <c r="F1066" s="93">
        <f t="shared" si="252"/>
        <v>1849</v>
      </c>
      <c r="H1066" s="54">
        <v>4</v>
      </c>
      <c r="I1066" s="118">
        <v>642</v>
      </c>
      <c r="J1066" s="123"/>
      <c r="L1066"/>
      <c r="M1066" s="60">
        <f t="shared" si="264"/>
        <v>642</v>
      </c>
      <c r="N1066" s="10"/>
      <c r="O1066" s="79" t="str">
        <f t="shared" si="249"/>
        <v>NY Metro</v>
      </c>
      <c r="P1066" s="94">
        <f t="shared" si="247"/>
        <v>1849</v>
      </c>
      <c r="Q1066" s="94" t="s">
        <v>114</v>
      </c>
      <c r="R1066" s="193"/>
      <c r="S1066" s="94">
        <v>1</v>
      </c>
      <c r="T1066" s="58">
        <f t="shared" si="259"/>
        <v>4</v>
      </c>
      <c r="U1066" s="61">
        <f t="shared" si="260"/>
        <v>642</v>
      </c>
      <c r="V1066" s="61">
        <f t="shared" si="250"/>
        <v>626.18873445501094</v>
      </c>
      <c r="W1066" s="61" t="s">
        <v>194</v>
      </c>
      <c r="X1066" s="61">
        <f t="shared" si="251"/>
        <v>3.6349999999999998</v>
      </c>
      <c r="Y1066" s="61">
        <f t="shared" si="265"/>
        <v>3.5454767129968299</v>
      </c>
      <c r="Z1066" s="58">
        <f t="shared" si="262"/>
        <v>0</v>
      </c>
      <c r="AA1066" s="81">
        <f t="shared" si="263"/>
        <v>626.18873445501094</v>
      </c>
      <c r="AB1066" s="212">
        <f t="shared" si="253"/>
        <v>156.54718361375274</v>
      </c>
      <c r="AC1066" s="82"/>
      <c r="AD1066" s="10"/>
      <c r="AE1066"/>
      <c r="AF1066"/>
      <c r="AK1066" s="10"/>
      <c r="AM1066"/>
      <c r="AR1066" s="10"/>
      <c r="AT1066"/>
    </row>
    <row r="1067" spans="1:46" x14ac:dyDescent="0.25">
      <c r="A1067" s="93">
        <v>1850</v>
      </c>
      <c r="B1067" s="93" t="s">
        <v>126</v>
      </c>
      <c r="C1067" s="94" t="s">
        <v>114</v>
      </c>
      <c r="D1067" s="121">
        <v>2014</v>
      </c>
      <c r="E1067" s="93">
        <v>4</v>
      </c>
      <c r="F1067" s="93">
        <f t="shared" si="252"/>
        <v>1850</v>
      </c>
      <c r="H1067" s="54">
        <v>4</v>
      </c>
      <c r="I1067" s="118">
        <v>642</v>
      </c>
      <c r="J1067" s="123"/>
      <c r="L1067"/>
      <c r="M1067" s="60">
        <f t="shared" si="264"/>
        <v>642</v>
      </c>
      <c r="N1067" s="10"/>
      <c r="O1067" s="79" t="str">
        <f t="shared" si="249"/>
        <v>NY Metro</v>
      </c>
      <c r="P1067" s="94">
        <f t="shared" si="247"/>
        <v>1850</v>
      </c>
      <c r="Q1067" s="94" t="s">
        <v>114</v>
      </c>
      <c r="R1067" s="193"/>
      <c r="S1067" s="94">
        <v>1</v>
      </c>
      <c r="T1067" s="58">
        <f t="shared" si="259"/>
        <v>4</v>
      </c>
      <c r="U1067" s="61">
        <f t="shared" si="260"/>
        <v>642</v>
      </c>
      <c r="V1067" s="61">
        <f t="shared" si="250"/>
        <v>626.18873445501094</v>
      </c>
      <c r="W1067" s="61" t="s">
        <v>194</v>
      </c>
      <c r="X1067" s="61">
        <f t="shared" si="251"/>
        <v>3.6349999999999998</v>
      </c>
      <c r="Y1067" s="61">
        <f t="shared" si="265"/>
        <v>3.5454767129968299</v>
      </c>
      <c r="Z1067" s="58">
        <f t="shared" si="262"/>
        <v>0</v>
      </c>
      <c r="AA1067" s="81">
        <f t="shared" si="263"/>
        <v>626.18873445501094</v>
      </c>
      <c r="AB1067" s="212">
        <f t="shared" si="253"/>
        <v>156.54718361375274</v>
      </c>
      <c r="AC1067" s="82"/>
      <c r="AD1067" s="10"/>
      <c r="AE1067"/>
      <c r="AF1067"/>
      <c r="AK1067" s="10"/>
      <c r="AM1067"/>
      <c r="AR1067" s="10"/>
      <c r="AT1067"/>
    </row>
    <row r="1068" spans="1:46" x14ac:dyDescent="0.25">
      <c r="A1068" s="93">
        <v>1851</v>
      </c>
      <c r="B1068" s="93" t="s">
        <v>126</v>
      </c>
      <c r="C1068" s="94" t="s">
        <v>114</v>
      </c>
      <c r="D1068" s="121">
        <v>2014</v>
      </c>
      <c r="E1068" s="93">
        <v>4</v>
      </c>
      <c r="F1068" s="93">
        <f t="shared" si="252"/>
        <v>1851</v>
      </c>
      <c r="H1068" s="54">
        <v>4</v>
      </c>
      <c r="I1068" s="118">
        <v>642</v>
      </c>
      <c r="J1068" s="123"/>
      <c r="L1068"/>
      <c r="M1068" s="60">
        <f t="shared" si="264"/>
        <v>642</v>
      </c>
      <c r="N1068" s="10"/>
      <c r="O1068" s="79" t="str">
        <f t="shared" si="249"/>
        <v>NY Metro</v>
      </c>
      <c r="P1068" s="94">
        <f t="shared" si="247"/>
        <v>1851</v>
      </c>
      <c r="Q1068" s="94" t="s">
        <v>114</v>
      </c>
      <c r="R1068" s="193"/>
      <c r="S1068" s="94">
        <v>1</v>
      </c>
      <c r="T1068" s="58">
        <f t="shared" si="259"/>
        <v>4</v>
      </c>
      <c r="U1068" s="61">
        <f t="shared" si="260"/>
        <v>642</v>
      </c>
      <c r="V1068" s="61">
        <f t="shared" si="250"/>
        <v>626.18873445501094</v>
      </c>
      <c r="W1068" s="61" t="s">
        <v>194</v>
      </c>
      <c r="X1068" s="61">
        <f t="shared" si="251"/>
        <v>3.6349999999999998</v>
      </c>
      <c r="Y1068" s="61">
        <f t="shared" si="265"/>
        <v>3.5454767129968299</v>
      </c>
      <c r="Z1068" s="58">
        <f t="shared" si="262"/>
        <v>0</v>
      </c>
      <c r="AA1068" s="81">
        <f t="shared" si="263"/>
        <v>626.18873445501094</v>
      </c>
      <c r="AB1068" s="212">
        <f t="shared" si="253"/>
        <v>156.54718361375274</v>
      </c>
      <c r="AC1068" s="82"/>
      <c r="AD1068" s="10"/>
      <c r="AE1068"/>
      <c r="AF1068"/>
      <c r="AK1068" s="10"/>
      <c r="AM1068"/>
      <c r="AR1068" s="10"/>
      <c r="AT1068"/>
    </row>
    <row r="1069" spans="1:46" x14ac:dyDescent="0.25">
      <c r="A1069" s="93">
        <v>1852</v>
      </c>
      <c r="B1069" s="93" t="s">
        <v>126</v>
      </c>
      <c r="C1069" s="94" t="s">
        <v>114</v>
      </c>
      <c r="D1069" s="121">
        <v>2014</v>
      </c>
      <c r="E1069" s="93">
        <v>4</v>
      </c>
      <c r="F1069" s="93">
        <f t="shared" si="252"/>
        <v>1852</v>
      </c>
      <c r="H1069" s="54">
        <v>4</v>
      </c>
      <c r="I1069" s="118">
        <v>642</v>
      </c>
      <c r="J1069" s="123"/>
      <c r="L1069"/>
      <c r="M1069" s="60">
        <f t="shared" si="264"/>
        <v>642</v>
      </c>
      <c r="N1069" s="10"/>
      <c r="O1069" s="79" t="str">
        <f t="shared" si="249"/>
        <v>NY Metro</v>
      </c>
      <c r="P1069" s="94">
        <f t="shared" si="247"/>
        <v>1852</v>
      </c>
      <c r="Q1069" s="94" t="s">
        <v>114</v>
      </c>
      <c r="R1069" s="193"/>
      <c r="S1069" s="94">
        <v>1</v>
      </c>
      <c r="T1069" s="58">
        <f t="shared" si="259"/>
        <v>4</v>
      </c>
      <c r="U1069" s="61">
        <f t="shared" si="260"/>
        <v>642</v>
      </c>
      <c r="V1069" s="61">
        <f t="shared" si="250"/>
        <v>626.18873445501094</v>
      </c>
      <c r="W1069" s="61" t="s">
        <v>194</v>
      </c>
      <c r="X1069" s="61">
        <f t="shared" si="251"/>
        <v>3.6349999999999998</v>
      </c>
      <c r="Y1069" s="61">
        <f t="shared" si="265"/>
        <v>3.5454767129968299</v>
      </c>
      <c r="Z1069" s="58">
        <f t="shared" si="262"/>
        <v>0</v>
      </c>
      <c r="AA1069" s="81">
        <f t="shared" si="263"/>
        <v>626.18873445501094</v>
      </c>
      <c r="AB1069" s="212">
        <f t="shared" si="253"/>
        <v>156.54718361375274</v>
      </c>
      <c r="AC1069" s="82"/>
      <c r="AD1069" s="10"/>
      <c r="AE1069"/>
      <c r="AF1069"/>
      <c r="AK1069" s="10"/>
      <c r="AM1069"/>
      <c r="AR1069" s="10"/>
      <c r="AT1069"/>
    </row>
    <row r="1070" spans="1:46" x14ac:dyDescent="0.25">
      <c r="A1070" s="93">
        <v>1853</v>
      </c>
      <c r="B1070" s="93" t="s">
        <v>126</v>
      </c>
      <c r="C1070" s="94" t="s">
        <v>114</v>
      </c>
      <c r="D1070" s="121">
        <v>2014</v>
      </c>
      <c r="E1070" s="93">
        <v>4</v>
      </c>
      <c r="F1070" s="93">
        <f t="shared" si="252"/>
        <v>1853</v>
      </c>
      <c r="H1070" s="54">
        <v>4</v>
      </c>
      <c r="I1070" s="118">
        <v>642</v>
      </c>
      <c r="J1070" s="123"/>
      <c r="L1070"/>
      <c r="M1070" s="60">
        <f t="shared" si="264"/>
        <v>642</v>
      </c>
      <c r="N1070" s="10"/>
      <c r="O1070" s="79" t="str">
        <f t="shared" si="249"/>
        <v>NY Metro</v>
      </c>
      <c r="P1070" s="94">
        <f t="shared" si="247"/>
        <v>1853</v>
      </c>
      <c r="Q1070" s="94" t="s">
        <v>114</v>
      </c>
      <c r="R1070" s="193"/>
      <c r="S1070" s="94">
        <v>1</v>
      </c>
      <c r="T1070" s="58">
        <f t="shared" si="259"/>
        <v>4</v>
      </c>
      <c r="U1070" s="61">
        <f t="shared" si="260"/>
        <v>642</v>
      </c>
      <c r="V1070" s="61">
        <f t="shared" si="250"/>
        <v>626.18873445501094</v>
      </c>
      <c r="W1070" s="61" t="s">
        <v>194</v>
      </c>
      <c r="X1070" s="61">
        <f t="shared" si="251"/>
        <v>3.6349999999999998</v>
      </c>
      <c r="Y1070" s="61">
        <f t="shared" si="265"/>
        <v>3.5454767129968299</v>
      </c>
      <c r="Z1070" s="58">
        <f t="shared" si="262"/>
        <v>0</v>
      </c>
      <c r="AA1070" s="81">
        <f t="shared" si="263"/>
        <v>626.18873445501094</v>
      </c>
      <c r="AB1070" s="212">
        <f t="shared" si="253"/>
        <v>156.54718361375274</v>
      </c>
      <c r="AC1070" s="82"/>
      <c r="AD1070" s="10"/>
      <c r="AE1070"/>
      <c r="AF1070"/>
      <c r="AK1070" s="10"/>
      <c r="AM1070"/>
      <c r="AR1070" s="10"/>
      <c r="AT1070"/>
    </row>
    <row r="1071" spans="1:46" x14ac:dyDescent="0.25">
      <c r="A1071" s="93">
        <v>1854</v>
      </c>
      <c r="B1071" s="93" t="s">
        <v>126</v>
      </c>
      <c r="C1071" s="94" t="s">
        <v>114</v>
      </c>
      <c r="D1071" s="121">
        <v>2014</v>
      </c>
      <c r="E1071" s="93">
        <v>4</v>
      </c>
      <c r="F1071" s="93">
        <f t="shared" si="252"/>
        <v>1854</v>
      </c>
      <c r="H1071" s="54">
        <v>4</v>
      </c>
      <c r="I1071" s="118">
        <v>642</v>
      </c>
      <c r="J1071" s="123"/>
      <c r="L1071"/>
      <c r="M1071" s="60">
        <f t="shared" si="264"/>
        <v>642</v>
      </c>
      <c r="N1071" s="10"/>
      <c r="O1071" s="79" t="str">
        <f t="shared" si="249"/>
        <v>NY Metro</v>
      </c>
      <c r="P1071" s="94">
        <f t="shared" si="247"/>
        <v>1854</v>
      </c>
      <c r="Q1071" s="94" t="s">
        <v>114</v>
      </c>
      <c r="R1071" s="193"/>
      <c r="S1071" s="94">
        <v>1</v>
      </c>
      <c r="T1071" s="58">
        <f t="shared" si="259"/>
        <v>4</v>
      </c>
      <c r="U1071" s="61">
        <f t="shared" si="260"/>
        <v>642</v>
      </c>
      <c r="V1071" s="61">
        <f t="shared" si="250"/>
        <v>626.18873445501094</v>
      </c>
      <c r="W1071" s="61" t="s">
        <v>194</v>
      </c>
      <c r="X1071" s="61">
        <f t="shared" si="251"/>
        <v>3.6349999999999998</v>
      </c>
      <c r="Y1071" s="61">
        <f t="shared" si="265"/>
        <v>3.5454767129968299</v>
      </c>
      <c r="Z1071" s="58">
        <f t="shared" si="262"/>
        <v>0</v>
      </c>
      <c r="AA1071" s="81">
        <f t="shared" si="263"/>
        <v>626.18873445501094</v>
      </c>
      <c r="AB1071" s="212">
        <f t="shared" si="253"/>
        <v>156.54718361375274</v>
      </c>
      <c r="AC1071" s="82"/>
      <c r="AD1071" s="10"/>
      <c r="AE1071"/>
      <c r="AF1071"/>
      <c r="AK1071" s="10"/>
      <c r="AM1071"/>
      <c r="AR1071" s="10"/>
      <c r="AT1071"/>
    </row>
    <row r="1072" spans="1:46" x14ac:dyDescent="0.25">
      <c r="A1072" s="93">
        <v>1855</v>
      </c>
      <c r="B1072" s="93" t="s">
        <v>126</v>
      </c>
      <c r="C1072" s="94" t="s">
        <v>114</v>
      </c>
      <c r="D1072" s="121">
        <v>2014</v>
      </c>
      <c r="E1072" s="93">
        <v>4</v>
      </c>
      <c r="F1072" s="93">
        <f t="shared" si="252"/>
        <v>1855</v>
      </c>
      <c r="H1072" s="54">
        <v>4</v>
      </c>
      <c r="I1072" s="118">
        <v>642</v>
      </c>
      <c r="J1072" s="123"/>
      <c r="L1072"/>
      <c r="M1072" s="60">
        <f t="shared" si="264"/>
        <v>642</v>
      </c>
      <c r="N1072" s="10"/>
      <c r="O1072" s="79" t="str">
        <f t="shared" si="249"/>
        <v>NY Metro</v>
      </c>
      <c r="P1072" s="94">
        <f t="shared" si="247"/>
        <v>1855</v>
      </c>
      <c r="Q1072" s="94" t="s">
        <v>114</v>
      </c>
      <c r="R1072" s="193"/>
      <c r="S1072" s="94">
        <v>1</v>
      </c>
      <c r="T1072" s="58">
        <f t="shared" si="259"/>
        <v>4</v>
      </c>
      <c r="U1072" s="61">
        <f t="shared" si="260"/>
        <v>642</v>
      </c>
      <c r="V1072" s="61">
        <f t="shared" si="250"/>
        <v>626.18873445501094</v>
      </c>
      <c r="W1072" s="61" t="s">
        <v>194</v>
      </c>
      <c r="X1072" s="61">
        <f t="shared" si="251"/>
        <v>3.6349999999999998</v>
      </c>
      <c r="Y1072" s="61">
        <f t="shared" si="265"/>
        <v>3.5454767129968299</v>
      </c>
      <c r="Z1072" s="58">
        <f t="shared" si="262"/>
        <v>0</v>
      </c>
      <c r="AA1072" s="81">
        <f t="shared" si="263"/>
        <v>626.18873445501094</v>
      </c>
      <c r="AB1072" s="212">
        <f t="shared" si="253"/>
        <v>156.54718361375274</v>
      </c>
      <c r="AC1072" s="82"/>
      <c r="AD1072" s="10"/>
      <c r="AE1072"/>
      <c r="AF1072"/>
      <c r="AK1072" s="10"/>
      <c r="AM1072"/>
      <c r="AR1072" s="10"/>
      <c r="AT1072"/>
    </row>
    <row r="1073" spans="1:46" x14ac:dyDescent="0.25">
      <c r="A1073" s="93">
        <v>1856</v>
      </c>
      <c r="B1073" s="93" t="s">
        <v>126</v>
      </c>
      <c r="C1073" s="94" t="s">
        <v>114</v>
      </c>
      <c r="D1073" s="121">
        <v>2014</v>
      </c>
      <c r="E1073" s="93">
        <v>4</v>
      </c>
      <c r="F1073" s="93">
        <f t="shared" si="252"/>
        <v>1856</v>
      </c>
      <c r="H1073" s="54">
        <v>4</v>
      </c>
      <c r="I1073" s="118">
        <v>642</v>
      </c>
      <c r="J1073" s="123"/>
      <c r="L1073"/>
      <c r="M1073" s="60">
        <f t="shared" si="264"/>
        <v>642</v>
      </c>
      <c r="N1073" s="10"/>
      <c r="O1073" s="79" t="str">
        <f t="shared" si="249"/>
        <v>NY Metro</v>
      </c>
      <c r="P1073" s="94">
        <f t="shared" si="247"/>
        <v>1856</v>
      </c>
      <c r="Q1073" s="94" t="s">
        <v>114</v>
      </c>
      <c r="R1073" s="193"/>
      <c r="S1073" s="94">
        <v>1</v>
      </c>
      <c r="T1073" s="58">
        <f t="shared" si="259"/>
        <v>4</v>
      </c>
      <c r="U1073" s="61">
        <f t="shared" si="260"/>
        <v>642</v>
      </c>
      <c r="V1073" s="61">
        <f t="shared" si="250"/>
        <v>626.18873445501094</v>
      </c>
      <c r="W1073" s="61" t="s">
        <v>194</v>
      </c>
      <c r="X1073" s="61">
        <f t="shared" si="251"/>
        <v>3.6349999999999998</v>
      </c>
      <c r="Y1073" s="61">
        <f t="shared" si="265"/>
        <v>3.5454767129968299</v>
      </c>
      <c r="Z1073" s="58">
        <f t="shared" si="262"/>
        <v>0</v>
      </c>
      <c r="AA1073" s="81">
        <f t="shared" si="263"/>
        <v>626.18873445501094</v>
      </c>
      <c r="AB1073" s="212">
        <f t="shared" si="253"/>
        <v>156.54718361375274</v>
      </c>
      <c r="AC1073" s="82"/>
      <c r="AD1073" s="10"/>
      <c r="AE1073"/>
      <c r="AF1073"/>
      <c r="AK1073" s="10"/>
      <c r="AM1073"/>
      <c r="AR1073" s="10"/>
      <c r="AT1073"/>
    </row>
    <row r="1074" spans="1:46" x14ac:dyDescent="0.25">
      <c r="A1074" s="93">
        <v>1857</v>
      </c>
      <c r="B1074" s="93" t="s">
        <v>126</v>
      </c>
      <c r="C1074" s="94" t="s">
        <v>114</v>
      </c>
      <c r="D1074" s="121">
        <v>2014</v>
      </c>
      <c r="E1074" s="93">
        <v>4</v>
      </c>
      <c r="F1074" s="93">
        <f t="shared" si="252"/>
        <v>1857</v>
      </c>
      <c r="H1074" s="54">
        <v>4</v>
      </c>
      <c r="I1074" s="118">
        <v>642</v>
      </c>
      <c r="J1074" s="123"/>
      <c r="L1074"/>
      <c r="M1074" s="60">
        <f t="shared" si="264"/>
        <v>642</v>
      </c>
      <c r="N1074" s="10"/>
      <c r="O1074" s="79" t="str">
        <f t="shared" si="249"/>
        <v>NY Metro</v>
      </c>
      <c r="P1074" s="94">
        <f t="shared" si="247"/>
        <v>1857</v>
      </c>
      <c r="Q1074" s="94" t="s">
        <v>114</v>
      </c>
      <c r="R1074" s="193"/>
      <c r="S1074" s="94">
        <v>1</v>
      </c>
      <c r="T1074" s="58">
        <f t="shared" si="259"/>
        <v>4</v>
      </c>
      <c r="U1074" s="61">
        <f t="shared" si="260"/>
        <v>642</v>
      </c>
      <c r="V1074" s="61">
        <f t="shared" si="250"/>
        <v>626.18873445501094</v>
      </c>
      <c r="W1074" s="61" t="s">
        <v>194</v>
      </c>
      <c r="X1074" s="61">
        <f t="shared" si="251"/>
        <v>3.6349999999999998</v>
      </c>
      <c r="Y1074" s="61">
        <f t="shared" si="265"/>
        <v>3.5454767129968299</v>
      </c>
      <c r="Z1074" s="58">
        <f t="shared" si="262"/>
        <v>0</v>
      </c>
      <c r="AA1074" s="81">
        <f t="shared" si="263"/>
        <v>626.18873445501094</v>
      </c>
      <c r="AB1074" s="212">
        <f t="shared" si="253"/>
        <v>156.54718361375274</v>
      </c>
      <c r="AC1074" s="82"/>
      <c r="AD1074" s="10"/>
      <c r="AE1074"/>
      <c r="AF1074"/>
      <c r="AK1074" s="10"/>
      <c r="AM1074"/>
      <c r="AR1074" s="10"/>
      <c r="AT1074"/>
    </row>
    <row r="1075" spans="1:46" x14ac:dyDescent="0.25">
      <c r="A1075" s="93">
        <v>1858</v>
      </c>
      <c r="B1075" s="93" t="s">
        <v>126</v>
      </c>
      <c r="C1075" s="94" t="s">
        <v>114</v>
      </c>
      <c r="D1075" s="121">
        <v>2014</v>
      </c>
      <c r="E1075" s="93">
        <v>4</v>
      </c>
      <c r="F1075" s="93">
        <f t="shared" si="252"/>
        <v>1858</v>
      </c>
      <c r="H1075" s="54">
        <v>4</v>
      </c>
      <c r="I1075" s="118">
        <v>642</v>
      </c>
      <c r="J1075" s="123"/>
      <c r="L1075"/>
      <c r="M1075" s="60">
        <f t="shared" si="264"/>
        <v>642</v>
      </c>
      <c r="N1075" s="10"/>
      <c r="O1075" s="79" t="str">
        <f t="shared" si="249"/>
        <v>NY Metro</v>
      </c>
      <c r="P1075" s="94">
        <f t="shared" si="247"/>
        <v>1858</v>
      </c>
      <c r="Q1075" s="94" t="s">
        <v>114</v>
      </c>
      <c r="R1075" s="193"/>
      <c r="S1075" s="94">
        <v>1</v>
      </c>
      <c r="T1075" s="58">
        <f t="shared" si="259"/>
        <v>4</v>
      </c>
      <c r="U1075" s="61">
        <f t="shared" si="260"/>
        <v>642</v>
      </c>
      <c r="V1075" s="61">
        <f t="shared" si="250"/>
        <v>626.18873445501094</v>
      </c>
      <c r="W1075" s="61" t="s">
        <v>194</v>
      </c>
      <c r="X1075" s="61">
        <f t="shared" si="251"/>
        <v>3.6349999999999998</v>
      </c>
      <c r="Y1075" s="61">
        <f t="shared" si="265"/>
        <v>3.5454767129968299</v>
      </c>
      <c r="Z1075" s="58">
        <f t="shared" si="262"/>
        <v>0</v>
      </c>
      <c r="AA1075" s="81">
        <f t="shared" si="263"/>
        <v>626.18873445501094</v>
      </c>
      <c r="AB1075" s="212">
        <f t="shared" si="253"/>
        <v>156.54718361375274</v>
      </c>
      <c r="AC1075" s="82"/>
      <c r="AD1075" s="10"/>
      <c r="AE1075"/>
      <c r="AF1075"/>
      <c r="AK1075" s="10"/>
      <c r="AM1075"/>
      <c r="AR1075" s="10"/>
      <c r="AT1075"/>
    </row>
    <row r="1076" spans="1:46" x14ac:dyDescent="0.25">
      <c r="A1076" s="93">
        <v>1859</v>
      </c>
      <c r="B1076" s="93" t="s">
        <v>126</v>
      </c>
      <c r="C1076" s="94" t="s">
        <v>114</v>
      </c>
      <c r="D1076" s="121">
        <v>2014</v>
      </c>
      <c r="E1076" s="93">
        <v>4</v>
      </c>
      <c r="F1076" s="93">
        <f t="shared" si="252"/>
        <v>1859</v>
      </c>
      <c r="H1076" s="54">
        <v>4</v>
      </c>
      <c r="I1076" s="118">
        <v>642</v>
      </c>
      <c r="J1076" s="123"/>
      <c r="L1076"/>
      <c r="M1076" s="60">
        <f t="shared" si="264"/>
        <v>642</v>
      </c>
      <c r="N1076" s="10"/>
      <c r="O1076" s="79" t="str">
        <f t="shared" si="249"/>
        <v>NY Metro</v>
      </c>
      <c r="P1076" s="94">
        <f t="shared" si="247"/>
        <v>1859</v>
      </c>
      <c r="Q1076" s="94" t="s">
        <v>114</v>
      </c>
      <c r="R1076" s="193"/>
      <c r="S1076" s="94">
        <v>1</v>
      </c>
      <c r="T1076" s="58">
        <f t="shared" si="259"/>
        <v>4</v>
      </c>
      <c r="U1076" s="61">
        <f t="shared" si="260"/>
        <v>642</v>
      </c>
      <c r="V1076" s="61">
        <f t="shared" si="250"/>
        <v>626.18873445501094</v>
      </c>
      <c r="W1076" s="61" t="s">
        <v>194</v>
      </c>
      <c r="X1076" s="61">
        <f t="shared" si="251"/>
        <v>3.6349999999999998</v>
      </c>
      <c r="Y1076" s="61">
        <f t="shared" si="265"/>
        <v>3.5454767129968299</v>
      </c>
      <c r="Z1076" s="58">
        <f t="shared" si="262"/>
        <v>0</v>
      </c>
      <c r="AA1076" s="81">
        <f t="shared" si="263"/>
        <v>626.18873445501094</v>
      </c>
      <c r="AB1076" s="212">
        <f t="shared" si="253"/>
        <v>156.54718361375274</v>
      </c>
      <c r="AC1076" s="82"/>
      <c r="AD1076" s="10"/>
      <c r="AE1076"/>
      <c r="AF1076"/>
      <c r="AK1076" s="10"/>
      <c r="AM1076"/>
      <c r="AR1076" s="10"/>
      <c r="AT1076"/>
    </row>
    <row r="1077" spans="1:46" x14ac:dyDescent="0.25">
      <c r="A1077" s="93">
        <v>1860</v>
      </c>
      <c r="B1077" s="93" t="s">
        <v>126</v>
      </c>
      <c r="C1077" s="94" t="s">
        <v>114</v>
      </c>
      <c r="D1077" s="121">
        <v>2014</v>
      </c>
      <c r="E1077" s="93">
        <v>4</v>
      </c>
      <c r="F1077" s="93">
        <f t="shared" si="252"/>
        <v>1860</v>
      </c>
      <c r="H1077" s="54">
        <v>4</v>
      </c>
      <c r="I1077" s="118">
        <v>642</v>
      </c>
      <c r="J1077" s="123"/>
      <c r="L1077"/>
      <c r="M1077" s="60">
        <f t="shared" si="264"/>
        <v>642</v>
      </c>
      <c r="N1077" s="10"/>
      <c r="O1077" s="79" t="str">
        <f t="shared" si="249"/>
        <v>NY Metro</v>
      </c>
      <c r="P1077" s="94">
        <f t="shared" si="247"/>
        <v>1860</v>
      </c>
      <c r="Q1077" s="94" t="s">
        <v>114</v>
      </c>
      <c r="R1077" s="193"/>
      <c r="S1077" s="94">
        <v>1</v>
      </c>
      <c r="T1077" s="58">
        <f t="shared" si="259"/>
        <v>4</v>
      </c>
      <c r="U1077" s="61">
        <f t="shared" si="260"/>
        <v>642</v>
      </c>
      <c r="V1077" s="61">
        <f t="shared" si="250"/>
        <v>626.18873445501094</v>
      </c>
      <c r="W1077" s="61" t="s">
        <v>194</v>
      </c>
      <c r="X1077" s="61">
        <f t="shared" si="251"/>
        <v>3.6349999999999998</v>
      </c>
      <c r="Y1077" s="61">
        <f t="shared" si="265"/>
        <v>3.5454767129968299</v>
      </c>
      <c r="Z1077" s="58">
        <f t="shared" si="262"/>
        <v>0</v>
      </c>
      <c r="AA1077" s="81">
        <f t="shared" si="263"/>
        <v>626.18873445501094</v>
      </c>
      <c r="AB1077" s="212">
        <f t="shared" si="253"/>
        <v>156.54718361375274</v>
      </c>
      <c r="AC1077" s="82"/>
      <c r="AD1077" s="10"/>
      <c r="AE1077"/>
      <c r="AF1077"/>
      <c r="AK1077" s="10"/>
      <c r="AM1077"/>
      <c r="AR1077" s="10"/>
      <c r="AT1077"/>
    </row>
    <row r="1078" spans="1:46" x14ac:dyDescent="0.25">
      <c r="A1078" s="93">
        <v>1861</v>
      </c>
      <c r="B1078" s="93" t="s">
        <v>126</v>
      </c>
      <c r="C1078" s="94" t="s">
        <v>114</v>
      </c>
      <c r="D1078" s="121">
        <v>2014</v>
      </c>
      <c r="E1078" s="93">
        <v>4</v>
      </c>
      <c r="F1078" s="93">
        <f t="shared" si="252"/>
        <v>1861</v>
      </c>
      <c r="H1078" s="54">
        <v>4</v>
      </c>
      <c r="I1078" s="118">
        <v>642</v>
      </c>
      <c r="J1078" s="123"/>
      <c r="L1078"/>
      <c r="M1078" s="60">
        <f t="shared" si="264"/>
        <v>642</v>
      </c>
      <c r="N1078" s="10"/>
      <c r="O1078" s="79" t="str">
        <f t="shared" si="249"/>
        <v>NY Metro</v>
      </c>
      <c r="P1078" s="94">
        <f t="shared" si="247"/>
        <v>1861</v>
      </c>
      <c r="Q1078" s="94" t="s">
        <v>114</v>
      </c>
      <c r="R1078" s="193"/>
      <c r="S1078" s="94">
        <v>1</v>
      </c>
      <c r="T1078" s="58">
        <f t="shared" si="259"/>
        <v>4</v>
      </c>
      <c r="U1078" s="61">
        <f t="shared" si="260"/>
        <v>642</v>
      </c>
      <c r="V1078" s="61">
        <f t="shared" si="250"/>
        <v>626.18873445501094</v>
      </c>
      <c r="W1078" s="61" t="s">
        <v>194</v>
      </c>
      <c r="X1078" s="61">
        <f t="shared" si="251"/>
        <v>3.6349999999999998</v>
      </c>
      <c r="Y1078" s="61">
        <f t="shared" si="265"/>
        <v>3.5454767129968299</v>
      </c>
      <c r="Z1078" s="58">
        <f t="shared" si="262"/>
        <v>0</v>
      </c>
      <c r="AA1078" s="81">
        <f t="shared" si="263"/>
        <v>626.18873445501094</v>
      </c>
      <c r="AB1078" s="212">
        <f t="shared" si="253"/>
        <v>156.54718361375274</v>
      </c>
      <c r="AC1078" s="82"/>
      <c r="AD1078" s="10"/>
      <c r="AE1078"/>
      <c r="AF1078"/>
      <c r="AK1078" s="10"/>
      <c r="AM1078"/>
      <c r="AR1078" s="10"/>
      <c r="AT1078"/>
    </row>
    <row r="1079" spans="1:46" x14ac:dyDescent="0.25">
      <c r="A1079" s="93">
        <v>1862</v>
      </c>
      <c r="B1079" s="93" t="s">
        <v>126</v>
      </c>
      <c r="C1079" s="94" t="s">
        <v>114</v>
      </c>
      <c r="D1079" s="121">
        <v>2014</v>
      </c>
      <c r="E1079" s="93">
        <v>4</v>
      </c>
      <c r="F1079" s="93">
        <f t="shared" si="252"/>
        <v>1862</v>
      </c>
      <c r="H1079" s="54">
        <v>4</v>
      </c>
      <c r="I1079" s="118">
        <v>642</v>
      </c>
      <c r="J1079" s="123"/>
      <c r="L1079"/>
      <c r="M1079" s="60">
        <f t="shared" si="264"/>
        <v>642</v>
      </c>
      <c r="N1079" s="10"/>
      <c r="O1079" s="79" t="str">
        <f t="shared" si="249"/>
        <v>NY Metro</v>
      </c>
      <c r="P1079" s="94">
        <f t="shared" si="247"/>
        <v>1862</v>
      </c>
      <c r="Q1079" s="94" t="s">
        <v>114</v>
      </c>
      <c r="R1079" s="193"/>
      <c r="S1079" s="94">
        <v>1</v>
      </c>
      <c r="T1079" s="58">
        <f t="shared" si="259"/>
        <v>4</v>
      </c>
      <c r="U1079" s="61">
        <f t="shared" si="260"/>
        <v>642</v>
      </c>
      <c r="V1079" s="61">
        <f t="shared" si="250"/>
        <v>626.18873445501094</v>
      </c>
      <c r="W1079" s="61" t="s">
        <v>194</v>
      </c>
      <c r="X1079" s="61">
        <f t="shared" si="251"/>
        <v>3.6349999999999998</v>
      </c>
      <c r="Y1079" s="61">
        <f t="shared" si="265"/>
        <v>3.5454767129968299</v>
      </c>
      <c r="Z1079" s="58">
        <f t="shared" si="262"/>
        <v>0</v>
      </c>
      <c r="AA1079" s="81">
        <f t="shared" si="263"/>
        <v>626.18873445501094</v>
      </c>
      <c r="AB1079" s="212">
        <f t="shared" si="253"/>
        <v>156.54718361375274</v>
      </c>
      <c r="AC1079" s="82"/>
      <c r="AD1079" s="10"/>
      <c r="AE1079"/>
      <c r="AF1079"/>
      <c r="AK1079" s="10"/>
      <c r="AM1079"/>
      <c r="AR1079" s="10"/>
      <c r="AT1079"/>
    </row>
    <row r="1080" spans="1:46" x14ac:dyDescent="0.25">
      <c r="A1080" s="93">
        <v>1863</v>
      </c>
      <c r="B1080" s="93" t="s">
        <v>126</v>
      </c>
      <c r="C1080" s="94" t="s">
        <v>114</v>
      </c>
      <c r="D1080" s="121">
        <v>2014</v>
      </c>
      <c r="E1080" s="93">
        <v>4</v>
      </c>
      <c r="F1080" s="93">
        <f t="shared" si="252"/>
        <v>1863</v>
      </c>
      <c r="H1080" s="54">
        <v>4</v>
      </c>
      <c r="I1080" s="118">
        <v>642</v>
      </c>
      <c r="J1080" s="123"/>
      <c r="L1080"/>
      <c r="M1080" s="60">
        <f t="shared" si="264"/>
        <v>642</v>
      </c>
      <c r="N1080" s="10"/>
      <c r="O1080" s="79" t="str">
        <f t="shared" si="249"/>
        <v>NY Metro</v>
      </c>
      <c r="P1080" s="94">
        <f t="shared" ref="P1080:P1143" si="266">A1080</f>
        <v>1863</v>
      </c>
      <c r="Q1080" s="94" t="s">
        <v>114</v>
      </c>
      <c r="R1080" s="193"/>
      <c r="S1080" s="94">
        <v>1</v>
      </c>
      <c r="T1080" s="58">
        <f t="shared" si="259"/>
        <v>4</v>
      </c>
      <c r="U1080" s="61">
        <f t="shared" si="260"/>
        <v>642</v>
      </c>
      <c r="V1080" s="61">
        <f t="shared" si="250"/>
        <v>626.18873445501094</v>
      </c>
      <c r="W1080" s="61" t="s">
        <v>194</v>
      </c>
      <c r="X1080" s="61">
        <f t="shared" si="251"/>
        <v>3.6349999999999998</v>
      </c>
      <c r="Y1080" s="61">
        <f t="shared" si="265"/>
        <v>3.5454767129968299</v>
      </c>
      <c r="Z1080" s="58">
        <f t="shared" si="262"/>
        <v>0</v>
      </c>
      <c r="AA1080" s="81">
        <f t="shared" si="263"/>
        <v>626.18873445501094</v>
      </c>
      <c r="AB1080" s="212">
        <f t="shared" si="253"/>
        <v>156.54718361375274</v>
      </c>
      <c r="AC1080" s="82"/>
      <c r="AD1080" s="10"/>
      <c r="AE1080"/>
      <c r="AF1080"/>
      <c r="AK1080" s="10"/>
      <c r="AM1080"/>
      <c r="AR1080" s="10"/>
      <c r="AT1080"/>
    </row>
    <row r="1081" spans="1:46" x14ac:dyDescent="0.25">
      <c r="A1081" s="93">
        <v>1864</v>
      </c>
      <c r="B1081" s="93" t="s">
        <v>126</v>
      </c>
      <c r="C1081" s="94" t="s">
        <v>114</v>
      </c>
      <c r="D1081" s="121">
        <v>2014</v>
      </c>
      <c r="E1081" s="93">
        <v>4</v>
      </c>
      <c r="F1081" s="93">
        <f t="shared" si="252"/>
        <v>1864</v>
      </c>
      <c r="H1081" s="54">
        <v>4</v>
      </c>
      <c r="I1081" s="118">
        <v>642</v>
      </c>
      <c r="J1081" s="123"/>
      <c r="L1081"/>
      <c r="M1081" s="60">
        <f t="shared" si="264"/>
        <v>642</v>
      </c>
      <c r="N1081" s="10"/>
      <c r="O1081" s="79" t="str">
        <f t="shared" ref="O1081:O1144" si="267">IF(E1081=1,$E$3,IF(E1081=2,$E$4,IF(E1081=3,$E$5,IF(E1081=4,$E$6,IF(E1081=5,$E$7,IF(E1081=6,$E$8,"other"))))))</f>
        <v>NY Metro</v>
      </c>
      <c r="P1081" s="94">
        <f t="shared" si="266"/>
        <v>1864</v>
      </c>
      <c r="Q1081" s="94" t="s">
        <v>114</v>
      </c>
      <c r="R1081" s="193"/>
      <c r="S1081" s="94">
        <v>1</v>
      </c>
      <c r="T1081" s="58">
        <f t="shared" si="259"/>
        <v>4</v>
      </c>
      <c r="U1081" s="61">
        <f t="shared" si="260"/>
        <v>642</v>
      </c>
      <c r="V1081" s="61">
        <f t="shared" ref="V1081:V1144" si="268">U1081/INDEX($AO$49:$AO$56,MATCH($O1081,$AL$49:$AL$56,0))</f>
        <v>626.18873445501094</v>
      </c>
      <c r="W1081" s="61" t="s">
        <v>194</v>
      </c>
      <c r="X1081" s="61">
        <f t="shared" ref="X1081:X1144" si="269">IF(K1081,K1081,AVERAGE($L$11:$L$1104))</f>
        <v>3.6349999999999998</v>
      </c>
      <c r="Y1081" s="61">
        <f t="shared" si="265"/>
        <v>3.5454767129968299</v>
      </c>
      <c r="Z1081" s="58">
        <f t="shared" si="262"/>
        <v>0</v>
      </c>
      <c r="AA1081" s="81">
        <f t="shared" si="263"/>
        <v>626.18873445501094</v>
      </c>
      <c r="AB1081" s="212">
        <f t="shared" si="253"/>
        <v>156.54718361375274</v>
      </c>
      <c r="AC1081" s="82"/>
      <c r="AD1081" s="10"/>
      <c r="AE1081"/>
      <c r="AF1081"/>
      <c r="AK1081" s="10"/>
      <c r="AM1081"/>
      <c r="AR1081" s="10"/>
      <c r="AT1081"/>
    </row>
    <row r="1082" spans="1:46" x14ac:dyDescent="0.25">
      <c r="A1082" s="93">
        <v>1865</v>
      </c>
      <c r="B1082" s="93" t="s">
        <v>126</v>
      </c>
      <c r="C1082" s="94" t="s">
        <v>114</v>
      </c>
      <c r="D1082" s="121">
        <v>2014</v>
      </c>
      <c r="E1082" s="93">
        <v>4</v>
      </c>
      <c r="F1082" s="93">
        <f t="shared" si="252"/>
        <v>1865</v>
      </c>
      <c r="H1082" s="54">
        <v>4</v>
      </c>
      <c r="I1082" s="118">
        <v>642</v>
      </c>
      <c r="J1082" s="123"/>
      <c r="L1082"/>
      <c r="M1082" s="60">
        <f t="shared" si="264"/>
        <v>642</v>
      </c>
      <c r="N1082" s="10"/>
      <c r="O1082" s="79" t="str">
        <f t="shared" si="267"/>
        <v>NY Metro</v>
      </c>
      <c r="P1082" s="94">
        <f t="shared" si="266"/>
        <v>1865</v>
      </c>
      <c r="Q1082" s="94" t="s">
        <v>114</v>
      </c>
      <c r="R1082" s="193"/>
      <c r="S1082" s="94">
        <v>1</v>
      </c>
      <c r="T1082" s="58">
        <f t="shared" si="259"/>
        <v>4</v>
      </c>
      <c r="U1082" s="61">
        <f t="shared" si="260"/>
        <v>642</v>
      </c>
      <c r="V1082" s="61">
        <f t="shared" si="268"/>
        <v>626.18873445501094</v>
      </c>
      <c r="W1082" s="61" t="s">
        <v>194</v>
      </c>
      <c r="X1082" s="61">
        <f t="shared" si="269"/>
        <v>3.6349999999999998</v>
      </c>
      <c r="Y1082" s="61">
        <f t="shared" si="265"/>
        <v>3.5454767129968299</v>
      </c>
      <c r="Z1082" s="58">
        <f t="shared" si="262"/>
        <v>0</v>
      </c>
      <c r="AA1082" s="81">
        <f t="shared" si="263"/>
        <v>626.18873445501094</v>
      </c>
      <c r="AB1082" s="212">
        <f t="shared" si="253"/>
        <v>156.54718361375274</v>
      </c>
      <c r="AC1082" s="82"/>
      <c r="AD1082" s="10"/>
      <c r="AE1082"/>
      <c r="AF1082"/>
      <c r="AK1082" s="10"/>
      <c r="AM1082"/>
      <c r="AR1082" s="10"/>
      <c r="AT1082"/>
    </row>
    <row r="1083" spans="1:46" x14ac:dyDescent="0.25">
      <c r="A1083" s="93">
        <v>1866</v>
      </c>
      <c r="B1083" s="93" t="s">
        <v>126</v>
      </c>
      <c r="C1083" s="94" t="s">
        <v>114</v>
      </c>
      <c r="D1083" s="121">
        <v>2014</v>
      </c>
      <c r="E1083" s="93">
        <v>4</v>
      </c>
      <c r="F1083" s="93">
        <f t="shared" si="252"/>
        <v>1866</v>
      </c>
      <c r="H1083" s="54">
        <v>4</v>
      </c>
      <c r="I1083" s="118">
        <v>642</v>
      </c>
      <c r="J1083" s="123"/>
      <c r="L1083"/>
      <c r="M1083" s="60">
        <f t="shared" si="264"/>
        <v>642</v>
      </c>
      <c r="N1083" s="10"/>
      <c r="O1083" s="79" t="str">
        <f t="shared" si="267"/>
        <v>NY Metro</v>
      </c>
      <c r="P1083" s="94">
        <f t="shared" si="266"/>
        <v>1866</v>
      </c>
      <c r="Q1083" s="94" t="s">
        <v>114</v>
      </c>
      <c r="R1083" s="193"/>
      <c r="S1083" s="94">
        <v>1</v>
      </c>
      <c r="T1083" s="58">
        <f t="shared" si="259"/>
        <v>4</v>
      </c>
      <c r="U1083" s="61">
        <f t="shared" si="260"/>
        <v>642</v>
      </c>
      <c r="V1083" s="61">
        <f t="shared" si="268"/>
        <v>626.18873445501094</v>
      </c>
      <c r="W1083" s="61" t="s">
        <v>194</v>
      </c>
      <c r="X1083" s="61">
        <f t="shared" si="269"/>
        <v>3.6349999999999998</v>
      </c>
      <c r="Y1083" s="61">
        <f t="shared" si="265"/>
        <v>3.5454767129968299</v>
      </c>
      <c r="Z1083" s="58">
        <f t="shared" si="262"/>
        <v>0</v>
      </c>
      <c r="AA1083" s="81">
        <f t="shared" si="263"/>
        <v>626.18873445501094</v>
      </c>
      <c r="AB1083" s="212">
        <f t="shared" si="253"/>
        <v>156.54718361375274</v>
      </c>
      <c r="AC1083" s="82"/>
      <c r="AD1083" s="10"/>
      <c r="AE1083"/>
      <c r="AF1083"/>
      <c r="AK1083" s="10"/>
      <c r="AM1083"/>
      <c r="AR1083" s="10"/>
      <c r="AT1083"/>
    </row>
    <row r="1084" spans="1:46" x14ac:dyDescent="0.25">
      <c r="A1084" s="93">
        <v>1867</v>
      </c>
      <c r="B1084" s="93" t="s">
        <v>126</v>
      </c>
      <c r="C1084" s="94" t="s">
        <v>114</v>
      </c>
      <c r="D1084" s="121">
        <v>2014</v>
      </c>
      <c r="E1084" s="93">
        <v>4</v>
      </c>
      <c r="F1084" s="93">
        <f t="shared" si="252"/>
        <v>1867</v>
      </c>
      <c r="H1084" s="54">
        <v>4</v>
      </c>
      <c r="I1084" s="118">
        <v>642</v>
      </c>
      <c r="J1084" s="123"/>
      <c r="L1084"/>
      <c r="M1084" s="60">
        <f t="shared" si="264"/>
        <v>642</v>
      </c>
      <c r="N1084" s="10"/>
      <c r="O1084" s="79" t="str">
        <f t="shared" si="267"/>
        <v>NY Metro</v>
      </c>
      <c r="P1084" s="94">
        <f t="shared" si="266"/>
        <v>1867</v>
      </c>
      <c r="Q1084" s="94" t="s">
        <v>114</v>
      </c>
      <c r="R1084" s="193"/>
      <c r="S1084" s="94">
        <v>1</v>
      </c>
      <c r="T1084" s="58">
        <f t="shared" si="259"/>
        <v>4</v>
      </c>
      <c r="U1084" s="61">
        <f t="shared" si="260"/>
        <v>642</v>
      </c>
      <c r="V1084" s="61">
        <f t="shared" si="268"/>
        <v>626.18873445501094</v>
      </c>
      <c r="W1084" s="61" t="s">
        <v>194</v>
      </c>
      <c r="X1084" s="61">
        <f t="shared" si="269"/>
        <v>3.6349999999999998</v>
      </c>
      <c r="Y1084" s="61">
        <f t="shared" si="265"/>
        <v>3.5454767129968299</v>
      </c>
      <c r="Z1084" s="58">
        <f t="shared" si="262"/>
        <v>0</v>
      </c>
      <c r="AA1084" s="81">
        <f t="shared" si="263"/>
        <v>626.18873445501094</v>
      </c>
      <c r="AB1084" s="212">
        <f t="shared" si="253"/>
        <v>156.54718361375274</v>
      </c>
      <c r="AC1084" s="82"/>
      <c r="AD1084" s="10"/>
      <c r="AE1084"/>
      <c r="AF1084"/>
      <c r="AK1084" s="10"/>
      <c r="AM1084"/>
      <c r="AR1084" s="10"/>
      <c r="AT1084"/>
    </row>
    <row r="1085" spans="1:46" x14ac:dyDescent="0.25">
      <c r="A1085" s="93">
        <v>1819</v>
      </c>
      <c r="B1085" s="93" t="s">
        <v>126</v>
      </c>
      <c r="C1085" s="94" t="s">
        <v>114</v>
      </c>
      <c r="D1085" s="121">
        <v>2014</v>
      </c>
      <c r="E1085" s="93">
        <v>4</v>
      </c>
      <c r="F1085" s="93">
        <f t="shared" si="252"/>
        <v>1819</v>
      </c>
      <c r="H1085" s="54">
        <v>4</v>
      </c>
      <c r="I1085" s="118">
        <v>642</v>
      </c>
      <c r="J1085" s="123"/>
      <c r="L1085"/>
      <c r="M1085" s="60">
        <f t="shared" si="264"/>
        <v>642</v>
      </c>
      <c r="N1085" s="10"/>
      <c r="O1085" s="79" t="str">
        <f t="shared" si="267"/>
        <v>NY Metro</v>
      </c>
      <c r="P1085" s="94">
        <f t="shared" si="266"/>
        <v>1819</v>
      </c>
      <c r="Q1085" s="94" t="s">
        <v>114</v>
      </c>
      <c r="R1085" s="193"/>
      <c r="S1085" s="94">
        <v>1</v>
      </c>
      <c r="T1085" s="58">
        <f t="shared" si="259"/>
        <v>4</v>
      </c>
      <c r="U1085" s="61">
        <f t="shared" si="260"/>
        <v>642</v>
      </c>
      <c r="V1085" s="61">
        <f t="shared" si="268"/>
        <v>626.18873445501094</v>
      </c>
      <c r="W1085" s="61" t="s">
        <v>194</v>
      </c>
      <c r="X1085" s="61">
        <f t="shared" si="269"/>
        <v>3.6349999999999998</v>
      </c>
      <c r="Y1085" s="61">
        <f t="shared" si="265"/>
        <v>3.5454767129968299</v>
      </c>
      <c r="Z1085" s="58">
        <f t="shared" si="262"/>
        <v>0</v>
      </c>
      <c r="AA1085" s="81">
        <f t="shared" si="263"/>
        <v>626.18873445501094</v>
      </c>
      <c r="AB1085" s="212">
        <f t="shared" si="253"/>
        <v>156.54718361375274</v>
      </c>
      <c r="AC1085" s="82"/>
      <c r="AD1085" s="10"/>
      <c r="AE1085"/>
      <c r="AF1085"/>
      <c r="AK1085" s="10"/>
      <c r="AM1085"/>
      <c r="AR1085" s="10"/>
      <c r="AT1085"/>
    </row>
    <row r="1086" spans="1:46" x14ac:dyDescent="0.25">
      <c r="A1086" s="93">
        <v>1820</v>
      </c>
      <c r="B1086" s="93" t="s">
        <v>126</v>
      </c>
      <c r="C1086" s="94" t="s">
        <v>114</v>
      </c>
      <c r="D1086" s="121">
        <v>2014</v>
      </c>
      <c r="E1086" s="93">
        <v>4</v>
      </c>
      <c r="F1086" s="93">
        <f t="shared" si="252"/>
        <v>1820</v>
      </c>
      <c r="H1086" s="54">
        <v>4</v>
      </c>
      <c r="I1086" s="118">
        <v>642</v>
      </c>
      <c r="J1086" s="123"/>
      <c r="L1086"/>
      <c r="M1086" s="60">
        <f t="shared" si="264"/>
        <v>642</v>
      </c>
      <c r="N1086" s="10"/>
      <c r="O1086" s="79" t="str">
        <f t="shared" si="267"/>
        <v>NY Metro</v>
      </c>
      <c r="P1086" s="94">
        <f t="shared" si="266"/>
        <v>1820</v>
      </c>
      <c r="Q1086" s="94" t="s">
        <v>114</v>
      </c>
      <c r="R1086" s="193"/>
      <c r="S1086" s="94">
        <v>1</v>
      </c>
      <c r="T1086" s="58">
        <f t="shared" si="259"/>
        <v>4</v>
      </c>
      <c r="U1086" s="61">
        <f t="shared" si="260"/>
        <v>642</v>
      </c>
      <c r="V1086" s="61">
        <f t="shared" si="268"/>
        <v>626.18873445501094</v>
      </c>
      <c r="W1086" s="61" t="s">
        <v>194</v>
      </c>
      <c r="X1086" s="61">
        <f t="shared" si="269"/>
        <v>3.6349999999999998</v>
      </c>
      <c r="Y1086" s="61">
        <f t="shared" si="265"/>
        <v>3.5454767129968299</v>
      </c>
      <c r="Z1086" s="58">
        <f t="shared" si="262"/>
        <v>0</v>
      </c>
      <c r="AA1086" s="81">
        <f t="shared" si="263"/>
        <v>626.18873445501094</v>
      </c>
      <c r="AB1086" s="212">
        <f t="shared" si="253"/>
        <v>156.54718361375274</v>
      </c>
      <c r="AC1086" s="82"/>
      <c r="AD1086" s="10"/>
      <c r="AE1086"/>
      <c r="AF1086"/>
      <c r="AK1086" s="10"/>
      <c r="AM1086"/>
      <c r="AR1086" s="10"/>
      <c r="AT1086"/>
    </row>
    <row r="1087" spans="1:46" x14ac:dyDescent="0.25">
      <c r="A1087" s="93">
        <v>1821</v>
      </c>
      <c r="B1087" s="93" t="s">
        <v>126</v>
      </c>
      <c r="C1087" s="94" t="s">
        <v>114</v>
      </c>
      <c r="D1087" s="121">
        <v>2014</v>
      </c>
      <c r="E1087" s="93">
        <v>4</v>
      </c>
      <c r="F1087" s="93">
        <f t="shared" ref="F1087:F1150" si="270">A1087</f>
        <v>1821</v>
      </c>
      <c r="H1087" s="54">
        <v>4</v>
      </c>
      <c r="I1087" s="118">
        <v>642</v>
      </c>
      <c r="J1087" s="123"/>
      <c r="L1087"/>
      <c r="M1087" s="60">
        <f t="shared" si="264"/>
        <v>642</v>
      </c>
      <c r="N1087" s="10"/>
      <c r="O1087" s="79" t="str">
        <f t="shared" si="267"/>
        <v>NY Metro</v>
      </c>
      <c r="P1087" s="94">
        <f t="shared" si="266"/>
        <v>1821</v>
      </c>
      <c r="Q1087" s="94" t="s">
        <v>114</v>
      </c>
      <c r="R1087" s="193"/>
      <c r="S1087" s="94">
        <v>1</v>
      </c>
      <c r="T1087" s="58">
        <f t="shared" ref="T1087:T1111" si="271">H1087</f>
        <v>4</v>
      </c>
      <c r="U1087" s="61">
        <f t="shared" ref="U1087:U1111" si="272">I1087</f>
        <v>642</v>
      </c>
      <c r="V1087" s="61">
        <f t="shared" si="268"/>
        <v>626.18873445501094</v>
      </c>
      <c r="W1087" s="61" t="s">
        <v>194</v>
      </c>
      <c r="X1087" s="61">
        <f t="shared" si="269"/>
        <v>3.6349999999999998</v>
      </c>
      <c r="Y1087" s="61">
        <f t="shared" si="265"/>
        <v>3.5454767129968299</v>
      </c>
      <c r="Z1087" s="58">
        <f t="shared" ref="Z1087:Z1104" si="273">L1087</f>
        <v>0</v>
      </c>
      <c r="AA1087" s="81">
        <f t="shared" si="263"/>
        <v>626.18873445501094</v>
      </c>
      <c r="AB1087" s="212">
        <f t="shared" si="253"/>
        <v>156.54718361375274</v>
      </c>
      <c r="AC1087" s="82"/>
      <c r="AD1087" s="10"/>
      <c r="AE1087"/>
      <c r="AF1087"/>
      <c r="AK1087" s="10"/>
      <c r="AM1087"/>
      <c r="AR1087" s="10"/>
      <c r="AT1087"/>
    </row>
    <row r="1088" spans="1:46" x14ac:dyDescent="0.25">
      <c r="A1088" s="93">
        <v>1822</v>
      </c>
      <c r="B1088" s="93" t="s">
        <v>126</v>
      </c>
      <c r="C1088" s="94" t="s">
        <v>114</v>
      </c>
      <c r="D1088" s="121">
        <v>2014</v>
      </c>
      <c r="E1088" s="93">
        <v>4</v>
      </c>
      <c r="F1088" s="93">
        <f t="shared" si="270"/>
        <v>1822</v>
      </c>
      <c r="H1088" s="54">
        <v>4</v>
      </c>
      <c r="I1088" s="118">
        <v>642</v>
      </c>
      <c r="J1088" s="123"/>
      <c r="L1088"/>
      <c r="M1088" s="60">
        <f t="shared" si="264"/>
        <v>642</v>
      </c>
      <c r="N1088" s="10"/>
      <c r="O1088" s="79" t="str">
        <f t="shared" si="267"/>
        <v>NY Metro</v>
      </c>
      <c r="P1088" s="94">
        <f t="shared" si="266"/>
        <v>1822</v>
      </c>
      <c r="Q1088" s="94" t="s">
        <v>114</v>
      </c>
      <c r="R1088" s="193"/>
      <c r="S1088" s="94">
        <v>1</v>
      </c>
      <c r="T1088" s="58">
        <f t="shared" si="271"/>
        <v>4</v>
      </c>
      <c r="U1088" s="61">
        <f t="shared" si="272"/>
        <v>642</v>
      </c>
      <c r="V1088" s="61">
        <f t="shared" si="268"/>
        <v>626.18873445501094</v>
      </c>
      <c r="W1088" s="61" t="s">
        <v>194</v>
      </c>
      <c r="X1088" s="61">
        <f t="shared" si="269"/>
        <v>3.6349999999999998</v>
      </c>
      <c r="Y1088" s="61">
        <f t="shared" si="265"/>
        <v>3.5454767129968299</v>
      </c>
      <c r="Z1088" s="58">
        <f t="shared" si="273"/>
        <v>0</v>
      </c>
      <c r="AA1088" s="81">
        <f t="shared" si="263"/>
        <v>626.18873445501094</v>
      </c>
      <c r="AB1088" s="212">
        <f t="shared" si="253"/>
        <v>156.54718361375274</v>
      </c>
      <c r="AC1088" s="82"/>
      <c r="AD1088" s="10"/>
      <c r="AE1088"/>
      <c r="AF1088"/>
      <c r="AK1088" s="10"/>
      <c r="AM1088"/>
      <c r="AR1088" s="10"/>
      <c r="AT1088"/>
    </row>
    <row r="1089" spans="1:46" x14ac:dyDescent="0.25">
      <c r="A1089" s="93">
        <v>1823</v>
      </c>
      <c r="B1089" s="93" t="s">
        <v>126</v>
      </c>
      <c r="C1089" s="94" t="s">
        <v>114</v>
      </c>
      <c r="D1089" s="121">
        <v>2014</v>
      </c>
      <c r="E1089" s="93">
        <v>4</v>
      </c>
      <c r="F1089" s="93">
        <f t="shared" si="270"/>
        <v>1823</v>
      </c>
      <c r="H1089" s="54">
        <v>4</v>
      </c>
      <c r="I1089" s="118">
        <v>642</v>
      </c>
      <c r="J1089" s="123"/>
      <c r="L1089"/>
      <c r="M1089" s="60">
        <f t="shared" si="264"/>
        <v>642</v>
      </c>
      <c r="N1089" s="10"/>
      <c r="O1089" s="79" t="str">
        <f t="shared" si="267"/>
        <v>NY Metro</v>
      </c>
      <c r="P1089" s="94">
        <f t="shared" si="266"/>
        <v>1823</v>
      </c>
      <c r="Q1089" s="94" t="s">
        <v>114</v>
      </c>
      <c r="R1089" s="193"/>
      <c r="S1089" s="94">
        <v>1</v>
      </c>
      <c r="T1089" s="58">
        <f t="shared" si="271"/>
        <v>4</v>
      </c>
      <c r="U1089" s="61">
        <f t="shared" si="272"/>
        <v>642</v>
      </c>
      <c r="V1089" s="61">
        <f t="shared" si="268"/>
        <v>626.18873445501094</v>
      </c>
      <c r="W1089" s="61" t="s">
        <v>194</v>
      </c>
      <c r="X1089" s="61">
        <f t="shared" si="269"/>
        <v>3.6349999999999998</v>
      </c>
      <c r="Y1089" s="61">
        <f t="shared" si="265"/>
        <v>3.5454767129968299</v>
      </c>
      <c r="Z1089" s="58">
        <f t="shared" si="273"/>
        <v>0</v>
      </c>
      <c r="AA1089" s="81">
        <f t="shared" si="263"/>
        <v>626.18873445501094</v>
      </c>
      <c r="AB1089" s="212">
        <f t="shared" si="253"/>
        <v>156.54718361375274</v>
      </c>
      <c r="AC1089" s="82"/>
      <c r="AD1089" s="10"/>
      <c r="AE1089"/>
      <c r="AF1089"/>
      <c r="AK1089" s="10"/>
      <c r="AM1089"/>
      <c r="AR1089" s="10"/>
      <c r="AT1089"/>
    </row>
    <row r="1090" spans="1:46" x14ac:dyDescent="0.25">
      <c r="A1090" s="93">
        <v>1824</v>
      </c>
      <c r="B1090" s="93" t="s">
        <v>126</v>
      </c>
      <c r="C1090" s="94" t="s">
        <v>114</v>
      </c>
      <c r="D1090" s="121">
        <v>2014</v>
      </c>
      <c r="E1090" s="93">
        <v>4</v>
      </c>
      <c r="F1090" s="93">
        <f t="shared" si="270"/>
        <v>1824</v>
      </c>
      <c r="H1090" s="54">
        <v>4</v>
      </c>
      <c r="I1090" s="118">
        <v>642</v>
      </c>
      <c r="J1090" s="123"/>
      <c r="L1090"/>
      <c r="M1090" s="60">
        <f t="shared" si="264"/>
        <v>642</v>
      </c>
      <c r="N1090" s="10"/>
      <c r="O1090" s="79" t="str">
        <f t="shared" si="267"/>
        <v>NY Metro</v>
      </c>
      <c r="P1090" s="94">
        <f t="shared" si="266"/>
        <v>1824</v>
      </c>
      <c r="Q1090" s="94" t="s">
        <v>114</v>
      </c>
      <c r="R1090" s="193"/>
      <c r="S1090" s="94">
        <v>1</v>
      </c>
      <c r="T1090" s="58">
        <f t="shared" si="271"/>
        <v>4</v>
      </c>
      <c r="U1090" s="61">
        <f t="shared" si="272"/>
        <v>642</v>
      </c>
      <c r="V1090" s="61">
        <f t="shared" si="268"/>
        <v>626.18873445501094</v>
      </c>
      <c r="W1090" s="61" t="s">
        <v>194</v>
      </c>
      <c r="X1090" s="61">
        <f t="shared" si="269"/>
        <v>3.6349999999999998</v>
      </c>
      <c r="Y1090" s="61">
        <f t="shared" si="265"/>
        <v>3.5454767129968299</v>
      </c>
      <c r="Z1090" s="58">
        <f t="shared" si="273"/>
        <v>0</v>
      </c>
      <c r="AA1090" s="81">
        <f t="shared" si="263"/>
        <v>626.18873445501094</v>
      </c>
      <c r="AB1090" s="212">
        <f t="shared" si="253"/>
        <v>156.54718361375274</v>
      </c>
      <c r="AC1090" s="82"/>
      <c r="AD1090" s="10"/>
      <c r="AE1090"/>
      <c r="AF1090"/>
      <c r="AK1090" s="10"/>
      <c r="AM1090"/>
      <c r="AR1090" s="10"/>
      <c r="AT1090"/>
    </row>
    <row r="1091" spans="1:46" x14ac:dyDescent="0.25">
      <c r="A1091" s="93">
        <v>1825</v>
      </c>
      <c r="B1091" s="93" t="s">
        <v>126</v>
      </c>
      <c r="C1091" s="94" t="s">
        <v>114</v>
      </c>
      <c r="D1091" s="121">
        <v>2014</v>
      </c>
      <c r="E1091" s="93">
        <v>4</v>
      </c>
      <c r="F1091" s="93">
        <f t="shared" si="270"/>
        <v>1825</v>
      </c>
      <c r="H1091" s="54">
        <v>4</v>
      </c>
      <c r="I1091" s="118">
        <v>642</v>
      </c>
      <c r="J1091" s="123"/>
      <c r="L1091"/>
      <c r="M1091" s="60">
        <f t="shared" ref="M1091:M1102" si="274">I1091+(L1091*K1091)</f>
        <v>642</v>
      </c>
      <c r="N1091" s="10"/>
      <c r="O1091" s="79" t="str">
        <f t="shared" si="267"/>
        <v>NY Metro</v>
      </c>
      <c r="P1091" s="94">
        <f t="shared" si="266"/>
        <v>1825</v>
      </c>
      <c r="Q1091" s="94" t="s">
        <v>114</v>
      </c>
      <c r="R1091" s="193"/>
      <c r="S1091" s="94">
        <v>1</v>
      </c>
      <c r="T1091" s="58">
        <f t="shared" si="271"/>
        <v>4</v>
      </c>
      <c r="U1091" s="61">
        <f t="shared" si="272"/>
        <v>642</v>
      </c>
      <c r="V1091" s="61">
        <f t="shared" si="268"/>
        <v>626.18873445501094</v>
      </c>
      <c r="W1091" s="61" t="s">
        <v>194</v>
      </c>
      <c r="X1091" s="61">
        <f t="shared" si="269"/>
        <v>3.6349999999999998</v>
      </c>
      <c r="Y1091" s="61">
        <f t="shared" si="265"/>
        <v>3.5454767129968299</v>
      </c>
      <c r="Z1091" s="58">
        <f t="shared" si="273"/>
        <v>0</v>
      </c>
      <c r="AA1091" s="81">
        <f t="shared" si="263"/>
        <v>626.18873445501094</v>
      </c>
      <c r="AB1091" s="212">
        <f t="shared" si="253"/>
        <v>156.54718361375274</v>
      </c>
      <c r="AC1091" s="82"/>
      <c r="AD1091" s="10"/>
      <c r="AE1091"/>
      <c r="AF1091"/>
      <c r="AK1091" s="10"/>
      <c r="AM1091"/>
      <c r="AR1091" s="10"/>
      <c r="AT1091"/>
    </row>
    <row r="1092" spans="1:46" x14ac:dyDescent="0.25">
      <c r="A1092" s="93">
        <v>1826</v>
      </c>
      <c r="B1092" s="93" t="s">
        <v>126</v>
      </c>
      <c r="C1092" s="94" t="s">
        <v>114</v>
      </c>
      <c r="D1092" s="121">
        <v>2014</v>
      </c>
      <c r="E1092" s="93">
        <v>4</v>
      </c>
      <c r="F1092" s="93">
        <f t="shared" si="270"/>
        <v>1826</v>
      </c>
      <c r="H1092" s="54">
        <v>4</v>
      </c>
      <c r="I1092" s="118">
        <v>642</v>
      </c>
      <c r="J1092" s="123"/>
      <c r="L1092"/>
      <c r="M1092" s="60">
        <f t="shared" si="274"/>
        <v>642</v>
      </c>
      <c r="N1092" s="10"/>
      <c r="O1092" s="79" t="str">
        <f t="shared" si="267"/>
        <v>NY Metro</v>
      </c>
      <c r="P1092" s="94">
        <f t="shared" si="266"/>
        <v>1826</v>
      </c>
      <c r="Q1092" s="94" t="s">
        <v>114</v>
      </c>
      <c r="R1092" s="193"/>
      <c r="S1092" s="94">
        <v>1</v>
      </c>
      <c r="T1092" s="58">
        <f t="shared" si="271"/>
        <v>4</v>
      </c>
      <c r="U1092" s="61">
        <f t="shared" si="272"/>
        <v>642</v>
      </c>
      <c r="V1092" s="61">
        <f t="shared" si="268"/>
        <v>626.18873445501094</v>
      </c>
      <c r="W1092" s="61" t="s">
        <v>194</v>
      </c>
      <c r="X1092" s="61">
        <f t="shared" si="269"/>
        <v>3.6349999999999998</v>
      </c>
      <c r="Y1092" s="61">
        <f t="shared" si="265"/>
        <v>3.5454767129968299</v>
      </c>
      <c r="Z1092" s="58">
        <f t="shared" si="273"/>
        <v>0</v>
      </c>
      <c r="AA1092" s="81">
        <f t="shared" si="263"/>
        <v>626.18873445501094</v>
      </c>
      <c r="AB1092" s="212">
        <f t="shared" si="253"/>
        <v>156.54718361375274</v>
      </c>
      <c r="AC1092" s="82"/>
      <c r="AD1092" s="10"/>
      <c r="AE1092"/>
      <c r="AF1092"/>
      <c r="AK1092" s="10"/>
      <c r="AM1092"/>
      <c r="AR1092" s="10"/>
      <c r="AT1092"/>
    </row>
    <row r="1093" spans="1:46" x14ac:dyDescent="0.25">
      <c r="A1093" s="93">
        <v>1827</v>
      </c>
      <c r="B1093" s="93" t="s">
        <v>126</v>
      </c>
      <c r="C1093" s="94" t="s">
        <v>114</v>
      </c>
      <c r="D1093" s="121">
        <v>2014</v>
      </c>
      <c r="E1093" s="93">
        <v>4</v>
      </c>
      <c r="F1093" s="93">
        <f t="shared" si="270"/>
        <v>1827</v>
      </c>
      <c r="H1093" s="54">
        <v>4</v>
      </c>
      <c r="I1093" s="118">
        <v>642</v>
      </c>
      <c r="J1093" s="123"/>
      <c r="L1093"/>
      <c r="M1093" s="60">
        <f t="shared" si="274"/>
        <v>642</v>
      </c>
      <c r="N1093" s="10"/>
      <c r="O1093" s="79" t="str">
        <f t="shared" si="267"/>
        <v>NY Metro</v>
      </c>
      <c r="P1093" s="94">
        <f t="shared" si="266"/>
        <v>1827</v>
      </c>
      <c r="Q1093" s="94" t="s">
        <v>114</v>
      </c>
      <c r="R1093" s="193"/>
      <c r="S1093" s="94">
        <v>1</v>
      </c>
      <c r="T1093" s="58">
        <f t="shared" si="271"/>
        <v>4</v>
      </c>
      <c r="U1093" s="61">
        <f t="shared" si="272"/>
        <v>642</v>
      </c>
      <c r="V1093" s="61">
        <f t="shared" si="268"/>
        <v>626.18873445501094</v>
      </c>
      <c r="W1093" s="61" t="s">
        <v>194</v>
      </c>
      <c r="X1093" s="61">
        <f t="shared" si="269"/>
        <v>3.6349999999999998</v>
      </c>
      <c r="Y1093" s="61">
        <f t="shared" si="265"/>
        <v>3.5454767129968299</v>
      </c>
      <c r="Z1093" s="58">
        <f t="shared" si="273"/>
        <v>0</v>
      </c>
      <c r="AA1093" s="81">
        <f t="shared" si="263"/>
        <v>626.18873445501094</v>
      </c>
      <c r="AB1093" s="212">
        <f t="shared" si="253"/>
        <v>156.54718361375274</v>
      </c>
      <c r="AC1093" s="82"/>
      <c r="AD1093" s="10"/>
      <c r="AE1093"/>
      <c r="AF1093"/>
      <c r="AK1093" s="10"/>
      <c r="AM1093"/>
      <c r="AR1093" s="10"/>
      <c r="AT1093"/>
    </row>
    <row r="1094" spans="1:46" x14ac:dyDescent="0.25">
      <c r="A1094" s="93">
        <v>1828</v>
      </c>
      <c r="B1094" s="93" t="s">
        <v>126</v>
      </c>
      <c r="C1094" s="94" t="s">
        <v>114</v>
      </c>
      <c r="D1094" s="121">
        <v>2014</v>
      </c>
      <c r="E1094" s="93">
        <v>4</v>
      </c>
      <c r="F1094" s="93">
        <f t="shared" si="270"/>
        <v>1828</v>
      </c>
      <c r="H1094" s="54">
        <v>4</v>
      </c>
      <c r="I1094" s="118">
        <v>642</v>
      </c>
      <c r="J1094" s="123"/>
      <c r="L1094"/>
      <c r="M1094" s="60">
        <f t="shared" si="274"/>
        <v>642</v>
      </c>
      <c r="N1094" s="10"/>
      <c r="O1094" s="79" t="str">
        <f t="shared" si="267"/>
        <v>NY Metro</v>
      </c>
      <c r="P1094" s="94">
        <f t="shared" si="266"/>
        <v>1828</v>
      </c>
      <c r="Q1094" s="94" t="s">
        <v>114</v>
      </c>
      <c r="R1094" s="193"/>
      <c r="S1094" s="94">
        <v>1</v>
      </c>
      <c r="T1094" s="58">
        <f t="shared" si="271"/>
        <v>4</v>
      </c>
      <c r="U1094" s="61">
        <f t="shared" si="272"/>
        <v>642</v>
      </c>
      <c r="V1094" s="61">
        <f t="shared" si="268"/>
        <v>626.18873445501094</v>
      </c>
      <c r="W1094" s="61" t="s">
        <v>194</v>
      </c>
      <c r="X1094" s="61">
        <f t="shared" si="269"/>
        <v>3.6349999999999998</v>
      </c>
      <c r="Y1094" s="61">
        <f t="shared" ref="Y1094:Y1103" si="275">X1094/$AO$52</f>
        <v>3.5454767129968299</v>
      </c>
      <c r="Z1094" s="58">
        <f t="shared" si="273"/>
        <v>0</v>
      </c>
      <c r="AA1094" s="81">
        <f t="shared" si="263"/>
        <v>626.18873445501094</v>
      </c>
      <c r="AB1094" s="212">
        <f t="shared" ref="AB1094:AB1157" si="276">IF(T1094,AA1094/T1094,"-")</f>
        <v>156.54718361375274</v>
      </c>
      <c r="AC1094" s="82"/>
      <c r="AD1094" s="10"/>
      <c r="AE1094"/>
      <c r="AF1094"/>
      <c r="AK1094" s="10"/>
      <c r="AM1094"/>
      <c r="AR1094" s="10"/>
      <c r="AT1094"/>
    </row>
    <row r="1095" spans="1:46" x14ac:dyDescent="0.25">
      <c r="A1095" s="93">
        <v>1829</v>
      </c>
      <c r="B1095" s="93" t="s">
        <v>126</v>
      </c>
      <c r="C1095" s="94" t="s">
        <v>114</v>
      </c>
      <c r="D1095" s="121">
        <v>2014</v>
      </c>
      <c r="E1095" s="93">
        <v>4</v>
      </c>
      <c r="F1095" s="93">
        <f t="shared" si="270"/>
        <v>1829</v>
      </c>
      <c r="H1095" s="54">
        <v>4</v>
      </c>
      <c r="I1095" s="118">
        <v>642</v>
      </c>
      <c r="J1095" s="123"/>
      <c r="L1095"/>
      <c r="M1095" s="60">
        <f t="shared" si="274"/>
        <v>642</v>
      </c>
      <c r="N1095" s="10"/>
      <c r="O1095" s="79" t="str">
        <f t="shared" si="267"/>
        <v>NY Metro</v>
      </c>
      <c r="P1095" s="94">
        <f t="shared" si="266"/>
        <v>1829</v>
      </c>
      <c r="Q1095" s="94" t="s">
        <v>114</v>
      </c>
      <c r="R1095" s="193"/>
      <c r="S1095" s="94">
        <v>1</v>
      </c>
      <c r="T1095" s="58">
        <f t="shared" si="271"/>
        <v>4</v>
      </c>
      <c r="U1095" s="61">
        <f t="shared" si="272"/>
        <v>642</v>
      </c>
      <c r="V1095" s="61">
        <f t="shared" si="268"/>
        <v>626.18873445501094</v>
      </c>
      <c r="W1095" s="61" t="s">
        <v>194</v>
      </c>
      <c r="X1095" s="61">
        <f t="shared" si="269"/>
        <v>3.6349999999999998</v>
      </c>
      <c r="Y1095" s="61">
        <f t="shared" si="275"/>
        <v>3.5454767129968299</v>
      </c>
      <c r="Z1095" s="58">
        <f t="shared" si="273"/>
        <v>0</v>
      </c>
      <c r="AA1095" s="81">
        <f t="shared" si="263"/>
        <v>626.18873445501094</v>
      </c>
      <c r="AB1095" s="212">
        <f t="shared" si="276"/>
        <v>156.54718361375274</v>
      </c>
      <c r="AC1095" s="82"/>
      <c r="AD1095" s="10"/>
      <c r="AE1095"/>
      <c r="AF1095"/>
      <c r="AK1095" s="10"/>
      <c r="AM1095"/>
      <c r="AR1095" s="10"/>
      <c r="AT1095"/>
    </row>
    <row r="1096" spans="1:46" x14ac:dyDescent="0.25">
      <c r="A1096" s="93">
        <v>1830</v>
      </c>
      <c r="B1096" s="93" t="s">
        <v>126</v>
      </c>
      <c r="C1096" s="94" t="s">
        <v>114</v>
      </c>
      <c r="D1096" s="121">
        <v>2014</v>
      </c>
      <c r="E1096" s="93">
        <v>4</v>
      </c>
      <c r="F1096" s="93">
        <f t="shared" si="270"/>
        <v>1830</v>
      </c>
      <c r="H1096" s="54">
        <v>4</v>
      </c>
      <c r="I1096" s="118">
        <v>642</v>
      </c>
      <c r="J1096" s="123"/>
      <c r="L1096"/>
      <c r="M1096" s="60">
        <f t="shared" si="274"/>
        <v>642</v>
      </c>
      <c r="N1096" s="10"/>
      <c r="O1096" s="79" t="str">
        <f t="shared" si="267"/>
        <v>NY Metro</v>
      </c>
      <c r="P1096" s="94">
        <f t="shared" si="266"/>
        <v>1830</v>
      </c>
      <c r="Q1096" s="94" t="s">
        <v>114</v>
      </c>
      <c r="R1096" s="193"/>
      <c r="S1096" s="94">
        <v>1</v>
      </c>
      <c r="T1096" s="58">
        <f t="shared" si="271"/>
        <v>4</v>
      </c>
      <c r="U1096" s="61">
        <f t="shared" si="272"/>
        <v>642</v>
      </c>
      <c r="V1096" s="61">
        <f t="shared" si="268"/>
        <v>626.18873445501094</v>
      </c>
      <c r="W1096" s="61" t="s">
        <v>194</v>
      </c>
      <c r="X1096" s="61">
        <f t="shared" si="269"/>
        <v>3.6349999999999998</v>
      </c>
      <c r="Y1096" s="61">
        <f t="shared" si="275"/>
        <v>3.5454767129968299</v>
      </c>
      <c r="Z1096" s="58">
        <f t="shared" si="273"/>
        <v>0</v>
      </c>
      <c r="AA1096" s="81">
        <f t="shared" si="263"/>
        <v>626.18873445501094</v>
      </c>
      <c r="AB1096" s="212">
        <f t="shared" si="276"/>
        <v>156.54718361375274</v>
      </c>
      <c r="AC1096" s="82"/>
      <c r="AD1096" s="10"/>
      <c r="AE1096"/>
      <c r="AF1096"/>
      <c r="AK1096" s="10"/>
      <c r="AM1096"/>
      <c r="AR1096" s="10"/>
      <c r="AT1096"/>
    </row>
    <row r="1097" spans="1:46" x14ac:dyDescent="0.25">
      <c r="A1097" s="93">
        <v>1831</v>
      </c>
      <c r="B1097" s="93" t="s">
        <v>126</v>
      </c>
      <c r="C1097" s="94" t="s">
        <v>114</v>
      </c>
      <c r="D1097" s="121">
        <v>2014</v>
      </c>
      <c r="E1097" s="93">
        <v>4</v>
      </c>
      <c r="F1097" s="93">
        <f t="shared" si="270"/>
        <v>1831</v>
      </c>
      <c r="H1097" s="54">
        <v>4</v>
      </c>
      <c r="I1097" s="118">
        <v>642</v>
      </c>
      <c r="J1097" s="123"/>
      <c r="L1097"/>
      <c r="M1097" s="60">
        <f t="shared" si="274"/>
        <v>642</v>
      </c>
      <c r="N1097" s="10"/>
      <c r="O1097" s="79" t="str">
        <f t="shared" si="267"/>
        <v>NY Metro</v>
      </c>
      <c r="P1097" s="94">
        <f t="shared" si="266"/>
        <v>1831</v>
      </c>
      <c r="Q1097" s="94" t="s">
        <v>114</v>
      </c>
      <c r="R1097" s="193"/>
      <c r="S1097" s="94">
        <v>1</v>
      </c>
      <c r="T1097" s="58">
        <f t="shared" si="271"/>
        <v>4</v>
      </c>
      <c r="U1097" s="61">
        <f t="shared" si="272"/>
        <v>642</v>
      </c>
      <c r="V1097" s="61">
        <f t="shared" si="268"/>
        <v>626.18873445501094</v>
      </c>
      <c r="W1097" s="61" t="s">
        <v>194</v>
      </c>
      <c r="X1097" s="61">
        <f t="shared" si="269"/>
        <v>3.6349999999999998</v>
      </c>
      <c r="Y1097" s="61">
        <f t="shared" si="275"/>
        <v>3.5454767129968299</v>
      </c>
      <c r="Z1097" s="58">
        <f t="shared" si="273"/>
        <v>0</v>
      </c>
      <c r="AA1097" s="81">
        <f t="shared" si="263"/>
        <v>626.18873445501094</v>
      </c>
      <c r="AB1097" s="212">
        <f t="shared" si="276"/>
        <v>156.54718361375274</v>
      </c>
      <c r="AC1097" s="82"/>
      <c r="AD1097" s="10"/>
      <c r="AE1097"/>
      <c r="AF1097"/>
      <c r="AK1097" s="10"/>
      <c r="AM1097"/>
      <c r="AR1097" s="10"/>
      <c r="AT1097"/>
    </row>
    <row r="1098" spans="1:46" x14ac:dyDescent="0.25">
      <c r="A1098" s="93">
        <v>1832</v>
      </c>
      <c r="B1098" s="93" t="s">
        <v>126</v>
      </c>
      <c r="C1098" s="94" t="s">
        <v>114</v>
      </c>
      <c r="D1098" s="121">
        <v>2014</v>
      </c>
      <c r="E1098" s="93">
        <v>4</v>
      </c>
      <c r="F1098" s="93">
        <f t="shared" si="270"/>
        <v>1832</v>
      </c>
      <c r="H1098" s="54">
        <v>4</v>
      </c>
      <c r="I1098" s="118">
        <v>642</v>
      </c>
      <c r="J1098" s="123"/>
      <c r="L1098"/>
      <c r="M1098" s="60">
        <f t="shared" si="274"/>
        <v>642</v>
      </c>
      <c r="N1098" s="10"/>
      <c r="O1098" s="79" t="str">
        <f t="shared" si="267"/>
        <v>NY Metro</v>
      </c>
      <c r="P1098" s="94">
        <f t="shared" si="266"/>
        <v>1832</v>
      </c>
      <c r="Q1098" s="94" t="s">
        <v>114</v>
      </c>
      <c r="R1098" s="193"/>
      <c r="S1098" s="94">
        <v>1</v>
      </c>
      <c r="T1098" s="58">
        <f t="shared" si="271"/>
        <v>4</v>
      </c>
      <c r="U1098" s="61">
        <f t="shared" si="272"/>
        <v>642</v>
      </c>
      <c r="V1098" s="61">
        <f t="shared" si="268"/>
        <v>626.18873445501094</v>
      </c>
      <c r="W1098" s="61" t="s">
        <v>194</v>
      </c>
      <c r="X1098" s="61">
        <f t="shared" si="269"/>
        <v>3.6349999999999998</v>
      </c>
      <c r="Y1098" s="61">
        <f t="shared" si="275"/>
        <v>3.5454767129968299</v>
      </c>
      <c r="Z1098" s="58">
        <f t="shared" si="273"/>
        <v>0</v>
      </c>
      <c r="AA1098" s="81">
        <f t="shared" si="263"/>
        <v>626.18873445501094</v>
      </c>
      <c r="AB1098" s="212">
        <f t="shared" si="276"/>
        <v>156.54718361375274</v>
      </c>
      <c r="AC1098" s="82"/>
      <c r="AD1098" s="10"/>
      <c r="AE1098"/>
      <c r="AF1098"/>
      <c r="AK1098" s="10"/>
      <c r="AM1098"/>
      <c r="AR1098" s="10"/>
      <c r="AT1098"/>
    </row>
    <row r="1099" spans="1:46" x14ac:dyDescent="0.25">
      <c r="A1099" s="93">
        <v>1833</v>
      </c>
      <c r="B1099" s="93" t="s">
        <v>126</v>
      </c>
      <c r="C1099" s="94" t="s">
        <v>114</v>
      </c>
      <c r="D1099" s="121">
        <v>2014</v>
      </c>
      <c r="E1099" s="93">
        <v>4</v>
      </c>
      <c r="F1099" s="93">
        <f t="shared" si="270"/>
        <v>1833</v>
      </c>
      <c r="H1099" s="54">
        <v>4</v>
      </c>
      <c r="I1099" s="118">
        <v>642</v>
      </c>
      <c r="J1099" s="123"/>
      <c r="L1099"/>
      <c r="M1099" s="60">
        <f t="shared" si="274"/>
        <v>642</v>
      </c>
      <c r="N1099" s="10"/>
      <c r="O1099" s="79" t="str">
        <f t="shared" si="267"/>
        <v>NY Metro</v>
      </c>
      <c r="P1099" s="94">
        <f t="shared" si="266"/>
        <v>1833</v>
      </c>
      <c r="Q1099" s="94" t="s">
        <v>114</v>
      </c>
      <c r="R1099" s="193"/>
      <c r="S1099" s="94">
        <v>1</v>
      </c>
      <c r="T1099" s="58">
        <f t="shared" si="271"/>
        <v>4</v>
      </c>
      <c r="U1099" s="61">
        <f t="shared" si="272"/>
        <v>642</v>
      </c>
      <c r="V1099" s="61">
        <f t="shared" si="268"/>
        <v>626.18873445501094</v>
      </c>
      <c r="W1099" s="61" t="s">
        <v>194</v>
      </c>
      <c r="X1099" s="61">
        <f t="shared" si="269"/>
        <v>3.6349999999999998</v>
      </c>
      <c r="Y1099" s="61">
        <f t="shared" si="275"/>
        <v>3.5454767129968299</v>
      </c>
      <c r="Z1099" s="58">
        <f t="shared" si="273"/>
        <v>0</v>
      </c>
      <c r="AA1099" s="81">
        <f t="shared" si="263"/>
        <v>626.18873445501094</v>
      </c>
      <c r="AB1099" s="212">
        <f t="shared" si="276"/>
        <v>156.54718361375274</v>
      </c>
      <c r="AC1099" s="82"/>
      <c r="AD1099" s="10"/>
      <c r="AE1099"/>
      <c r="AF1099"/>
      <c r="AK1099" s="10"/>
      <c r="AM1099"/>
      <c r="AR1099" s="10"/>
      <c r="AT1099"/>
    </row>
    <row r="1100" spans="1:46" x14ac:dyDescent="0.25">
      <c r="A1100" s="93">
        <v>1834</v>
      </c>
      <c r="B1100" s="93" t="s">
        <v>126</v>
      </c>
      <c r="C1100" s="94" t="s">
        <v>114</v>
      </c>
      <c r="D1100" s="121">
        <v>2014</v>
      </c>
      <c r="E1100" s="93">
        <v>4</v>
      </c>
      <c r="F1100" s="93">
        <f t="shared" si="270"/>
        <v>1834</v>
      </c>
      <c r="H1100" s="54">
        <v>4</v>
      </c>
      <c r="I1100" s="118">
        <v>642</v>
      </c>
      <c r="J1100" s="123"/>
      <c r="L1100"/>
      <c r="M1100" s="60">
        <f t="shared" si="274"/>
        <v>642</v>
      </c>
      <c r="N1100" s="10"/>
      <c r="O1100" s="79" t="str">
        <f t="shared" si="267"/>
        <v>NY Metro</v>
      </c>
      <c r="P1100" s="94">
        <f t="shared" si="266"/>
        <v>1834</v>
      </c>
      <c r="Q1100" s="94" t="s">
        <v>114</v>
      </c>
      <c r="R1100" s="193"/>
      <c r="S1100" s="94">
        <v>1</v>
      </c>
      <c r="T1100" s="58">
        <f t="shared" si="271"/>
        <v>4</v>
      </c>
      <c r="U1100" s="61">
        <f t="shared" si="272"/>
        <v>642</v>
      </c>
      <c r="V1100" s="61">
        <f t="shared" si="268"/>
        <v>626.18873445501094</v>
      </c>
      <c r="W1100" s="61" t="s">
        <v>194</v>
      </c>
      <c r="X1100" s="61">
        <f t="shared" si="269"/>
        <v>3.6349999999999998</v>
      </c>
      <c r="Y1100" s="61">
        <f t="shared" si="275"/>
        <v>3.5454767129968299</v>
      </c>
      <c r="Z1100" s="58">
        <f t="shared" si="273"/>
        <v>0</v>
      </c>
      <c r="AA1100" s="81">
        <f t="shared" si="263"/>
        <v>626.18873445501094</v>
      </c>
      <c r="AB1100" s="212">
        <f t="shared" si="276"/>
        <v>156.54718361375274</v>
      </c>
      <c r="AC1100" s="82"/>
      <c r="AD1100" s="10"/>
      <c r="AE1100"/>
      <c r="AF1100"/>
      <c r="AK1100" s="10"/>
      <c r="AM1100"/>
      <c r="AR1100" s="10"/>
      <c r="AT1100"/>
    </row>
    <row r="1101" spans="1:46" x14ac:dyDescent="0.25">
      <c r="A1101" s="93">
        <v>1835</v>
      </c>
      <c r="B1101" s="93" t="s">
        <v>126</v>
      </c>
      <c r="C1101" s="94" t="s">
        <v>114</v>
      </c>
      <c r="D1101" s="121">
        <v>2014</v>
      </c>
      <c r="E1101" s="93">
        <v>4</v>
      </c>
      <c r="F1101" s="93">
        <f t="shared" si="270"/>
        <v>1835</v>
      </c>
      <c r="H1101" s="54">
        <v>4</v>
      </c>
      <c r="I1101" s="118">
        <v>642</v>
      </c>
      <c r="J1101" s="123"/>
      <c r="L1101"/>
      <c r="M1101" s="60">
        <f t="shared" si="274"/>
        <v>642</v>
      </c>
      <c r="N1101" s="10"/>
      <c r="O1101" s="79" t="str">
        <f t="shared" si="267"/>
        <v>NY Metro</v>
      </c>
      <c r="P1101" s="94">
        <f t="shared" si="266"/>
        <v>1835</v>
      </c>
      <c r="Q1101" s="94" t="s">
        <v>114</v>
      </c>
      <c r="R1101" s="193"/>
      <c r="S1101" s="94">
        <v>1</v>
      </c>
      <c r="T1101" s="58">
        <f t="shared" si="271"/>
        <v>4</v>
      </c>
      <c r="U1101" s="61">
        <f t="shared" si="272"/>
        <v>642</v>
      </c>
      <c r="V1101" s="61">
        <f t="shared" si="268"/>
        <v>626.18873445501094</v>
      </c>
      <c r="W1101" s="61" t="s">
        <v>194</v>
      </c>
      <c r="X1101" s="61">
        <f t="shared" si="269"/>
        <v>3.6349999999999998</v>
      </c>
      <c r="Y1101" s="61">
        <f t="shared" si="275"/>
        <v>3.5454767129968299</v>
      </c>
      <c r="Z1101" s="58">
        <f t="shared" si="273"/>
        <v>0</v>
      </c>
      <c r="AA1101" s="81">
        <f t="shared" si="263"/>
        <v>626.18873445501094</v>
      </c>
      <c r="AB1101" s="212">
        <f t="shared" si="276"/>
        <v>156.54718361375274</v>
      </c>
      <c r="AC1101" s="82"/>
      <c r="AD1101" s="10"/>
      <c r="AE1101"/>
      <c r="AF1101"/>
      <c r="AK1101" s="10"/>
      <c r="AM1101"/>
      <c r="AR1101" s="10"/>
      <c r="AT1101"/>
    </row>
    <row r="1102" spans="1:46" x14ac:dyDescent="0.25">
      <c r="A1102" s="93">
        <v>1836</v>
      </c>
      <c r="B1102" s="93" t="s">
        <v>126</v>
      </c>
      <c r="C1102" s="94" t="s">
        <v>114</v>
      </c>
      <c r="D1102" s="121">
        <v>2014</v>
      </c>
      <c r="E1102" s="93">
        <v>4</v>
      </c>
      <c r="F1102" s="93">
        <f t="shared" si="270"/>
        <v>1836</v>
      </c>
      <c r="H1102" s="54">
        <v>4</v>
      </c>
      <c r="I1102" s="118">
        <v>642</v>
      </c>
      <c r="J1102" s="123"/>
      <c r="L1102"/>
      <c r="M1102" s="60">
        <f t="shared" si="274"/>
        <v>642</v>
      </c>
      <c r="N1102" s="10"/>
      <c r="O1102" s="79" t="str">
        <f t="shared" si="267"/>
        <v>NY Metro</v>
      </c>
      <c r="P1102" s="94">
        <f t="shared" si="266"/>
        <v>1836</v>
      </c>
      <c r="Q1102" s="94" t="s">
        <v>114</v>
      </c>
      <c r="R1102" s="193"/>
      <c r="S1102" s="94">
        <v>1</v>
      </c>
      <c r="T1102" s="58">
        <f t="shared" si="271"/>
        <v>4</v>
      </c>
      <c r="U1102" s="61">
        <f t="shared" si="272"/>
        <v>642</v>
      </c>
      <c r="V1102" s="61">
        <f t="shared" si="268"/>
        <v>626.18873445501094</v>
      </c>
      <c r="W1102" s="61" t="s">
        <v>194</v>
      </c>
      <c r="X1102" s="61">
        <f t="shared" si="269"/>
        <v>3.6349999999999998</v>
      </c>
      <c r="Y1102" s="61">
        <f t="shared" si="275"/>
        <v>3.5454767129968299</v>
      </c>
      <c r="Z1102" s="58">
        <f t="shared" si="273"/>
        <v>0</v>
      </c>
      <c r="AA1102" s="81">
        <f t="shared" si="263"/>
        <v>626.18873445501094</v>
      </c>
      <c r="AB1102" s="212">
        <f t="shared" si="276"/>
        <v>156.54718361375274</v>
      </c>
      <c r="AC1102" s="82"/>
      <c r="AD1102" s="10"/>
      <c r="AE1102"/>
      <c r="AF1102"/>
      <c r="AK1102" s="10"/>
      <c r="AM1102"/>
      <c r="AR1102" s="10"/>
      <c r="AT1102"/>
    </row>
    <row r="1103" spans="1:46" x14ac:dyDescent="0.25">
      <c r="A1103" s="93">
        <v>1837</v>
      </c>
      <c r="B1103" s="93" t="s">
        <v>126</v>
      </c>
      <c r="C1103" s="94" t="s">
        <v>114</v>
      </c>
      <c r="D1103" s="121">
        <v>2014</v>
      </c>
      <c r="E1103" s="93">
        <v>4</v>
      </c>
      <c r="F1103" s="93">
        <f t="shared" si="270"/>
        <v>1837</v>
      </c>
      <c r="H1103" s="54">
        <v>4</v>
      </c>
      <c r="I1103" s="118">
        <v>642</v>
      </c>
      <c r="J1103" s="123"/>
      <c r="L1103"/>
      <c r="M1103" s="60">
        <f>I1103+(L1103*K1103)</f>
        <v>642</v>
      </c>
      <c r="N1103" s="10"/>
      <c r="O1103" s="79" t="str">
        <f t="shared" si="267"/>
        <v>NY Metro</v>
      </c>
      <c r="P1103" s="94">
        <f t="shared" si="266"/>
        <v>1837</v>
      </c>
      <c r="Q1103" s="94" t="s">
        <v>114</v>
      </c>
      <c r="R1103" s="193"/>
      <c r="S1103" s="94">
        <v>1</v>
      </c>
      <c r="T1103" s="58">
        <f t="shared" si="271"/>
        <v>4</v>
      </c>
      <c r="U1103" s="61">
        <f t="shared" si="272"/>
        <v>642</v>
      </c>
      <c r="V1103" s="61">
        <f t="shared" si="268"/>
        <v>626.18873445501094</v>
      </c>
      <c r="W1103" s="61" t="s">
        <v>194</v>
      </c>
      <c r="X1103" s="61">
        <f t="shared" si="269"/>
        <v>3.6349999999999998</v>
      </c>
      <c r="Y1103" s="61">
        <f t="shared" si="275"/>
        <v>3.5454767129968299</v>
      </c>
      <c r="Z1103" s="58">
        <f t="shared" si="273"/>
        <v>0</v>
      </c>
      <c r="AA1103" s="81">
        <f t="shared" si="263"/>
        <v>626.18873445501094</v>
      </c>
      <c r="AB1103" s="212">
        <f t="shared" si="276"/>
        <v>156.54718361375274</v>
      </c>
      <c r="AC1103" s="82"/>
      <c r="AD1103" s="10"/>
      <c r="AE1103"/>
      <c r="AF1103"/>
      <c r="AK1103" s="10"/>
      <c r="AM1103"/>
      <c r="AR1103" s="10"/>
      <c r="AT1103"/>
    </row>
    <row r="1104" spans="1:46" x14ac:dyDescent="0.25">
      <c r="A1104" s="93">
        <v>1868</v>
      </c>
      <c r="B1104" s="93" t="s">
        <v>126</v>
      </c>
      <c r="C1104" s="94" t="s">
        <v>114</v>
      </c>
      <c r="D1104" s="121">
        <v>2014</v>
      </c>
      <c r="E1104" s="93">
        <v>4</v>
      </c>
      <c r="F1104" s="93">
        <f t="shared" si="270"/>
        <v>1868</v>
      </c>
      <c r="H1104" s="54">
        <v>4</v>
      </c>
      <c r="I1104" s="118">
        <v>642</v>
      </c>
      <c r="J1104" s="123"/>
      <c r="L1104"/>
      <c r="M1104" s="60">
        <f>I1104+(L1104*K1104)</f>
        <v>642</v>
      </c>
      <c r="N1104" s="10"/>
      <c r="O1104" s="79" t="str">
        <f t="shared" si="267"/>
        <v>NY Metro</v>
      </c>
      <c r="P1104" s="94">
        <f t="shared" si="266"/>
        <v>1868</v>
      </c>
      <c r="Q1104" s="94" t="s">
        <v>114</v>
      </c>
      <c r="R1104" s="193"/>
      <c r="S1104" s="94">
        <v>1</v>
      </c>
      <c r="T1104" s="58">
        <f t="shared" si="271"/>
        <v>4</v>
      </c>
      <c r="U1104" s="61">
        <f t="shared" si="272"/>
        <v>642</v>
      </c>
      <c r="V1104" s="61">
        <f t="shared" si="268"/>
        <v>626.18873445501094</v>
      </c>
      <c r="W1104" s="61" t="s">
        <v>194</v>
      </c>
      <c r="X1104" s="61">
        <f t="shared" si="269"/>
        <v>3.6349999999999998</v>
      </c>
      <c r="Y1104" s="61">
        <f>X1104/$AO$52</f>
        <v>3.5454767129968299</v>
      </c>
      <c r="Z1104" s="58">
        <f t="shared" si="273"/>
        <v>0</v>
      </c>
      <c r="AA1104" s="81">
        <f t="shared" si="263"/>
        <v>626.18873445501094</v>
      </c>
      <c r="AB1104" s="212">
        <f t="shared" si="276"/>
        <v>156.54718361375274</v>
      </c>
      <c r="AC1104" s="82"/>
      <c r="AD1104" s="10"/>
      <c r="AE1104"/>
      <c r="AF1104"/>
      <c r="AK1104" s="10"/>
      <c r="AM1104"/>
      <c r="AR1104" s="10"/>
      <c r="AT1104"/>
    </row>
    <row r="1105" spans="1:46" x14ac:dyDescent="0.25">
      <c r="A1105" s="93">
        <v>1814</v>
      </c>
      <c r="B1105" s="93" t="s">
        <v>126</v>
      </c>
      <c r="C1105" s="94" t="s">
        <v>114</v>
      </c>
      <c r="D1105" s="121">
        <v>2014</v>
      </c>
      <c r="E1105" s="93">
        <v>4</v>
      </c>
      <c r="F1105" s="93">
        <f t="shared" si="270"/>
        <v>1814</v>
      </c>
      <c r="H1105" s="54">
        <v>4</v>
      </c>
      <c r="I1105" s="118">
        <v>642</v>
      </c>
      <c r="J1105" s="123"/>
      <c r="L1105"/>
      <c r="M1105" s="60">
        <f t="shared" ref="M1105:M1136" si="277">I1105+(L1105*K1105)</f>
        <v>642</v>
      </c>
      <c r="N1105" s="10"/>
      <c r="O1105" s="79" t="str">
        <f t="shared" si="267"/>
        <v>NY Metro</v>
      </c>
      <c r="P1105" s="94">
        <f t="shared" si="266"/>
        <v>1814</v>
      </c>
      <c r="Q1105" s="94" t="s">
        <v>114</v>
      </c>
      <c r="R1105" s="193"/>
      <c r="S1105" s="94">
        <v>1</v>
      </c>
      <c r="T1105" s="58">
        <f t="shared" si="271"/>
        <v>4</v>
      </c>
      <c r="U1105" s="61">
        <f t="shared" si="272"/>
        <v>642</v>
      </c>
      <c r="V1105" s="61">
        <f t="shared" si="268"/>
        <v>626.18873445501094</v>
      </c>
      <c r="W1105" s="61" t="s">
        <v>194</v>
      </c>
      <c r="X1105" s="61">
        <f t="shared" si="269"/>
        <v>3.6349999999999998</v>
      </c>
      <c r="Y1105" s="61">
        <f t="shared" ref="Y1105:Y1136" si="278">X1105/$AO$52</f>
        <v>3.5454767129968299</v>
      </c>
      <c r="Z1105" s="58">
        <f t="shared" ref="Z1105:Z1168" si="279">L1105</f>
        <v>0</v>
      </c>
      <c r="AA1105" s="81">
        <f t="shared" si="263"/>
        <v>626.18873445501094</v>
      </c>
      <c r="AB1105" s="212">
        <f t="shared" si="276"/>
        <v>156.54718361375274</v>
      </c>
      <c r="AC1105" s="82"/>
      <c r="AD1105" s="10"/>
      <c r="AE1105"/>
      <c r="AF1105"/>
      <c r="AK1105" s="10"/>
      <c r="AM1105"/>
      <c r="AR1105" s="10"/>
      <c r="AT1105"/>
    </row>
    <row r="1106" spans="1:46" x14ac:dyDescent="0.25">
      <c r="A1106" s="93">
        <v>1815</v>
      </c>
      <c r="B1106" s="93" t="s">
        <v>126</v>
      </c>
      <c r="C1106" s="94" t="s">
        <v>114</v>
      </c>
      <c r="D1106" s="121">
        <v>2014</v>
      </c>
      <c r="E1106" s="93">
        <v>4</v>
      </c>
      <c r="F1106" s="93">
        <f t="shared" si="270"/>
        <v>1815</v>
      </c>
      <c r="H1106" s="54">
        <v>4</v>
      </c>
      <c r="I1106" s="118">
        <v>642</v>
      </c>
      <c r="J1106" s="123"/>
      <c r="L1106"/>
      <c r="M1106" s="60">
        <f t="shared" si="277"/>
        <v>642</v>
      </c>
      <c r="N1106" s="10"/>
      <c r="O1106" s="79" t="str">
        <f t="shared" si="267"/>
        <v>NY Metro</v>
      </c>
      <c r="P1106" s="94">
        <f t="shared" si="266"/>
        <v>1815</v>
      </c>
      <c r="Q1106" s="94" t="s">
        <v>114</v>
      </c>
      <c r="R1106" s="193"/>
      <c r="S1106" s="94">
        <v>1</v>
      </c>
      <c r="T1106" s="58">
        <f t="shared" si="271"/>
        <v>4</v>
      </c>
      <c r="U1106" s="61">
        <f t="shared" si="272"/>
        <v>642</v>
      </c>
      <c r="V1106" s="61">
        <f t="shared" si="268"/>
        <v>626.18873445501094</v>
      </c>
      <c r="W1106" s="61" t="s">
        <v>194</v>
      </c>
      <c r="X1106" s="61">
        <f t="shared" si="269"/>
        <v>3.6349999999999998</v>
      </c>
      <c r="Y1106" s="61">
        <f t="shared" si="278"/>
        <v>3.5454767129968299</v>
      </c>
      <c r="Z1106" s="58">
        <f t="shared" si="279"/>
        <v>0</v>
      </c>
      <c r="AA1106" s="81">
        <f t="shared" si="263"/>
        <v>626.18873445501094</v>
      </c>
      <c r="AB1106" s="212">
        <f t="shared" si="276"/>
        <v>156.54718361375274</v>
      </c>
      <c r="AC1106" s="82"/>
      <c r="AD1106" s="10"/>
      <c r="AE1106"/>
      <c r="AF1106"/>
      <c r="AK1106" s="10"/>
      <c r="AM1106"/>
      <c r="AR1106" s="10"/>
      <c r="AT1106"/>
    </row>
    <row r="1107" spans="1:46" x14ac:dyDescent="0.25">
      <c r="A1107" s="93">
        <v>1816</v>
      </c>
      <c r="B1107" s="93" t="s">
        <v>126</v>
      </c>
      <c r="C1107" s="94" t="s">
        <v>114</v>
      </c>
      <c r="D1107" s="121">
        <v>2014</v>
      </c>
      <c r="E1107" s="93">
        <v>4</v>
      </c>
      <c r="F1107" s="93">
        <f t="shared" si="270"/>
        <v>1816</v>
      </c>
      <c r="H1107" s="54">
        <v>4</v>
      </c>
      <c r="I1107" s="118">
        <v>642</v>
      </c>
      <c r="J1107" s="123"/>
      <c r="L1107"/>
      <c r="M1107" s="60">
        <f t="shared" si="277"/>
        <v>642</v>
      </c>
      <c r="N1107" s="10"/>
      <c r="O1107" s="79" t="str">
        <f t="shared" si="267"/>
        <v>NY Metro</v>
      </c>
      <c r="P1107" s="94">
        <f t="shared" si="266"/>
        <v>1816</v>
      </c>
      <c r="Q1107" s="94" t="s">
        <v>114</v>
      </c>
      <c r="R1107" s="193"/>
      <c r="S1107" s="94">
        <v>1</v>
      </c>
      <c r="T1107" s="58">
        <f t="shared" si="271"/>
        <v>4</v>
      </c>
      <c r="U1107" s="61">
        <f t="shared" si="272"/>
        <v>642</v>
      </c>
      <c r="V1107" s="61">
        <f t="shared" si="268"/>
        <v>626.18873445501094</v>
      </c>
      <c r="W1107" s="61" t="s">
        <v>194</v>
      </c>
      <c r="X1107" s="61">
        <f t="shared" si="269"/>
        <v>3.6349999999999998</v>
      </c>
      <c r="Y1107" s="61">
        <f t="shared" si="278"/>
        <v>3.5454767129968299</v>
      </c>
      <c r="Z1107" s="58">
        <f t="shared" si="279"/>
        <v>0</v>
      </c>
      <c r="AA1107" s="81">
        <f t="shared" si="263"/>
        <v>626.18873445501094</v>
      </c>
      <c r="AB1107" s="212">
        <f t="shared" si="276"/>
        <v>156.54718361375274</v>
      </c>
      <c r="AC1107" s="82"/>
      <c r="AD1107" s="10"/>
      <c r="AE1107"/>
      <c r="AF1107"/>
      <c r="AK1107" s="10"/>
      <c r="AM1107"/>
      <c r="AR1107" s="10"/>
      <c r="AT1107"/>
    </row>
    <row r="1108" spans="1:46" x14ac:dyDescent="0.25">
      <c r="A1108" s="93">
        <v>1817</v>
      </c>
      <c r="B1108" s="93" t="s">
        <v>126</v>
      </c>
      <c r="C1108" s="94" t="s">
        <v>114</v>
      </c>
      <c r="D1108" s="121">
        <v>2014</v>
      </c>
      <c r="E1108" s="93">
        <v>4</v>
      </c>
      <c r="F1108" s="93">
        <f t="shared" si="270"/>
        <v>1817</v>
      </c>
      <c r="H1108" s="54">
        <v>4</v>
      </c>
      <c r="I1108" s="118">
        <v>642</v>
      </c>
      <c r="J1108" s="123"/>
      <c r="L1108"/>
      <c r="M1108" s="60">
        <f t="shared" si="277"/>
        <v>642</v>
      </c>
      <c r="N1108" s="10"/>
      <c r="O1108" s="79" t="str">
        <f t="shared" si="267"/>
        <v>NY Metro</v>
      </c>
      <c r="P1108" s="94">
        <f t="shared" si="266"/>
        <v>1817</v>
      </c>
      <c r="Q1108" s="94" t="s">
        <v>114</v>
      </c>
      <c r="R1108" s="193"/>
      <c r="S1108" s="94">
        <v>1</v>
      </c>
      <c r="T1108" s="58">
        <f t="shared" si="271"/>
        <v>4</v>
      </c>
      <c r="U1108" s="61">
        <f t="shared" si="272"/>
        <v>642</v>
      </c>
      <c r="V1108" s="61">
        <f t="shared" si="268"/>
        <v>626.18873445501094</v>
      </c>
      <c r="W1108" s="61" t="s">
        <v>194</v>
      </c>
      <c r="X1108" s="61">
        <f t="shared" si="269"/>
        <v>3.6349999999999998</v>
      </c>
      <c r="Y1108" s="61">
        <f t="shared" si="278"/>
        <v>3.5454767129968299</v>
      </c>
      <c r="Z1108" s="58">
        <f t="shared" si="279"/>
        <v>0</v>
      </c>
      <c r="AA1108" s="81">
        <f t="shared" si="263"/>
        <v>626.18873445501094</v>
      </c>
      <c r="AB1108" s="212">
        <f t="shared" si="276"/>
        <v>156.54718361375274</v>
      </c>
      <c r="AC1108" s="82"/>
      <c r="AD1108" s="10"/>
      <c r="AE1108"/>
      <c r="AF1108"/>
      <c r="AK1108" s="10"/>
      <c r="AM1108"/>
      <c r="AR1108" s="10"/>
      <c r="AT1108"/>
    </row>
    <row r="1109" spans="1:46" x14ac:dyDescent="0.25">
      <c r="A1109" s="93">
        <v>1818</v>
      </c>
      <c r="B1109" s="93" t="s">
        <v>126</v>
      </c>
      <c r="C1109" s="94" t="s">
        <v>114</v>
      </c>
      <c r="D1109" s="121">
        <v>2014</v>
      </c>
      <c r="E1109" s="93">
        <v>4</v>
      </c>
      <c r="F1109" s="93">
        <f t="shared" si="270"/>
        <v>1818</v>
      </c>
      <c r="H1109" s="54">
        <v>4</v>
      </c>
      <c r="I1109" s="118">
        <v>642</v>
      </c>
      <c r="J1109" s="123"/>
      <c r="L1109"/>
      <c r="M1109" s="60">
        <f t="shared" si="277"/>
        <v>642</v>
      </c>
      <c r="N1109" s="10"/>
      <c r="O1109" s="79" t="str">
        <f t="shared" si="267"/>
        <v>NY Metro</v>
      </c>
      <c r="P1109" s="94">
        <f t="shared" si="266"/>
        <v>1818</v>
      </c>
      <c r="Q1109" s="94" t="s">
        <v>114</v>
      </c>
      <c r="R1109" s="193"/>
      <c r="S1109" s="94">
        <v>1</v>
      </c>
      <c r="T1109" s="58">
        <f t="shared" si="271"/>
        <v>4</v>
      </c>
      <c r="U1109" s="61">
        <f t="shared" si="272"/>
        <v>642</v>
      </c>
      <c r="V1109" s="61">
        <f t="shared" si="268"/>
        <v>626.18873445501094</v>
      </c>
      <c r="W1109" s="61" t="s">
        <v>194</v>
      </c>
      <c r="X1109" s="61">
        <f t="shared" si="269"/>
        <v>3.6349999999999998</v>
      </c>
      <c r="Y1109" s="61">
        <f t="shared" si="278"/>
        <v>3.5454767129968299</v>
      </c>
      <c r="Z1109" s="58">
        <f t="shared" si="279"/>
        <v>0</v>
      </c>
      <c r="AA1109" s="81">
        <f t="shared" si="263"/>
        <v>626.18873445501094</v>
      </c>
      <c r="AB1109" s="212">
        <f t="shared" si="276"/>
        <v>156.54718361375274</v>
      </c>
      <c r="AC1109" s="82"/>
      <c r="AD1109" s="10"/>
      <c r="AE1109"/>
      <c r="AF1109"/>
      <c r="AK1109" s="10"/>
      <c r="AM1109"/>
      <c r="AR1109" s="10"/>
      <c r="AT1109"/>
    </row>
    <row r="1110" spans="1:46" x14ac:dyDescent="0.25">
      <c r="A1110" s="93">
        <v>1021</v>
      </c>
      <c r="B1110" s="93" t="s">
        <v>126</v>
      </c>
      <c r="C1110" s="94" t="s">
        <v>114</v>
      </c>
      <c r="D1110" s="121">
        <v>2014</v>
      </c>
      <c r="E1110" s="93">
        <v>4</v>
      </c>
      <c r="F1110" s="93">
        <f t="shared" si="270"/>
        <v>1021</v>
      </c>
      <c r="H1110" s="54">
        <v>4</v>
      </c>
      <c r="I1110" s="118">
        <v>506.63</v>
      </c>
      <c r="J1110" s="123"/>
      <c r="L1110"/>
      <c r="M1110" s="60">
        <f t="shared" si="277"/>
        <v>506.63</v>
      </c>
      <c r="N1110" s="10"/>
      <c r="O1110" s="79" t="str">
        <f t="shared" si="267"/>
        <v>NY Metro</v>
      </c>
      <c r="P1110" s="94">
        <f t="shared" si="266"/>
        <v>1021</v>
      </c>
      <c r="Q1110" s="94" t="s">
        <v>114</v>
      </c>
      <c r="R1110" s="193"/>
      <c r="S1110" s="94">
        <v>1</v>
      </c>
      <c r="T1110" s="58">
        <f t="shared" si="271"/>
        <v>4</v>
      </c>
      <c r="U1110" s="61">
        <f t="shared" si="272"/>
        <v>506.63</v>
      </c>
      <c r="V1110" s="61">
        <f t="shared" si="268"/>
        <v>494.15264569617165</v>
      </c>
      <c r="W1110" s="61" t="s">
        <v>194</v>
      </c>
      <c r="X1110" s="61">
        <f t="shared" si="269"/>
        <v>3.6349999999999998</v>
      </c>
      <c r="Y1110" s="61">
        <f t="shared" si="278"/>
        <v>3.5454767129968299</v>
      </c>
      <c r="Z1110" s="58">
        <f t="shared" si="279"/>
        <v>0</v>
      </c>
      <c r="AA1110" s="81">
        <f t="shared" si="263"/>
        <v>494.15264569617165</v>
      </c>
      <c r="AB1110" s="212">
        <f t="shared" si="276"/>
        <v>123.53816142404291</v>
      </c>
      <c r="AC1110" s="82"/>
      <c r="AD1110" s="10"/>
      <c r="AE1110"/>
      <c r="AF1110"/>
      <c r="AK1110" s="10"/>
      <c r="AM1110"/>
      <c r="AR1110" s="10"/>
      <c r="AT1110"/>
    </row>
    <row r="1111" spans="1:46" x14ac:dyDescent="0.25">
      <c r="A1111" s="93">
        <v>1022</v>
      </c>
      <c r="B1111" s="93" t="s">
        <v>126</v>
      </c>
      <c r="C1111" s="94" t="s">
        <v>114</v>
      </c>
      <c r="D1111" s="121">
        <v>2014</v>
      </c>
      <c r="E1111" s="93">
        <v>4</v>
      </c>
      <c r="F1111" s="93">
        <f t="shared" si="270"/>
        <v>1022</v>
      </c>
      <c r="H1111" s="54">
        <v>4</v>
      </c>
      <c r="I1111" s="118">
        <v>506.63</v>
      </c>
      <c r="J1111" s="123"/>
      <c r="L1111"/>
      <c r="M1111" s="60">
        <f t="shared" si="277"/>
        <v>506.63</v>
      </c>
      <c r="N1111" s="10"/>
      <c r="O1111" s="79" t="str">
        <f t="shared" si="267"/>
        <v>NY Metro</v>
      </c>
      <c r="P1111" s="94">
        <f t="shared" si="266"/>
        <v>1022</v>
      </c>
      <c r="Q1111" s="94" t="s">
        <v>114</v>
      </c>
      <c r="R1111" s="193"/>
      <c r="S1111" s="94">
        <v>1</v>
      </c>
      <c r="T1111" s="58">
        <f t="shared" si="271"/>
        <v>4</v>
      </c>
      <c r="U1111" s="61">
        <f t="shared" si="272"/>
        <v>506.63</v>
      </c>
      <c r="V1111" s="61">
        <f t="shared" si="268"/>
        <v>494.15264569617165</v>
      </c>
      <c r="W1111" s="61" t="s">
        <v>194</v>
      </c>
      <c r="X1111" s="61">
        <f t="shared" si="269"/>
        <v>3.6349999999999998</v>
      </c>
      <c r="Y1111" s="61">
        <f t="shared" si="278"/>
        <v>3.5454767129968299</v>
      </c>
      <c r="Z1111" s="58">
        <f t="shared" si="279"/>
        <v>0</v>
      </c>
      <c r="AA1111" s="81">
        <f t="shared" si="263"/>
        <v>494.15264569617165</v>
      </c>
      <c r="AB1111" s="212">
        <f t="shared" si="276"/>
        <v>123.53816142404291</v>
      </c>
      <c r="AC1111" s="82"/>
      <c r="AD1111" s="10"/>
      <c r="AE1111"/>
      <c r="AF1111"/>
      <c r="AK1111" s="10"/>
      <c r="AM1111"/>
      <c r="AR1111" s="10"/>
      <c r="AT1111"/>
    </row>
    <row r="1112" spans="1:46" x14ac:dyDescent="0.25">
      <c r="A1112" s="93">
        <v>1023</v>
      </c>
      <c r="B1112" s="93" t="s">
        <v>126</v>
      </c>
      <c r="C1112" s="94" t="s">
        <v>114</v>
      </c>
      <c r="D1112" s="121">
        <v>2014</v>
      </c>
      <c r="E1112" s="93">
        <v>4</v>
      </c>
      <c r="F1112" s="93">
        <f t="shared" si="270"/>
        <v>1023</v>
      </c>
      <c r="H1112" s="54">
        <v>4</v>
      </c>
      <c r="I1112" s="118">
        <v>506.64</v>
      </c>
      <c r="J1112" s="123"/>
      <c r="L1112"/>
      <c r="M1112" s="60">
        <f t="shared" si="277"/>
        <v>506.64</v>
      </c>
      <c r="N1112" s="10"/>
      <c r="O1112" s="79" t="str">
        <f t="shared" si="267"/>
        <v>NY Metro</v>
      </c>
      <c r="P1112" s="94">
        <f t="shared" si="266"/>
        <v>1023</v>
      </c>
      <c r="Q1112" s="94" t="s">
        <v>114</v>
      </c>
      <c r="R1112" s="193"/>
      <c r="S1112" s="94">
        <v>1</v>
      </c>
      <c r="T1112" s="58">
        <f t="shared" ref="T1112:T1175" si="280">H1112</f>
        <v>4</v>
      </c>
      <c r="U1112" s="61">
        <f t="shared" ref="U1112:U1175" si="281">I1112</f>
        <v>506.64</v>
      </c>
      <c r="V1112" s="61">
        <f t="shared" si="268"/>
        <v>494.16239941477687</v>
      </c>
      <c r="W1112" s="61" t="s">
        <v>194</v>
      </c>
      <c r="X1112" s="61">
        <f t="shared" si="269"/>
        <v>3.6349999999999998</v>
      </c>
      <c r="Y1112" s="61">
        <f t="shared" si="278"/>
        <v>3.5454767129968299</v>
      </c>
      <c r="Z1112" s="58">
        <f t="shared" si="279"/>
        <v>0</v>
      </c>
      <c r="AA1112" s="81">
        <f t="shared" si="263"/>
        <v>494.16239941477687</v>
      </c>
      <c r="AB1112" s="212">
        <f t="shared" si="276"/>
        <v>123.54059985369422</v>
      </c>
      <c r="AC1112" s="82"/>
      <c r="AD1112" s="10"/>
      <c r="AE1112"/>
      <c r="AF1112"/>
      <c r="AK1112" s="10"/>
      <c r="AM1112"/>
      <c r="AR1112" s="10"/>
      <c r="AT1112"/>
    </row>
    <row r="1113" spans="1:46" x14ac:dyDescent="0.25">
      <c r="A1113" s="93">
        <v>1024</v>
      </c>
      <c r="B1113" s="93" t="s">
        <v>126</v>
      </c>
      <c r="C1113" s="94" t="s">
        <v>114</v>
      </c>
      <c r="D1113" s="121">
        <v>2014</v>
      </c>
      <c r="E1113" s="93">
        <v>4</v>
      </c>
      <c r="F1113" s="93">
        <f t="shared" si="270"/>
        <v>1024</v>
      </c>
      <c r="H1113" s="54">
        <v>4</v>
      </c>
      <c r="I1113" s="118">
        <v>506.64</v>
      </c>
      <c r="J1113" s="123"/>
      <c r="L1113"/>
      <c r="M1113" s="60">
        <f t="shared" si="277"/>
        <v>506.64</v>
      </c>
      <c r="N1113" s="10"/>
      <c r="O1113" s="79" t="str">
        <f t="shared" si="267"/>
        <v>NY Metro</v>
      </c>
      <c r="P1113" s="94">
        <f t="shared" si="266"/>
        <v>1024</v>
      </c>
      <c r="Q1113" s="94" t="s">
        <v>114</v>
      </c>
      <c r="R1113" s="193"/>
      <c r="S1113" s="94">
        <v>1</v>
      </c>
      <c r="T1113" s="58">
        <f t="shared" si="280"/>
        <v>4</v>
      </c>
      <c r="U1113" s="61">
        <f t="shared" si="281"/>
        <v>506.64</v>
      </c>
      <c r="V1113" s="61">
        <f t="shared" si="268"/>
        <v>494.16239941477687</v>
      </c>
      <c r="W1113" s="61" t="s">
        <v>194</v>
      </c>
      <c r="X1113" s="61">
        <f t="shared" si="269"/>
        <v>3.6349999999999998</v>
      </c>
      <c r="Y1113" s="61">
        <f t="shared" si="278"/>
        <v>3.5454767129968299</v>
      </c>
      <c r="Z1113" s="58">
        <f t="shared" si="279"/>
        <v>0</v>
      </c>
      <c r="AA1113" s="81">
        <f t="shared" si="263"/>
        <v>494.16239941477687</v>
      </c>
      <c r="AB1113" s="212">
        <f t="shared" si="276"/>
        <v>123.54059985369422</v>
      </c>
      <c r="AC1113" s="82"/>
      <c r="AD1113" s="10"/>
      <c r="AE1113"/>
      <c r="AF1113"/>
      <c r="AK1113" s="10"/>
      <c r="AM1113"/>
      <c r="AR1113" s="10"/>
      <c r="AT1113"/>
    </row>
    <row r="1114" spans="1:46" x14ac:dyDescent="0.25">
      <c r="A1114" s="93">
        <v>1025</v>
      </c>
      <c r="B1114" s="93" t="s">
        <v>126</v>
      </c>
      <c r="C1114" s="94" t="s">
        <v>114</v>
      </c>
      <c r="D1114" s="121">
        <v>2014</v>
      </c>
      <c r="E1114" s="93">
        <v>4</v>
      </c>
      <c r="F1114" s="93">
        <f t="shared" si="270"/>
        <v>1025</v>
      </c>
      <c r="H1114" s="54">
        <v>4</v>
      </c>
      <c r="I1114" s="118">
        <v>506.64</v>
      </c>
      <c r="J1114" s="123"/>
      <c r="L1114"/>
      <c r="M1114" s="60">
        <f t="shared" si="277"/>
        <v>506.64</v>
      </c>
      <c r="N1114" s="10"/>
      <c r="O1114" s="79" t="str">
        <f t="shared" si="267"/>
        <v>NY Metro</v>
      </c>
      <c r="P1114" s="94">
        <f t="shared" si="266"/>
        <v>1025</v>
      </c>
      <c r="Q1114" s="94" t="s">
        <v>114</v>
      </c>
      <c r="R1114" s="193"/>
      <c r="S1114" s="94">
        <v>1</v>
      </c>
      <c r="T1114" s="58">
        <f t="shared" si="280"/>
        <v>4</v>
      </c>
      <c r="U1114" s="61">
        <f t="shared" si="281"/>
        <v>506.64</v>
      </c>
      <c r="V1114" s="61">
        <f t="shared" si="268"/>
        <v>494.16239941477687</v>
      </c>
      <c r="W1114" s="61" t="s">
        <v>194</v>
      </c>
      <c r="X1114" s="61">
        <f t="shared" si="269"/>
        <v>3.6349999999999998</v>
      </c>
      <c r="Y1114" s="61">
        <f t="shared" si="278"/>
        <v>3.5454767129968299</v>
      </c>
      <c r="Z1114" s="58">
        <f t="shared" si="279"/>
        <v>0</v>
      </c>
      <c r="AA1114" s="81">
        <f t="shared" si="263"/>
        <v>494.16239941477687</v>
      </c>
      <c r="AB1114" s="212">
        <f t="shared" si="276"/>
        <v>123.54059985369422</v>
      </c>
      <c r="AC1114" s="82"/>
      <c r="AD1114" s="10"/>
      <c r="AE1114"/>
      <c r="AF1114"/>
      <c r="AK1114" s="10"/>
      <c r="AM1114"/>
      <c r="AR1114" s="10"/>
      <c r="AT1114"/>
    </row>
    <row r="1115" spans="1:46" x14ac:dyDescent="0.25">
      <c r="A1115" s="93">
        <v>1026</v>
      </c>
      <c r="B1115" s="93" t="s">
        <v>126</v>
      </c>
      <c r="C1115" s="94" t="s">
        <v>114</v>
      </c>
      <c r="D1115" s="121">
        <v>2014</v>
      </c>
      <c r="E1115" s="93">
        <v>4</v>
      </c>
      <c r="F1115" s="93">
        <f t="shared" si="270"/>
        <v>1026</v>
      </c>
      <c r="H1115" s="54">
        <v>4</v>
      </c>
      <c r="I1115" s="118">
        <v>506.64</v>
      </c>
      <c r="J1115" s="123"/>
      <c r="L1115"/>
      <c r="M1115" s="60">
        <f t="shared" si="277"/>
        <v>506.64</v>
      </c>
      <c r="N1115" s="10"/>
      <c r="O1115" s="79" t="str">
        <f t="shared" si="267"/>
        <v>NY Metro</v>
      </c>
      <c r="P1115" s="94">
        <f t="shared" si="266"/>
        <v>1026</v>
      </c>
      <c r="Q1115" s="94" t="s">
        <v>114</v>
      </c>
      <c r="R1115" s="193"/>
      <c r="S1115" s="94">
        <v>1</v>
      </c>
      <c r="T1115" s="58">
        <f t="shared" si="280"/>
        <v>4</v>
      </c>
      <c r="U1115" s="61">
        <f t="shared" si="281"/>
        <v>506.64</v>
      </c>
      <c r="V1115" s="61">
        <f t="shared" si="268"/>
        <v>494.16239941477687</v>
      </c>
      <c r="W1115" s="61" t="s">
        <v>194</v>
      </c>
      <c r="X1115" s="61">
        <f t="shared" si="269"/>
        <v>3.6349999999999998</v>
      </c>
      <c r="Y1115" s="61">
        <f t="shared" si="278"/>
        <v>3.5454767129968299</v>
      </c>
      <c r="Z1115" s="58">
        <f t="shared" si="279"/>
        <v>0</v>
      </c>
      <c r="AA1115" s="81">
        <f t="shared" si="263"/>
        <v>494.16239941477687</v>
      </c>
      <c r="AB1115" s="212">
        <f t="shared" si="276"/>
        <v>123.54059985369422</v>
      </c>
      <c r="AC1115" s="82"/>
      <c r="AD1115" s="10"/>
      <c r="AE1115"/>
      <c r="AF1115"/>
      <c r="AK1115" s="10"/>
      <c r="AM1115"/>
      <c r="AR1115" s="10"/>
      <c r="AT1115"/>
    </row>
    <row r="1116" spans="1:46" x14ac:dyDescent="0.25">
      <c r="A1116" s="93">
        <v>1027</v>
      </c>
      <c r="B1116" s="93" t="s">
        <v>126</v>
      </c>
      <c r="C1116" s="94" t="s">
        <v>114</v>
      </c>
      <c r="D1116" s="121">
        <v>2014</v>
      </c>
      <c r="E1116" s="93">
        <v>4</v>
      </c>
      <c r="F1116" s="93">
        <f t="shared" si="270"/>
        <v>1027</v>
      </c>
      <c r="H1116" s="54">
        <v>4</v>
      </c>
      <c r="I1116" s="118">
        <v>506.64</v>
      </c>
      <c r="J1116" s="123"/>
      <c r="L1116"/>
      <c r="M1116" s="60">
        <f t="shared" si="277"/>
        <v>506.64</v>
      </c>
      <c r="N1116" s="10"/>
      <c r="O1116" s="79" t="str">
        <f t="shared" si="267"/>
        <v>NY Metro</v>
      </c>
      <c r="P1116" s="94">
        <f t="shared" si="266"/>
        <v>1027</v>
      </c>
      <c r="Q1116" s="94" t="s">
        <v>114</v>
      </c>
      <c r="R1116" s="193"/>
      <c r="S1116" s="94">
        <v>1</v>
      </c>
      <c r="T1116" s="58">
        <f t="shared" si="280"/>
        <v>4</v>
      </c>
      <c r="U1116" s="61">
        <f t="shared" si="281"/>
        <v>506.64</v>
      </c>
      <c r="V1116" s="61">
        <f t="shared" si="268"/>
        <v>494.16239941477687</v>
      </c>
      <c r="W1116" s="61" t="s">
        <v>194</v>
      </c>
      <c r="X1116" s="61">
        <f t="shared" si="269"/>
        <v>3.6349999999999998</v>
      </c>
      <c r="Y1116" s="61">
        <f t="shared" si="278"/>
        <v>3.5454767129968299</v>
      </c>
      <c r="Z1116" s="58">
        <f t="shared" si="279"/>
        <v>0</v>
      </c>
      <c r="AA1116" s="81">
        <f t="shared" si="263"/>
        <v>494.16239941477687</v>
      </c>
      <c r="AB1116" s="212">
        <f t="shared" si="276"/>
        <v>123.54059985369422</v>
      </c>
      <c r="AC1116" s="82"/>
      <c r="AD1116" s="10"/>
      <c r="AE1116"/>
      <c r="AF1116"/>
      <c r="AK1116" s="10"/>
      <c r="AM1116"/>
      <c r="AR1116" s="10"/>
      <c r="AT1116"/>
    </row>
    <row r="1117" spans="1:46" x14ac:dyDescent="0.25">
      <c r="A1117" s="93">
        <v>1028</v>
      </c>
      <c r="B1117" s="93" t="s">
        <v>126</v>
      </c>
      <c r="C1117" s="94" t="s">
        <v>114</v>
      </c>
      <c r="D1117" s="121">
        <v>2014</v>
      </c>
      <c r="E1117" s="93">
        <v>4</v>
      </c>
      <c r="F1117" s="93">
        <f t="shared" si="270"/>
        <v>1028</v>
      </c>
      <c r="H1117" s="54">
        <v>4</v>
      </c>
      <c r="I1117" s="118">
        <v>506.64</v>
      </c>
      <c r="J1117" s="123"/>
      <c r="L1117"/>
      <c r="M1117" s="60">
        <f t="shared" si="277"/>
        <v>506.64</v>
      </c>
      <c r="N1117" s="10"/>
      <c r="O1117" s="79" t="str">
        <f t="shared" si="267"/>
        <v>NY Metro</v>
      </c>
      <c r="P1117" s="94">
        <f t="shared" si="266"/>
        <v>1028</v>
      </c>
      <c r="Q1117" s="94" t="s">
        <v>114</v>
      </c>
      <c r="R1117" s="193"/>
      <c r="S1117" s="94">
        <v>1</v>
      </c>
      <c r="T1117" s="58">
        <f t="shared" si="280"/>
        <v>4</v>
      </c>
      <c r="U1117" s="61">
        <f t="shared" si="281"/>
        <v>506.64</v>
      </c>
      <c r="V1117" s="61">
        <f t="shared" si="268"/>
        <v>494.16239941477687</v>
      </c>
      <c r="W1117" s="61" t="s">
        <v>194</v>
      </c>
      <c r="X1117" s="61">
        <f t="shared" si="269"/>
        <v>3.6349999999999998</v>
      </c>
      <c r="Y1117" s="61">
        <f t="shared" si="278"/>
        <v>3.5454767129968299</v>
      </c>
      <c r="Z1117" s="58">
        <f t="shared" si="279"/>
        <v>0</v>
      </c>
      <c r="AA1117" s="81">
        <f t="shared" si="263"/>
        <v>494.16239941477687</v>
      </c>
      <c r="AB1117" s="212">
        <f t="shared" si="276"/>
        <v>123.54059985369422</v>
      </c>
      <c r="AC1117" s="82"/>
      <c r="AD1117" s="10"/>
      <c r="AE1117"/>
      <c r="AF1117"/>
      <c r="AK1117" s="10"/>
      <c r="AM1117"/>
      <c r="AR1117" s="10"/>
      <c r="AT1117"/>
    </row>
    <row r="1118" spans="1:46" x14ac:dyDescent="0.25">
      <c r="A1118" s="93">
        <v>1029</v>
      </c>
      <c r="B1118" s="93" t="s">
        <v>126</v>
      </c>
      <c r="C1118" s="94" t="s">
        <v>114</v>
      </c>
      <c r="D1118" s="121">
        <v>2014</v>
      </c>
      <c r="E1118" s="93">
        <v>4</v>
      </c>
      <c r="F1118" s="93">
        <f t="shared" si="270"/>
        <v>1029</v>
      </c>
      <c r="H1118" s="54">
        <v>4</v>
      </c>
      <c r="I1118" s="118">
        <v>642</v>
      </c>
      <c r="J1118" s="123"/>
      <c r="L1118"/>
      <c r="M1118" s="60">
        <f t="shared" si="277"/>
        <v>642</v>
      </c>
      <c r="N1118" s="10"/>
      <c r="O1118" s="79" t="str">
        <f t="shared" si="267"/>
        <v>NY Metro</v>
      </c>
      <c r="P1118" s="94">
        <f t="shared" si="266"/>
        <v>1029</v>
      </c>
      <c r="Q1118" s="94" t="s">
        <v>114</v>
      </c>
      <c r="R1118" s="193"/>
      <c r="S1118" s="94">
        <v>1</v>
      </c>
      <c r="T1118" s="58">
        <f t="shared" si="280"/>
        <v>4</v>
      </c>
      <c r="U1118" s="61">
        <f t="shared" si="281"/>
        <v>642</v>
      </c>
      <c r="V1118" s="61">
        <f t="shared" si="268"/>
        <v>626.18873445501094</v>
      </c>
      <c r="W1118" s="61" t="s">
        <v>194</v>
      </c>
      <c r="X1118" s="61">
        <f t="shared" si="269"/>
        <v>3.6349999999999998</v>
      </c>
      <c r="Y1118" s="61">
        <f t="shared" si="278"/>
        <v>3.5454767129968299</v>
      </c>
      <c r="Z1118" s="58">
        <f t="shared" si="279"/>
        <v>0</v>
      </c>
      <c r="AA1118" s="81">
        <f t="shared" si="263"/>
        <v>626.18873445501094</v>
      </c>
      <c r="AB1118" s="212">
        <f t="shared" si="276"/>
        <v>156.54718361375274</v>
      </c>
      <c r="AC1118" s="82"/>
      <c r="AD1118" s="10"/>
      <c r="AE1118"/>
      <c r="AF1118"/>
      <c r="AK1118" s="10"/>
      <c r="AM1118"/>
      <c r="AR1118" s="10"/>
      <c r="AT1118"/>
    </row>
    <row r="1119" spans="1:46" x14ac:dyDescent="0.25">
      <c r="A1119" s="93">
        <v>1030</v>
      </c>
      <c r="B1119" s="93" t="s">
        <v>126</v>
      </c>
      <c r="C1119" s="94" t="s">
        <v>114</v>
      </c>
      <c r="D1119" s="121">
        <v>2014</v>
      </c>
      <c r="E1119" s="93">
        <v>4</v>
      </c>
      <c r="F1119" s="93">
        <f t="shared" si="270"/>
        <v>1030</v>
      </c>
      <c r="H1119" s="54">
        <v>4</v>
      </c>
      <c r="I1119" s="118">
        <v>642</v>
      </c>
      <c r="J1119" s="123"/>
      <c r="L1119"/>
      <c r="M1119" s="60">
        <f t="shared" si="277"/>
        <v>642</v>
      </c>
      <c r="N1119" s="10"/>
      <c r="O1119" s="79" t="str">
        <f t="shared" si="267"/>
        <v>NY Metro</v>
      </c>
      <c r="P1119" s="94">
        <f t="shared" si="266"/>
        <v>1030</v>
      </c>
      <c r="Q1119" s="94" t="s">
        <v>114</v>
      </c>
      <c r="R1119" s="193"/>
      <c r="S1119" s="94">
        <v>1</v>
      </c>
      <c r="T1119" s="58">
        <f t="shared" si="280"/>
        <v>4</v>
      </c>
      <c r="U1119" s="61">
        <f t="shared" si="281"/>
        <v>642</v>
      </c>
      <c r="V1119" s="61">
        <f t="shared" si="268"/>
        <v>626.18873445501094</v>
      </c>
      <c r="W1119" s="61" t="s">
        <v>194</v>
      </c>
      <c r="X1119" s="61">
        <f t="shared" si="269"/>
        <v>3.6349999999999998</v>
      </c>
      <c r="Y1119" s="61">
        <f t="shared" si="278"/>
        <v>3.5454767129968299</v>
      </c>
      <c r="Z1119" s="58">
        <f t="shared" si="279"/>
        <v>0</v>
      </c>
      <c r="AA1119" s="81">
        <f t="shared" ref="AA1119:AA1182" si="282">(Z1119*Y1119+V1119)/S1119</f>
        <v>626.18873445501094</v>
      </c>
      <c r="AB1119" s="212">
        <f t="shared" si="276"/>
        <v>156.54718361375274</v>
      </c>
      <c r="AC1119" s="82"/>
      <c r="AD1119" s="10"/>
      <c r="AE1119"/>
      <c r="AF1119"/>
      <c r="AK1119" s="10"/>
      <c r="AM1119"/>
      <c r="AR1119" s="10"/>
      <c r="AT1119"/>
    </row>
    <row r="1120" spans="1:46" x14ac:dyDescent="0.25">
      <c r="A1120" s="93">
        <v>1031</v>
      </c>
      <c r="B1120" s="93" t="s">
        <v>126</v>
      </c>
      <c r="C1120" s="94" t="s">
        <v>114</v>
      </c>
      <c r="D1120" s="121">
        <v>2014</v>
      </c>
      <c r="E1120" s="93">
        <v>4</v>
      </c>
      <c r="F1120" s="93">
        <f t="shared" si="270"/>
        <v>1031</v>
      </c>
      <c r="H1120" s="54">
        <v>4</v>
      </c>
      <c r="I1120" s="118">
        <v>642</v>
      </c>
      <c r="J1120" s="123"/>
      <c r="L1120"/>
      <c r="M1120" s="60">
        <f t="shared" si="277"/>
        <v>642</v>
      </c>
      <c r="N1120" s="10"/>
      <c r="O1120" s="79" t="str">
        <f t="shared" si="267"/>
        <v>NY Metro</v>
      </c>
      <c r="P1120" s="94">
        <f t="shared" si="266"/>
        <v>1031</v>
      </c>
      <c r="Q1120" s="94" t="s">
        <v>114</v>
      </c>
      <c r="R1120" s="193"/>
      <c r="S1120" s="94">
        <v>1</v>
      </c>
      <c r="T1120" s="58">
        <f t="shared" si="280"/>
        <v>4</v>
      </c>
      <c r="U1120" s="61">
        <f t="shared" si="281"/>
        <v>642</v>
      </c>
      <c r="V1120" s="61">
        <f t="shared" si="268"/>
        <v>626.18873445501094</v>
      </c>
      <c r="W1120" s="61" t="s">
        <v>194</v>
      </c>
      <c r="X1120" s="61">
        <f t="shared" si="269"/>
        <v>3.6349999999999998</v>
      </c>
      <c r="Y1120" s="61">
        <f t="shared" si="278"/>
        <v>3.5454767129968299</v>
      </c>
      <c r="Z1120" s="58">
        <f t="shared" si="279"/>
        <v>0</v>
      </c>
      <c r="AA1120" s="81">
        <f t="shared" si="282"/>
        <v>626.18873445501094</v>
      </c>
      <c r="AB1120" s="212">
        <f t="shared" si="276"/>
        <v>156.54718361375274</v>
      </c>
      <c r="AC1120" s="82"/>
      <c r="AD1120" s="10"/>
      <c r="AE1120"/>
      <c r="AF1120"/>
      <c r="AK1120" s="10"/>
      <c r="AM1120"/>
      <c r="AR1120" s="10"/>
      <c r="AT1120"/>
    </row>
    <row r="1121" spans="1:46" x14ac:dyDescent="0.25">
      <c r="A1121" s="93">
        <v>1032</v>
      </c>
      <c r="B1121" s="93" t="s">
        <v>126</v>
      </c>
      <c r="C1121" s="94" t="s">
        <v>114</v>
      </c>
      <c r="D1121" s="121">
        <v>2014</v>
      </c>
      <c r="E1121" s="93">
        <v>4</v>
      </c>
      <c r="F1121" s="93">
        <f t="shared" si="270"/>
        <v>1032</v>
      </c>
      <c r="H1121" s="54">
        <v>4</v>
      </c>
      <c r="I1121" s="118">
        <v>642</v>
      </c>
      <c r="J1121" s="123"/>
      <c r="L1121"/>
      <c r="M1121" s="60">
        <f t="shared" si="277"/>
        <v>642</v>
      </c>
      <c r="N1121" s="10"/>
      <c r="O1121" s="79" t="str">
        <f t="shared" si="267"/>
        <v>NY Metro</v>
      </c>
      <c r="P1121" s="94">
        <f t="shared" si="266"/>
        <v>1032</v>
      </c>
      <c r="Q1121" s="94" t="s">
        <v>114</v>
      </c>
      <c r="R1121" s="193"/>
      <c r="S1121" s="94">
        <v>1</v>
      </c>
      <c r="T1121" s="58">
        <f t="shared" si="280"/>
        <v>4</v>
      </c>
      <c r="U1121" s="61">
        <f t="shared" si="281"/>
        <v>642</v>
      </c>
      <c r="V1121" s="61">
        <f t="shared" si="268"/>
        <v>626.18873445501094</v>
      </c>
      <c r="W1121" s="61" t="s">
        <v>194</v>
      </c>
      <c r="X1121" s="61">
        <f t="shared" si="269"/>
        <v>3.6349999999999998</v>
      </c>
      <c r="Y1121" s="61">
        <f t="shared" si="278"/>
        <v>3.5454767129968299</v>
      </c>
      <c r="Z1121" s="58">
        <f t="shared" si="279"/>
        <v>0</v>
      </c>
      <c r="AA1121" s="81">
        <f t="shared" si="282"/>
        <v>626.18873445501094</v>
      </c>
      <c r="AB1121" s="212">
        <f t="shared" si="276"/>
        <v>156.54718361375274</v>
      </c>
      <c r="AC1121" s="82"/>
      <c r="AD1121" s="10"/>
      <c r="AE1121"/>
      <c r="AF1121"/>
      <c r="AK1121" s="10"/>
      <c r="AM1121"/>
      <c r="AR1121" s="10"/>
      <c r="AT1121"/>
    </row>
    <row r="1122" spans="1:46" x14ac:dyDescent="0.25">
      <c r="A1122" s="93">
        <v>1033</v>
      </c>
      <c r="B1122" s="93" t="s">
        <v>126</v>
      </c>
      <c r="C1122" s="94" t="s">
        <v>114</v>
      </c>
      <c r="D1122" s="121">
        <v>2014</v>
      </c>
      <c r="E1122" s="93">
        <v>4</v>
      </c>
      <c r="F1122" s="93">
        <f t="shared" si="270"/>
        <v>1033</v>
      </c>
      <c r="H1122" s="54">
        <v>4</v>
      </c>
      <c r="I1122" s="118">
        <v>642</v>
      </c>
      <c r="J1122" s="123"/>
      <c r="L1122"/>
      <c r="M1122" s="60">
        <f t="shared" si="277"/>
        <v>642</v>
      </c>
      <c r="N1122" s="10"/>
      <c r="O1122" s="79" t="str">
        <f t="shared" si="267"/>
        <v>NY Metro</v>
      </c>
      <c r="P1122" s="94">
        <f t="shared" si="266"/>
        <v>1033</v>
      </c>
      <c r="Q1122" s="94" t="s">
        <v>114</v>
      </c>
      <c r="R1122" s="193"/>
      <c r="S1122" s="94">
        <v>1</v>
      </c>
      <c r="T1122" s="58">
        <f t="shared" si="280"/>
        <v>4</v>
      </c>
      <c r="U1122" s="61">
        <f t="shared" si="281"/>
        <v>642</v>
      </c>
      <c r="V1122" s="61">
        <f t="shared" si="268"/>
        <v>626.18873445501094</v>
      </c>
      <c r="W1122" s="61" t="s">
        <v>194</v>
      </c>
      <c r="X1122" s="61">
        <f t="shared" si="269"/>
        <v>3.6349999999999998</v>
      </c>
      <c r="Y1122" s="61">
        <f t="shared" si="278"/>
        <v>3.5454767129968299</v>
      </c>
      <c r="Z1122" s="58">
        <f t="shared" si="279"/>
        <v>0</v>
      </c>
      <c r="AA1122" s="81">
        <f t="shared" si="282"/>
        <v>626.18873445501094</v>
      </c>
      <c r="AB1122" s="212">
        <f t="shared" si="276"/>
        <v>156.54718361375274</v>
      </c>
      <c r="AC1122" s="82"/>
      <c r="AD1122" s="10"/>
      <c r="AE1122"/>
      <c r="AF1122"/>
      <c r="AK1122" s="10"/>
      <c r="AM1122"/>
      <c r="AR1122" s="10"/>
      <c r="AT1122"/>
    </row>
    <row r="1123" spans="1:46" x14ac:dyDescent="0.25">
      <c r="A1123" s="93">
        <v>1034</v>
      </c>
      <c r="B1123" s="93" t="s">
        <v>126</v>
      </c>
      <c r="C1123" s="94" t="s">
        <v>114</v>
      </c>
      <c r="D1123" s="121">
        <v>2014</v>
      </c>
      <c r="E1123" s="93">
        <v>4</v>
      </c>
      <c r="F1123" s="93">
        <f t="shared" si="270"/>
        <v>1034</v>
      </c>
      <c r="H1123" s="54">
        <v>4</v>
      </c>
      <c r="I1123" s="118">
        <v>642</v>
      </c>
      <c r="J1123" s="123"/>
      <c r="L1123"/>
      <c r="M1123" s="60">
        <f t="shared" si="277"/>
        <v>642</v>
      </c>
      <c r="N1123" s="10"/>
      <c r="O1123" s="79" t="str">
        <f t="shared" si="267"/>
        <v>NY Metro</v>
      </c>
      <c r="P1123" s="94">
        <f t="shared" si="266"/>
        <v>1034</v>
      </c>
      <c r="Q1123" s="94" t="s">
        <v>114</v>
      </c>
      <c r="R1123" s="193"/>
      <c r="S1123" s="94">
        <v>1</v>
      </c>
      <c r="T1123" s="58">
        <f t="shared" si="280"/>
        <v>4</v>
      </c>
      <c r="U1123" s="61">
        <f t="shared" si="281"/>
        <v>642</v>
      </c>
      <c r="V1123" s="61">
        <f t="shared" si="268"/>
        <v>626.18873445501094</v>
      </c>
      <c r="W1123" s="61" t="s">
        <v>194</v>
      </c>
      <c r="X1123" s="61">
        <f t="shared" si="269"/>
        <v>3.6349999999999998</v>
      </c>
      <c r="Y1123" s="61">
        <f t="shared" si="278"/>
        <v>3.5454767129968299</v>
      </c>
      <c r="Z1123" s="58">
        <f t="shared" si="279"/>
        <v>0</v>
      </c>
      <c r="AA1123" s="81">
        <f t="shared" si="282"/>
        <v>626.18873445501094</v>
      </c>
      <c r="AB1123" s="212">
        <f t="shared" si="276"/>
        <v>156.54718361375274</v>
      </c>
      <c r="AC1123" s="82"/>
      <c r="AD1123" s="10"/>
      <c r="AE1123"/>
      <c r="AF1123"/>
      <c r="AK1123" s="10"/>
      <c r="AM1123"/>
      <c r="AR1123" s="10"/>
      <c r="AT1123"/>
    </row>
    <row r="1124" spans="1:46" x14ac:dyDescent="0.25">
      <c r="A1124" s="93">
        <v>1035</v>
      </c>
      <c r="B1124" s="93" t="s">
        <v>126</v>
      </c>
      <c r="C1124" s="94" t="s">
        <v>114</v>
      </c>
      <c r="D1124" s="121">
        <v>2014</v>
      </c>
      <c r="E1124" s="93">
        <v>4</v>
      </c>
      <c r="F1124" s="93">
        <f t="shared" si="270"/>
        <v>1035</v>
      </c>
      <c r="H1124" s="54">
        <v>4</v>
      </c>
      <c r="I1124" s="118">
        <v>642</v>
      </c>
      <c r="J1124" s="123"/>
      <c r="L1124"/>
      <c r="M1124" s="60">
        <f t="shared" si="277"/>
        <v>642</v>
      </c>
      <c r="N1124" s="10"/>
      <c r="O1124" s="79" t="str">
        <f t="shared" si="267"/>
        <v>NY Metro</v>
      </c>
      <c r="P1124" s="94">
        <f t="shared" si="266"/>
        <v>1035</v>
      </c>
      <c r="Q1124" s="94" t="s">
        <v>114</v>
      </c>
      <c r="R1124" s="193"/>
      <c r="S1124" s="94">
        <v>1</v>
      </c>
      <c r="T1124" s="58">
        <f t="shared" si="280"/>
        <v>4</v>
      </c>
      <c r="U1124" s="61">
        <f t="shared" si="281"/>
        <v>642</v>
      </c>
      <c r="V1124" s="61">
        <f t="shared" si="268"/>
        <v>626.18873445501094</v>
      </c>
      <c r="W1124" s="61" t="s">
        <v>194</v>
      </c>
      <c r="X1124" s="61">
        <f t="shared" si="269"/>
        <v>3.6349999999999998</v>
      </c>
      <c r="Y1124" s="61">
        <f t="shared" si="278"/>
        <v>3.5454767129968299</v>
      </c>
      <c r="Z1124" s="58">
        <f t="shared" si="279"/>
        <v>0</v>
      </c>
      <c r="AA1124" s="81">
        <f t="shared" si="282"/>
        <v>626.18873445501094</v>
      </c>
      <c r="AB1124" s="212">
        <f t="shared" si="276"/>
        <v>156.54718361375274</v>
      </c>
      <c r="AC1124" s="82"/>
      <c r="AD1124" s="10"/>
      <c r="AE1124"/>
      <c r="AF1124"/>
      <c r="AK1124" s="10"/>
      <c r="AM1124"/>
      <c r="AR1124" s="10"/>
      <c r="AT1124"/>
    </row>
    <row r="1125" spans="1:46" x14ac:dyDescent="0.25">
      <c r="A1125" s="93">
        <v>1036</v>
      </c>
      <c r="B1125" s="93" t="s">
        <v>126</v>
      </c>
      <c r="C1125" s="94" t="s">
        <v>114</v>
      </c>
      <c r="D1125" s="121">
        <v>2014</v>
      </c>
      <c r="E1125" s="93">
        <v>4</v>
      </c>
      <c r="F1125" s="93">
        <f t="shared" si="270"/>
        <v>1036</v>
      </c>
      <c r="H1125" s="54">
        <v>4</v>
      </c>
      <c r="I1125" s="118">
        <v>642</v>
      </c>
      <c r="J1125" s="123"/>
      <c r="L1125"/>
      <c r="M1125" s="60">
        <f t="shared" si="277"/>
        <v>642</v>
      </c>
      <c r="N1125" s="10"/>
      <c r="O1125" s="79" t="str">
        <f t="shared" si="267"/>
        <v>NY Metro</v>
      </c>
      <c r="P1125" s="94">
        <f t="shared" si="266"/>
        <v>1036</v>
      </c>
      <c r="Q1125" s="94" t="s">
        <v>114</v>
      </c>
      <c r="R1125" s="193"/>
      <c r="S1125" s="94">
        <v>1</v>
      </c>
      <c r="T1125" s="58">
        <f t="shared" si="280"/>
        <v>4</v>
      </c>
      <c r="U1125" s="61">
        <f t="shared" si="281"/>
        <v>642</v>
      </c>
      <c r="V1125" s="61">
        <f t="shared" si="268"/>
        <v>626.18873445501094</v>
      </c>
      <c r="W1125" s="61" t="s">
        <v>194</v>
      </c>
      <c r="X1125" s="61">
        <f t="shared" si="269"/>
        <v>3.6349999999999998</v>
      </c>
      <c r="Y1125" s="61">
        <f t="shared" si="278"/>
        <v>3.5454767129968299</v>
      </c>
      <c r="Z1125" s="58">
        <f t="shared" si="279"/>
        <v>0</v>
      </c>
      <c r="AA1125" s="81">
        <f t="shared" si="282"/>
        <v>626.18873445501094</v>
      </c>
      <c r="AB1125" s="212">
        <f t="shared" si="276"/>
        <v>156.54718361375274</v>
      </c>
      <c r="AC1125" s="82"/>
      <c r="AD1125" s="10"/>
      <c r="AE1125"/>
      <c r="AF1125"/>
      <c r="AK1125" s="10"/>
      <c r="AM1125"/>
      <c r="AR1125" s="10"/>
      <c r="AT1125"/>
    </row>
    <row r="1126" spans="1:46" x14ac:dyDescent="0.25">
      <c r="A1126" s="93">
        <v>1037</v>
      </c>
      <c r="B1126" s="93" t="s">
        <v>126</v>
      </c>
      <c r="C1126" s="94" t="s">
        <v>114</v>
      </c>
      <c r="D1126" s="121">
        <v>2014</v>
      </c>
      <c r="E1126" s="93">
        <v>4</v>
      </c>
      <c r="F1126" s="93">
        <f t="shared" si="270"/>
        <v>1037</v>
      </c>
      <c r="H1126" s="54">
        <v>4</v>
      </c>
      <c r="I1126" s="118">
        <v>642</v>
      </c>
      <c r="J1126" s="123"/>
      <c r="L1126"/>
      <c r="M1126" s="60">
        <f t="shared" si="277"/>
        <v>642</v>
      </c>
      <c r="N1126" s="10"/>
      <c r="O1126" s="79" t="str">
        <f t="shared" si="267"/>
        <v>NY Metro</v>
      </c>
      <c r="P1126" s="94">
        <f t="shared" si="266"/>
        <v>1037</v>
      </c>
      <c r="Q1126" s="94" t="s">
        <v>114</v>
      </c>
      <c r="R1126" s="193"/>
      <c r="S1126" s="94">
        <v>1</v>
      </c>
      <c r="T1126" s="58">
        <f t="shared" si="280"/>
        <v>4</v>
      </c>
      <c r="U1126" s="61">
        <f t="shared" si="281"/>
        <v>642</v>
      </c>
      <c r="V1126" s="61">
        <f t="shared" si="268"/>
        <v>626.18873445501094</v>
      </c>
      <c r="W1126" s="61" t="s">
        <v>194</v>
      </c>
      <c r="X1126" s="61">
        <f t="shared" si="269"/>
        <v>3.6349999999999998</v>
      </c>
      <c r="Y1126" s="61">
        <f t="shared" si="278"/>
        <v>3.5454767129968299</v>
      </c>
      <c r="Z1126" s="58">
        <f t="shared" si="279"/>
        <v>0</v>
      </c>
      <c r="AA1126" s="81">
        <f t="shared" si="282"/>
        <v>626.18873445501094</v>
      </c>
      <c r="AB1126" s="212">
        <f t="shared" si="276"/>
        <v>156.54718361375274</v>
      </c>
      <c r="AC1126" s="82"/>
      <c r="AD1126" s="10"/>
      <c r="AE1126"/>
      <c r="AF1126"/>
      <c r="AK1126" s="10"/>
      <c r="AM1126"/>
      <c r="AR1126" s="10"/>
      <c r="AT1126"/>
    </row>
    <row r="1127" spans="1:46" x14ac:dyDescent="0.25">
      <c r="A1127" s="93">
        <v>1038</v>
      </c>
      <c r="B1127" s="93" t="s">
        <v>126</v>
      </c>
      <c r="C1127" s="94" t="s">
        <v>114</v>
      </c>
      <c r="D1127" s="121">
        <v>2014</v>
      </c>
      <c r="E1127" s="93">
        <v>4</v>
      </c>
      <c r="F1127" s="93">
        <f t="shared" si="270"/>
        <v>1038</v>
      </c>
      <c r="H1127" s="54">
        <v>4</v>
      </c>
      <c r="I1127" s="118">
        <v>642</v>
      </c>
      <c r="J1127" s="123"/>
      <c r="L1127"/>
      <c r="M1127" s="60">
        <f t="shared" si="277"/>
        <v>642</v>
      </c>
      <c r="N1127" s="10"/>
      <c r="O1127" s="79" t="str">
        <f t="shared" si="267"/>
        <v>NY Metro</v>
      </c>
      <c r="P1127" s="94">
        <f t="shared" si="266"/>
        <v>1038</v>
      </c>
      <c r="Q1127" s="94" t="s">
        <v>114</v>
      </c>
      <c r="R1127" s="193"/>
      <c r="S1127" s="94">
        <v>1</v>
      </c>
      <c r="T1127" s="58">
        <f t="shared" si="280"/>
        <v>4</v>
      </c>
      <c r="U1127" s="61">
        <f t="shared" si="281"/>
        <v>642</v>
      </c>
      <c r="V1127" s="61">
        <f t="shared" si="268"/>
        <v>626.18873445501094</v>
      </c>
      <c r="W1127" s="61" t="s">
        <v>194</v>
      </c>
      <c r="X1127" s="61">
        <f t="shared" si="269"/>
        <v>3.6349999999999998</v>
      </c>
      <c r="Y1127" s="61">
        <f t="shared" si="278"/>
        <v>3.5454767129968299</v>
      </c>
      <c r="Z1127" s="58">
        <f t="shared" si="279"/>
        <v>0</v>
      </c>
      <c r="AA1127" s="81">
        <f t="shared" si="282"/>
        <v>626.18873445501094</v>
      </c>
      <c r="AB1127" s="212">
        <f t="shared" si="276"/>
        <v>156.54718361375274</v>
      </c>
      <c r="AC1127" s="82"/>
      <c r="AD1127" s="10"/>
      <c r="AE1127"/>
      <c r="AF1127"/>
      <c r="AK1127" s="10"/>
      <c r="AM1127"/>
      <c r="AR1127" s="10"/>
      <c r="AT1127"/>
    </row>
    <row r="1128" spans="1:46" x14ac:dyDescent="0.25">
      <c r="A1128" s="93">
        <v>1039</v>
      </c>
      <c r="B1128" s="93" t="s">
        <v>126</v>
      </c>
      <c r="C1128" s="94" t="s">
        <v>114</v>
      </c>
      <c r="D1128" s="121">
        <v>2014</v>
      </c>
      <c r="E1128" s="93">
        <v>4</v>
      </c>
      <c r="F1128" s="93">
        <f t="shared" si="270"/>
        <v>1039</v>
      </c>
      <c r="H1128" s="54">
        <v>4</v>
      </c>
      <c r="I1128" s="118">
        <v>642</v>
      </c>
      <c r="J1128" s="123"/>
      <c r="L1128"/>
      <c r="M1128" s="60">
        <f t="shared" si="277"/>
        <v>642</v>
      </c>
      <c r="N1128" s="10"/>
      <c r="O1128" s="79" t="str">
        <f t="shared" si="267"/>
        <v>NY Metro</v>
      </c>
      <c r="P1128" s="94">
        <f t="shared" si="266"/>
        <v>1039</v>
      </c>
      <c r="Q1128" s="94" t="s">
        <v>114</v>
      </c>
      <c r="R1128" s="193"/>
      <c r="S1128" s="94">
        <v>1</v>
      </c>
      <c r="T1128" s="58">
        <f t="shared" si="280"/>
        <v>4</v>
      </c>
      <c r="U1128" s="61">
        <f t="shared" si="281"/>
        <v>642</v>
      </c>
      <c r="V1128" s="61">
        <f t="shared" si="268"/>
        <v>626.18873445501094</v>
      </c>
      <c r="W1128" s="61" t="s">
        <v>194</v>
      </c>
      <c r="X1128" s="61">
        <f t="shared" si="269"/>
        <v>3.6349999999999998</v>
      </c>
      <c r="Y1128" s="61">
        <f t="shared" si="278"/>
        <v>3.5454767129968299</v>
      </c>
      <c r="Z1128" s="58">
        <f t="shared" si="279"/>
        <v>0</v>
      </c>
      <c r="AA1128" s="81">
        <f t="shared" si="282"/>
        <v>626.18873445501094</v>
      </c>
      <c r="AB1128" s="212">
        <f t="shared" si="276"/>
        <v>156.54718361375274</v>
      </c>
      <c r="AC1128" s="82"/>
      <c r="AD1128" s="10"/>
      <c r="AE1128"/>
      <c r="AF1128"/>
      <c r="AK1128" s="10"/>
      <c r="AM1128"/>
      <c r="AR1128" s="10"/>
      <c r="AT1128"/>
    </row>
    <row r="1129" spans="1:46" x14ac:dyDescent="0.25">
      <c r="A1129" s="93">
        <v>1040</v>
      </c>
      <c r="B1129" s="93" t="s">
        <v>126</v>
      </c>
      <c r="C1129" s="94" t="s">
        <v>114</v>
      </c>
      <c r="D1129" s="121">
        <v>2014</v>
      </c>
      <c r="E1129" s="93">
        <v>4</v>
      </c>
      <c r="F1129" s="93">
        <f t="shared" si="270"/>
        <v>1040</v>
      </c>
      <c r="H1129" s="54">
        <v>4</v>
      </c>
      <c r="I1129" s="118">
        <v>642</v>
      </c>
      <c r="J1129" s="123"/>
      <c r="L1129"/>
      <c r="M1129" s="60">
        <f t="shared" si="277"/>
        <v>642</v>
      </c>
      <c r="N1129" s="10"/>
      <c r="O1129" s="79" t="str">
        <f t="shared" si="267"/>
        <v>NY Metro</v>
      </c>
      <c r="P1129" s="94">
        <f t="shared" si="266"/>
        <v>1040</v>
      </c>
      <c r="Q1129" s="94" t="s">
        <v>114</v>
      </c>
      <c r="R1129" s="193"/>
      <c r="S1129" s="94">
        <v>1</v>
      </c>
      <c r="T1129" s="58">
        <f t="shared" si="280"/>
        <v>4</v>
      </c>
      <c r="U1129" s="61">
        <f t="shared" si="281"/>
        <v>642</v>
      </c>
      <c r="V1129" s="61">
        <f t="shared" si="268"/>
        <v>626.18873445501094</v>
      </c>
      <c r="W1129" s="61" t="s">
        <v>194</v>
      </c>
      <c r="X1129" s="61">
        <f t="shared" si="269"/>
        <v>3.6349999999999998</v>
      </c>
      <c r="Y1129" s="61">
        <f t="shared" si="278"/>
        <v>3.5454767129968299</v>
      </c>
      <c r="Z1129" s="58">
        <f t="shared" si="279"/>
        <v>0</v>
      </c>
      <c r="AA1129" s="81">
        <f t="shared" si="282"/>
        <v>626.18873445501094</v>
      </c>
      <c r="AB1129" s="212">
        <f t="shared" si="276"/>
        <v>156.54718361375274</v>
      </c>
      <c r="AC1129" s="82"/>
      <c r="AD1129" s="10"/>
      <c r="AE1129"/>
      <c r="AF1129"/>
      <c r="AK1129" s="10"/>
      <c r="AM1129"/>
      <c r="AR1129" s="10"/>
      <c r="AT1129"/>
    </row>
    <row r="1130" spans="1:46" x14ac:dyDescent="0.25">
      <c r="A1130" s="93">
        <v>1041</v>
      </c>
      <c r="B1130" s="93" t="s">
        <v>126</v>
      </c>
      <c r="C1130" s="94" t="s">
        <v>114</v>
      </c>
      <c r="D1130" s="121">
        <v>2014</v>
      </c>
      <c r="E1130" s="93">
        <v>4</v>
      </c>
      <c r="F1130" s="93">
        <f t="shared" si="270"/>
        <v>1041</v>
      </c>
      <c r="H1130" s="54">
        <v>4</v>
      </c>
      <c r="I1130" s="118">
        <v>642</v>
      </c>
      <c r="J1130" s="123"/>
      <c r="L1130"/>
      <c r="M1130" s="60">
        <f t="shared" si="277"/>
        <v>642</v>
      </c>
      <c r="N1130" s="10"/>
      <c r="O1130" s="79" t="str">
        <f t="shared" si="267"/>
        <v>NY Metro</v>
      </c>
      <c r="P1130" s="94">
        <f t="shared" si="266"/>
        <v>1041</v>
      </c>
      <c r="Q1130" s="94" t="s">
        <v>114</v>
      </c>
      <c r="R1130" s="193"/>
      <c r="S1130" s="94">
        <v>1</v>
      </c>
      <c r="T1130" s="58">
        <f t="shared" si="280"/>
        <v>4</v>
      </c>
      <c r="U1130" s="61">
        <f t="shared" si="281"/>
        <v>642</v>
      </c>
      <c r="V1130" s="61">
        <f t="shared" si="268"/>
        <v>626.18873445501094</v>
      </c>
      <c r="W1130" s="61" t="s">
        <v>194</v>
      </c>
      <c r="X1130" s="61">
        <f t="shared" si="269"/>
        <v>3.6349999999999998</v>
      </c>
      <c r="Y1130" s="61">
        <f t="shared" si="278"/>
        <v>3.5454767129968299</v>
      </c>
      <c r="Z1130" s="58">
        <f t="shared" si="279"/>
        <v>0</v>
      </c>
      <c r="AA1130" s="81">
        <f t="shared" si="282"/>
        <v>626.18873445501094</v>
      </c>
      <c r="AB1130" s="212">
        <f t="shared" si="276"/>
        <v>156.54718361375274</v>
      </c>
      <c r="AC1130" s="82"/>
      <c r="AD1130" s="10"/>
      <c r="AE1130"/>
      <c r="AF1130"/>
      <c r="AK1130" s="10"/>
      <c r="AM1130"/>
      <c r="AR1130" s="10"/>
      <c r="AT1130"/>
    </row>
    <row r="1131" spans="1:46" x14ac:dyDescent="0.25">
      <c r="A1131" s="93">
        <v>1042</v>
      </c>
      <c r="B1131" s="93" t="s">
        <v>126</v>
      </c>
      <c r="C1131" s="94" t="s">
        <v>114</v>
      </c>
      <c r="D1131" s="121">
        <v>2014</v>
      </c>
      <c r="E1131" s="93">
        <v>4</v>
      </c>
      <c r="F1131" s="93">
        <f t="shared" si="270"/>
        <v>1042</v>
      </c>
      <c r="H1131" s="54">
        <v>4</v>
      </c>
      <c r="I1131" s="118">
        <v>642</v>
      </c>
      <c r="J1131" s="123"/>
      <c r="L1131"/>
      <c r="M1131" s="60">
        <f t="shared" si="277"/>
        <v>642</v>
      </c>
      <c r="N1131" s="10"/>
      <c r="O1131" s="79" t="str">
        <f t="shared" si="267"/>
        <v>NY Metro</v>
      </c>
      <c r="P1131" s="94">
        <f t="shared" si="266"/>
        <v>1042</v>
      </c>
      <c r="Q1131" s="94" t="s">
        <v>114</v>
      </c>
      <c r="R1131" s="193"/>
      <c r="S1131" s="94">
        <v>1</v>
      </c>
      <c r="T1131" s="58">
        <f t="shared" si="280"/>
        <v>4</v>
      </c>
      <c r="U1131" s="61">
        <f t="shared" si="281"/>
        <v>642</v>
      </c>
      <c r="V1131" s="61">
        <f t="shared" si="268"/>
        <v>626.18873445501094</v>
      </c>
      <c r="W1131" s="61" t="s">
        <v>194</v>
      </c>
      <c r="X1131" s="61">
        <f t="shared" si="269"/>
        <v>3.6349999999999998</v>
      </c>
      <c r="Y1131" s="61">
        <f t="shared" si="278"/>
        <v>3.5454767129968299</v>
      </c>
      <c r="Z1131" s="58">
        <f t="shared" si="279"/>
        <v>0</v>
      </c>
      <c r="AA1131" s="81">
        <f t="shared" si="282"/>
        <v>626.18873445501094</v>
      </c>
      <c r="AB1131" s="212">
        <f t="shared" si="276"/>
        <v>156.54718361375274</v>
      </c>
      <c r="AC1131" s="82"/>
      <c r="AD1131" s="10"/>
      <c r="AE1131"/>
      <c r="AF1131"/>
      <c r="AK1131" s="10"/>
      <c r="AM1131"/>
      <c r="AR1131" s="10"/>
      <c r="AT1131"/>
    </row>
    <row r="1132" spans="1:46" x14ac:dyDescent="0.25">
      <c r="A1132" s="93">
        <v>1043</v>
      </c>
      <c r="B1132" s="93" t="s">
        <v>126</v>
      </c>
      <c r="C1132" s="94" t="s">
        <v>114</v>
      </c>
      <c r="D1132" s="121">
        <v>2014</v>
      </c>
      <c r="E1132" s="93">
        <v>4</v>
      </c>
      <c r="F1132" s="93">
        <f t="shared" si="270"/>
        <v>1043</v>
      </c>
      <c r="H1132" s="54">
        <v>4</v>
      </c>
      <c r="I1132" s="118">
        <v>642</v>
      </c>
      <c r="J1132" s="123"/>
      <c r="L1132"/>
      <c r="M1132" s="60">
        <f t="shared" si="277"/>
        <v>642</v>
      </c>
      <c r="N1132" s="10"/>
      <c r="O1132" s="79" t="str">
        <f t="shared" si="267"/>
        <v>NY Metro</v>
      </c>
      <c r="P1132" s="94">
        <f t="shared" si="266"/>
        <v>1043</v>
      </c>
      <c r="Q1132" s="94" t="s">
        <v>114</v>
      </c>
      <c r="R1132" s="193"/>
      <c r="S1132" s="94">
        <v>1</v>
      </c>
      <c r="T1132" s="58">
        <f t="shared" si="280"/>
        <v>4</v>
      </c>
      <c r="U1132" s="61">
        <f t="shared" si="281"/>
        <v>642</v>
      </c>
      <c r="V1132" s="61">
        <f t="shared" si="268"/>
        <v>626.18873445501094</v>
      </c>
      <c r="W1132" s="61" t="s">
        <v>194</v>
      </c>
      <c r="X1132" s="61">
        <f t="shared" si="269"/>
        <v>3.6349999999999998</v>
      </c>
      <c r="Y1132" s="61">
        <f t="shared" si="278"/>
        <v>3.5454767129968299</v>
      </c>
      <c r="Z1132" s="58">
        <f t="shared" si="279"/>
        <v>0</v>
      </c>
      <c r="AA1132" s="81">
        <f t="shared" si="282"/>
        <v>626.18873445501094</v>
      </c>
      <c r="AB1132" s="212">
        <f t="shared" si="276"/>
        <v>156.54718361375274</v>
      </c>
      <c r="AC1132" s="82"/>
      <c r="AD1132" s="10"/>
      <c r="AE1132"/>
      <c r="AF1132"/>
      <c r="AK1132" s="10"/>
      <c r="AM1132"/>
      <c r="AR1132" s="10"/>
      <c r="AT1132"/>
    </row>
    <row r="1133" spans="1:46" x14ac:dyDescent="0.25">
      <c r="A1133" s="93">
        <v>1044</v>
      </c>
      <c r="B1133" s="93" t="s">
        <v>126</v>
      </c>
      <c r="C1133" s="94" t="s">
        <v>114</v>
      </c>
      <c r="D1133" s="121">
        <v>2014</v>
      </c>
      <c r="E1133" s="93">
        <v>4</v>
      </c>
      <c r="F1133" s="93">
        <f t="shared" si="270"/>
        <v>1044</v>
      </c>
      <c r="H1133" s="54">
        <v>4</v>
      </c>
      <c r="I1133" s="118">
        <v>642</v>
      </c>
      <c r="J1133" s="123"/>
      <c r="L1133"/>
      <c r="M1133" s="60">
        <f t="shared" si="277"/>
        <v>642</v>
      </c>
      <c r="N1133" s="10"/>
      <c r="O1133" s="79" t="str">
        <f t="shared" si="267"/>
        <v>NY Metro</v>
      </c>
      <c r="P1133" s="94">
        <f t="shared" si="266"/>
        <v>1044</v>
      </c>
      <c r="Q1133" s="94" t="s">
        <v>114</v>
      </c>
      <c r="R1133" s="193"/>
      <c r="S1133" s="94">
        <v>1</v>
      </c>
      <c r="T1133" s="58">
        <f t="shared" si="280"/>
        <v>4</v>
      </c>
      <c r="U1133" s="61">
        <f t="shared" si="281"/>
        <v>642</v>
      </c>
      <c r="V1133" s="61">
        <f t="shared" si="268"/>
        <v>626.18873445501094</v>
      </c>
      <c r="W1133" s="61" t="s">
        <v>194</v>
      </c>
      <c r="X1133" s="61">
        <f t="shared" si="269"/>
        <v>3.6349999999999998</v>
      </c>
      <c r="Y1133" s="61">
        <f t="shared" si="278"/>
        <v>3.5454767129968299</v>
      </c>
      <c r="Z1133" s="58">
        <f t="shared" si="279"/>
        <v>0</v>
      </c>
      <c r="AA1133" s="81">
        <f t="shared" si="282"/>
        <v>626.18873445501094</v>
      </c>
      <c r="AB1133" s="212">
        <f t="shared" si="276"/>
        <v>156.54718361375274</v>
      </c>
      <c r="AC1133" s="82"/>
      <c r="AD1133" s="10"/>
      <c r="AE1133"/>
      <c r="AF1133"/>
      <c r="AK1133" s="10"/>
      <c r="AM1133"/>
      <c r="AR1133" s="10"/>
      <c r="AT1133"/>
    </row>
    <row r="1134" spans="1:46" x14ac:dyDescent="0.25">
      <c r="A1134" s="93">
        <v>1045</v>
      </c>
      <c r="B1134" s="93" t="s">
        <v>126</v>
      </c>
      <c r="C1134" s="94" t="s">
        <v>114</v>
      </c>
      <c r="D1134" s="121">
        <v>2014</v>
      </c>
      <c r="E1134" s="93">
        <v>4</v>
      </c>
      <c r="F1134" s="93">
        <f t="shared" si="270"/>
        <v>1045</v>
      </c>
      <c r="H1134" s="54">
        <v>4</v>
      </c>
      <c r="I1134" s="118">
        <v>642</v>
      </c>
      <c r="J1134" s="123"/>
      <c r="L1134"/>
      <c r="M1134" s="60">
        <f t="shared" si="277"/>
        <v>642</v>
      </c>
      <c r="N1134" s="10"/>
      <c r="O1134" s="79" t="str">
        <f t="shared" si="267"/>
        <v>NY Metro</v>
      </c>
      <c r="P1134" s="94">
        <f t="shared" si="266"/>
        <v>1045</v>
      </c>
      <c r="Q1134" s="94" t="s">
        <v>114</v>
      </c>
      <c r="R1134" s="193"/>
      <c r="S1134" s="94">
        <v>1</v>
      </c>
      <c r="T1134" s="58">
        <f t="shared" si="280"/>
        <v>4</v>
      </c>
      <c r="U1134" s="61">
        <f t="shared" si="281"/>
        <v>642</v>
      </c>
      <c r="V1134" s="61">
        <f t="shared" si="268"/>
        <v>626.18873445501094</v>
      </c>
      <c r="W1134" s="61" t="s">
        <v>194</v>
      </c>
      <c r="X1134" s="61">
        <f t="shared" si="269"/>
        <v>3.6349999999999998</v>
      </c>
      <c r="Y1134" s="61">
        <f t="shared" si="278"/>
        <v>3.5454767129968299</v>
      </c>
      <c r="Z1134" s="58">
        <f t="shared" si="279"/>
        <v>0</v>
      </c>
      <c r="AA1134" s="81">
        <f t="shared" si="282"/>
        <v>626.18873445501094</v>
      </c>
      <c r="AB1134" s="212">
        <f t="shared" si="276"/>
        <v>156.54718361375274</v>
      </c>
      <c r="AC1134" s="82"/>
      <c r="AD1134" s="10"/>
      <c r="AE1134"/>
      <c r="AF1134"/>
      <c r="AK1134" s="10"/>
      <c r="AM1134"/>
      <c r="AR1134" s="10"/>
      <c r="AT1134"/>
    </row>
    <row r="1135" spans="1:46" x14ac:dyDescent="0.25">
      <c r="A1135" s="93">
        <v>1046</v>
      </c>
      <c r="B1135" s="93" t="s">
        <v>126</v>
      </c>
      <c r="C1135" s="94" t="s">
        <v>114</v>
      </c>
      <c r="D1135" s="121">
        <v>2014</v>
      </c>
      <c r="E1135" s="93">
        <v>4</v>
      </c>
      <c r="F1135" s="93">
        <f t="shared" si="270"/>
        <v>1046</v>
      </c>
      <c r="H1135" s="54">
        <v>4</v>
      </c>
      <c r="I1135" s="118">
        <v>642</v>
      </c>
      <c r="J1135" s="123"/>
      <c r="L1135"/>
      <c r="M1135" s="60">
        <f t="shared" si="277"/>
        <v>642</v>
      </c>
      <c r="N1135" s="10"/>
      <c r="O1135" s="79" t="str">
        <f t="shared" si="267"/>
        <v>NY Metro</v>
      </c>
      <c r="P1135" s="94">
        <f t="shared" si="266"/>
        <v>1046</v>
      </c>
      <c r="Q1135" s="94" t="s">
        <v>114</v>
      </c>
      <c r="R1135" s="193"/>
      <c r="S1135" s="94">
        <v>1</v>
      </c>
      <c r="T1135" s="58">
        <f t="shared" si="280"/>
        <v>4</v>
      </c>
      <c r="U1135" s="61">
        <f t="shared" si="281"/>
        <v>642</v>
      </c>
      <c r="V1135" s="61">
        <f t="shared" si="268"/>
        <v>626.18873445501094</v>
      </c>
      <c r="W1135" s="61" t="s">
        <v>194</v>
      </c>
      <c r="X1135" s="61">
        <f t="shared" si="269"/>
        <v>3.6349999999999998</v>
      </c>
      <c r="Y1135" s="61">
        <f t="shared" si="278"/>
        <v>3.5454767129968299</v>
      </c>
      <c r="Z1135" s="58">
        <f t="shared" si="279"/>
        <v>0</v>
      </c>
      <c r="AA1135" s="81">
        <f t="shared" si="282"/>
        <v>626.18873445501094</v>
      </c>
      <c r="AB1135" s="212">
        <f t="shared" si="276"/>
        <v>156.54718361375274</v>
      </c>
      <c r="AC1135" s="82"/>
      <c r="AD1135" s="10"/>
      <c r="AE1135"/>
      <c r="AF1135"/>
      <c r="AK1135" s="10"/>
      <c r="AM1135"/>
      <c r="AR1135" s="10"/>
      <c r="AT1135"/>
    </row>
    <row r="1136" spans="1:46" x14ac:dyDescent="0.25">
      <c r="A1136" s="93">
        <v>1047</v>
      </c>
      <c r="B1136" s="93" t="s">
        <v>126</v>
      </c>
      <c r="C1136" s="94" t="s">
        <v>114</v>
      </c>
      <c r="D1136" s="121">
        <v>2014</v>
      </c>
      <c r="E1136" s="93">
        <v>4</v>
      </c>
      <c r="F1136" s="93">
        <f t="shared" si="270"/>
        <v>1047</v>
      </c>
      <c r="H1136" s="54">
        <v>4</v>
      </c>
      <c r="I1136" s="118">
        <v>642</v>
      </c>
      <c r="J1136" s="123"/>
      <c r="L1136"/>
      <c r="M1136" s="60">
        <f t="shared" si="277"/>
        <v>642</v>
      </c>
      <c r="N1136" s="10"/>
      <c r="O1136" s="79" t="str">
        <f t="shared" si="267"/>
        <v>NY Metro</v>
      </c>
      <c r="P1136" s="94">
        <f t="shared" si="266"/>
        <v>1047</v>
      </c>
      <c r="Q1136" s="94" t="s">
        <v>114</v>
      </c>
      <c r="R1136" s="193"/>
      <c r="S1136" s="94">
        <v>1</v>
      </c>
      <c r="T1136" s="58">
        <f t="shared" si="280"/>
        <v>4</v>
      </c>
      <c r="U1136" s="61">
        <f t="shared" si="281"/>
        <v>642</v>
      </c>
      <c r="V1136" s="61">
        <f t="shared" si="268"/>
        <v>626.18873445501094</v>
      </c>
      <c r="W1136" s="61" t="s">
        <v>194</v>
      </c>
      <c r="X1136" s="61">
        <f t="shared" si="269"/>
        <v>3.6349999999999998</v>
      </c>
      <c r="Y1136" s="61">
        <f t="shared" si="278"/>
        <v>3.5454767129968299</v>
      </c>
      <c r="Z1136" s="58">
        <f t="shared" si="279"/>
        <v>0</v>
      </c>
      <c r="AA1136" s="81">
        <f t="shared" si="282"/>
        <v>626.18873445501094</v>
      </c>
      <c r="AB1136" s="212">
        <f t="shared" si="276"/>
        <v>156.54718361375274</v>
      </c>
      <c r="AC1136" s="82"/>
      <c r="AD1136" s="10"/>
      <c r="AE1136"/>
      <c r="AF1136"/>
      <c r="AK1136" s="10"/>
      <c r="AM1136"/>
      <c r="AR1136" s="10"/>
      <c r="AT1136"/>
    </row>
    <row r="1137" spans="1:46" x14ac:dyDescent="0.25">
      <c r="A1137" s="93">
        <v>1048</v>
      </c>
      <c r="B1137" s="93" t="s">
        <v>126</v>
      </c>
      <c r="C1137" s="94" t="s">
        <v>114</v>
      </c>
      <c r="D1137" s="121">
        <v>2014</v>
      </c>
      <c r="E1137" s="93">
        <v>4</v>
      </c>
      <c r="F1137" s="93">
        <f t="shared" si="270"/>
        <v>1048</v>
      </c>
      <c r="H1137" s="54">
        <v>4</v>
      </c>
      <c r="I1137" s="118">
        <v>642</v>
      </c>
      <c r="J1137" s="123"/>
      <c r="L1137"/>
      <c r="M1137" s="60">
        <f t="shared" ref="M1137:M1157" si="283">I1137+(L1137*K1137)</f>
        <v>642</v>
      </c>
      <c r="N1137" s="10"/>
      <c r="O1137" s="79" t="str">
        <f t="shared" si="267"/>
        <v>NY Metro</v>
      </c>
      <c r="P1137" s="94">
        <f t="shared" si="266"/>
        <v>1048</v>
      </c>
      <c r="Q1137" s="94" t="s">
        <v>114</v>
      </c>
      <c r="R1137" s="193"/>
      <c r="S1137" s="94">
        <v>1</v>
      </c>
      <c r="T1137" s="58">
        <f t="shared" si="280"/>
        <v>4</v>
      </c>
      <c r="U1137" s="61">
        <f t="shared" si="281"/>
        <v>642</v>
      </c>
      <c r="V1137" s="61">
        <f t="shared" si="268"/>
        <v>626.18873445501094</v>
      </c>
      <c r="W1137" s="61" t="s">
        <v>194</v>
      </c>
      <c r="X1137" s="61">
        <f t="shared" si="269"/>
        <v>3.6349999999999998</v>
      </c>
      <c r="Y1137" s="61">
        <f t="shared" ref="Y1137:Y1160" si="284">X1137/$AO$52</f>
        <v>3.5454767129968299</v>
      </c>
      <c r="Z1137" s="58">
        <f t="shared" si="279"/>
        <v>0</v>
      </c>
      <c r="AA1137" s="81">
        <f t="shared" si="282"/>
        <v>626.18873445501094</v>
      </c>
      <c r="AB1137" s="212">
        <f t="shared" si="276"/>
        <v>156.54718361375274</v>
      </c>
      <c r="AC1137" s="82"/>
      <c r="AD1137" s="10"/>
      <c r="AE1137"/>
      <c r="AF1137"/>
      <c r="AK1137" s="10"/>
      <c r="AM1137"/>
      <c r="AR1137" s="10"/>
      <c r="AT1137"/>
    </row>
    <row r="1138" spans="1:46" x14ac:dyDescent="0.25">
      <c r="A1138" s="93">
        <v>1049</v>
      </c>
      <c r="B1138" s="93" t="s">
        <v>126</v>
      </c>
      <c r="C1138" s="94" t="s">
        <v>114</v>
      </c>
      <c r="D1138" s="121">
        <v>2014</v>
      </c>
      <c r="E1138" s="93">
        <v>4</v>
      </c>
      <c r="F1138" s="93">
        <f t="shared" si="270"/>
        <v>1049</v>
      </c>
      <c r="H1138" s="54">
        <v>4</v>
      </c>
      <c r="I1138" s="118">
        <v>642</v>
      </c>
      <c r="J1138" s="123"/>
      <c r="L1138"/>
      <c r="M1138" s="60">
        <f t="shared" si="283"/>
        <v>642</v>
      </c>
      <c r="N1138" s="10"/>
      <c r="O1138" s="79" t="str">
        <f t="shared" si="267"/>
        <v>NY Metro</v>
      </c>
      <c r="P1138" s="94">
        <f t="shared" si="266"/>
        <v>1049</v>
      </c>
      <c r="Q1138" s="94" t="s">
        <v>114</v>
      </c>
      <c r="R1138" s="193"/>
      <c r="S1138" s="94">
        <v>1</v>
      </c>
      <c r="T1138" s="58">
        <f t="shared" si="280"/>
        <v>4</v>
      </c>
      <c r="U1138" s="61">
        <f t="shared" si="281"/>
        <v>642</v>
      </c>
      <c r="V1138" s="61">
        <f t="shared" si="268"/>
        <v>626.18873445501094</v>
      </c>
      <c r="W1138" s="61" t="s">
        <v>194</v>
      </c>
      <c r="X1138" s="61">
        <f t="shared" si="269"/>
        <v>3.6349999999999998</v>
      </c>
      <c r="Y1138" s="61">
        <f t="shared" si="284"/>
        <v>3.5454767129968299</v>
      </c>
      <c r="Z1138" s="58">
        <f t="shared" si="279"/>
        <v>0</v>
      </c>
      <c r="AA1138" s="81">
        <f t="shared" si="282"/>
        <v>626.18873445501094</v>
      </c>
      <c r="AB1138" s="212">
        <f t="shared" si="276"/>
        <v>156.54718361375274</v>
      </c>
      <c r="AC1138" s="82"/>
      <c r="AD1138" s="10"/>
      <c r="AE1138"/>
      <c r="AF1138"/>
      <c r="AK1138" s="10"/>
      <c r="AM1138"/>
      <c r="AR1138" s="10"/>
      <c r="AT1138"/>
    </row>
    <row r="1139" spans="1:46" x14ac:dyDescent="0.25">
      <c r="A1139" s="93">
        <v>1050</v>
      </c>
      <c r="B1139" s="93" t="s">
        <v>126</v>
      </c>
      <c r="C1139" s="94" t="s">
        <v>114</v>
      </c>
      <c r="D1139" s="121">
        <v>2014</v>
      </c>
      <c r="E1139" s="93">
        <v>4</v>
      </c>
      <c r="F1139" s="93">
        <f t="shared" si="270"/>
        <v>1050</v>
      </c>
      <c r="H1139" s="54">
        <v>4</v>
      </c>
      <c r="I1139" s="118">
        <v>642</v>
      </c>
      <c r="J1139" s="123"/>
      <c r="L1139"/>
      <c r="M1139" s="60">
        <f t="shared" si="283"/>
        <v>642</v>
      </c>
      <c r="N1139" s="10"/>
      <c r="O1139" s="79" t="str">
        <f t="shared" si="267"/>
        <v>NY Metro</v>
      </c>
      <c r="P1139" s="94">
        <f t="shared" si="266"/>
        <v>1050</v>
      </c>
      <c r="Q1139" s="94" t="s">
        <v>114</v>
      </c>
      <c r="R1139" s="193"/>
      <c r="S1139" s="94">
        <v>1</v>
      </c>
      <c r="T1139" s="58">
        <f t="shared" si="280"/>
        <v>4</v>
      </c>
      <c r="U1139" s="61">
        <f t="shared" si="281"/>
        <v>642</v>
      </c>
      <c r="V1139" s="61">
        <f t="shared" si="268"/>
        <v>626.18873445501094</v>
      </c>
      <c r="W1139" s="61" t="s">
        <v>194</v>
      </c>
      <c r="X1139" s="61">
        <f t="shared" si="269"/>
        <v>3.6349999999999998</v>
      </c>
      <c r="Y1139" s="61">
        <f t="shared" si="284"/>
        <v>3.5454767129968299</v>
      </c>
      <c r="Z1139" s="58">
        <f t="shared" si="279"/>
        <v>0</v>
      </c>
      <c r="AA1139" s="81">
        <f t="shared" si="282"/>
        <v>626.18873445501094</v>
      </c>
      <c r="AB1139" s="212">
        <f t="shared" si="276"/>
        <v>156.54718361375274</v>
      </c>
      <c r="AC1139" s="82"/>
      <c r="AD1139" s="10"/>
      <c r="AE1139"/>
      <c r="AF1139"/>
      <c r="AK1139" s="10"/>
      <c r="AM1139"/>
      <c r="AR1139" s="10"/>
      <c r="AT1139"/>
    </row>
    <row r="1140" spans="1:46" x14ac:dyDescent="0.25">
      <c r="A1140" s="93">
        <v>1051</v>
      </c>
      <c r="B1140" s="93" t="s">
        <v>126</v>
      </c>
      <c r="C1140" s="94" t="s">
        <v>114</v>
      </c>
      <c r="D1140" s="121">
        <v>2014</v>
      </c>
      <c r="E1140" s="93">
        <v>4</v>
      </c>
      <c r="F1140" s="93">
        <f t="shared" si="270"/>
        <v>1051</v>
      </c>
      <c r="H1140" s="54">
        <v>4</v>
      </c>
      <c r="I1140" s="118">
        <v>642</v>
      </c>
      <c r="J1140" s="123"/>
      <c r="L1140"/>
      <c r="M1140" s="60">
        <f t="shared" si="283"/>
        <v>642</v>
      </c>
      <c r="N1140" s="10"/>
      <c r="O1140" s="79" t="str">
        <f t="shared" si="267"/>
        <v>NY Metro</v>
      </c>
      <c r="P1140" s="94">
        <f t="shared" si="266"/>
        <v>1051</v>
      </c>
      <c r="Q1140" s="94" t="s">
        <v>114</v>
      </c>
      <c r="R1140" s="193"/>
      <c r="S1140" s="94">
        <v>1</v>
      </c>
      <c r="T1140" s="58">
        <f t="shared" si="280"/>
        <v>4</v>
      </c>
      <c r="U1140" s="61">
        <f t="shared" si="281"/>
        <v>642</v>
      </c>
      <c r="V1140" s="61">
        <f t="shared" si="268"/>
        <v>626.18873445501094</v>
      </c>
      <c r="W1140" s="61" t="s">
        <v>194</v>
      </c>
      <c r="X1140" s="61">
        <f t="shared" si="269"/>
        <v>3.6349999999999998</v>
      </c>
      <c r="Y1140" s="61">
        <f t="shared" si="284"/>
        <v>3.5454767129968299</v>
      </c>
      <c r="Z1140" s="58">
        <f t="shared" si="279"/>
        <v>0</v>
      </c>
      <c r="AA1140" s="81">
        <f t="shared" si="282"/>
        <v>626.18873445501094</v>
      </c>
      <c r="AB1140" s="212">
        <f t="shared" si="276"/>
        <v>156.54718361375274</v>
      </c>
      <c r="AC1140" s="82"/>
      <c r="AD1140" s="10"/>
      <c r="AE1140"/>
      <c r="AF1140"/>
      <c r="AK1140" s="10"/>
      <c r="AM1140"/>
      <c r="AR1140" s="10"/>
      <c r="AT1140"/>
    </row>
    <row r="1141" spans="1:46" x14ac:dyDescent="0.25">
      <c r="A1141" s="93">
        <v>1052</v>
      </c>
      <c r="B1141" s="93" t="s">
        <v>126</v>
      </c>
      <c r="C1141" s="94" t="s">
        <v>114</v>
      </c>
      <c r="D1141" s="121">
        <v>2014</v>
      </c>
      <c r="E1141" s="93">
        <v>4</v>
      </c>
      <c r="F1141" s="93">
        <f t="shared" si="270"/>
        <v>1052</v>
      </c>
      <c r="H1141" s="54">
        <v>4</v>
      </c>
      <c r="I1141" s="118">
        <v>506.64</v>
      </c>
      <c r="J1141" s="123"/>
      <c r="L1141"/>
      <c r="M1141" s="60">
        <f t="shared" si="283"/>
        <v>506.64</v>
      </c>
      <c r="N1141" s="10"/>
      <c r="O1141" s="79" t="str">
        <f t="shared" si="267"/>
        <v>NY Metro</v>
      </c>
      <c r="P1141" s="94">
        <f t="shared" si="266"/>
        <v>1052</v>
      </c>
      <c r="Q1141" s="94" t="s">
        <v>114</v>
      </c>
      <c r="R1141" s="193"/>
      <c r="S1141" s="94">
        <v>1</v>
      </c>
      <c r="T1141" s="58">
        <f t="shared" si="280"/>
        <v>4</v>
      </c>
      <c r="U1141" s="61">
        <f t="shared" si="281"/>
        <v>506.64</v>
      </c>
      <c r="V1141" s="61">
        <f t="shared" si="268"/>
        <v>494.16239941477687</v>
      </c>
      <c r="W1141" s="61" t="s">
        <v>194</v>
      </c>
      <c r="X1141" s="61">
        <f t="shared" si="269"/>
        <v>3.6349999999999998</v>
      </c>
      <c r="Y1141" s="61">
        <f t="shared" si="284"/>
        <v>3.5454767129968299</v>
      </c>
      <c r="Z1141" s="58">
        <f t="shared" si="279"/>
        <v>0</v>
      </c>
      <c r="AA1141" s="81">
        <f t="shared" si="282"/>
        <v>494.16239941477687</v>
      </c>
      <c r="AB1141" s="212">
        <f t="shared" si="276"/>
        <v>123.54059985369422</v>
      </c>
      <c r="AC1141" s="82"/>
      <c r="AD1141" s="10"/>
      <c r="AE1141"/>
      <c r="AF1141"/>
      <c r="AK1141" s="10"/>
      <c r="AM1141"/>
      <c r="AR1141" s="10"/>
      <c r="AT1141"/>
    </row>
    <row r="1142" spans="1:46" x14ac:dyDescent="0.25">
      <c r="A1142" s="93">
        <v>1053</v>
      </c>
      <c r="B1142" s="93" t="s">
        <v>126</v>
      </c>
      <c r="C1142" s="94" t="s">
        <v>114</v>
      </c>
      <c r="D1142" s="121">
        <v>2014</v>
      </c>
      <c r="E1142" s="93">
        <v>4</v>
      </c>
      <c r="F1142" s="93">
        <f t="shared" si="270"/>
        <v>1053</v>
      </c>
      <c r="H1142" s="54">
        <v>4</v>
      </c>
      <c r="I1142" s="118">
        <v>506.64</v>
      </c>
      <c r="J1142" s="123"/>
      <c r="L1142"/>
      <c r="M1142" s="60">
        <f t="shared" si="283"/>
        <v>506.64</v>
      </c>
      <c r="N1142" s="10"/>
      <c r="O1142" s="79" t="str">
        <f t="shared" si="267"/>
        <v>NY Metro</v>
      </c>
      <c r="P1142" s="94">
        <f t="shared" si="266"/>
        <v>1053</v>
      </c>
      <c r="Q1142" s="94" t="s">
        <v>114</v>
      </c>
      <c r="R1142" s="193"/>
      <c r="S1142" s="94">
        <v>1</v>
      </c>
      <c r="T1142" s="58">
        <f t="shared" si="280"/>
        <v>4</v>
      </c>
      <c r="U1142" s="61">
        <f t="shared" si="281"/>
        <v>506.64</v>
      </c>
      <c r="V1142" s="61">
        <f t="shared" si="268"/>
        <v>494.16239941477687</v>
      </c>
      <c r="W1142" s="61" t="s">
        <v>194</v>
      </c>
      <c r="X1142" s="61">
        <f t="shared" si="269"/>
        <v>3.6349999999999998</v>
      </c>
      <c r="Y1142" s="61">
        <f t="shared" si="284"/>
        <v>3.5454767129968299</v>
      </c>
      <c r="Z1142" s="58">
        <f t="shared" si="279"/>
        <v>0</v>
      </c>
      <c r="AA1142" s="81">
        <f t="shared" si="282"/>
        <v>494.16239941477687</v>
      </c>
      <c r="AB1142" s="212">
        <f t="shared" si="276"/>
        <v>123.54059985369422</v>
      </c>
      <c r="AC1142" s="82"/>
      <c r="AD1142" s="10"/>
      <c r="AE1142"/>
      <c r="AF1142"/>
      <c r="AK1142" s="10"/>
      <c r="AM1142"/>
      <c r="AR1142" s="10"/>
      <c r="AT1142"/>
    </row>
    <row r="1143" spans="1:46" x14ac:dyDescent="0.25">
      <c r="A1143" s="93">
        <v>1054</v>
      </c>
      <c r="B1143" s="93" t="s">
        <v>126</v>
      </c>
      <c r="C1143" s="94" t="s">
        <v>114</v>
      </c>
      <c r="D1143" s="121">
        <v>2014</v>
      </c>
      <c r="E1143" s="93">
        <v>4</v>
      </c>
      <c r="F1143" s="93">
        <f t="shared" si="270"/>
        <v>1054</v>
      </c>
      <c r="H1143" s="54">
        <v>4</v>
      </c>
      <c r="I1143" s="118">
        <v>506.64</v>
      </c>
      <c r="J1143" s="123"/>
      <c r="L1143"/>
      <c r="M1143" s="60">
        <f t="shared" si="283"/>
        <v>506.64</v>
      </c>
      <c r="N1143" s="10"/>
      <c r="O1143" s="79" t="str">
        <f t="shared" si="267"/>
        <v>NY Metro</v>
      </c>
      <c r="P1143" s="94">
        <f t="shared" si="266"/>
        <v>1054</v>
      </c>
      <c r="Q1143" s="94" t="s">
        <v>114</v>
      </c>
      <c r="R1143" s="193"/>
      <c r="S1143" s="94">
        <v>1</v>
      </c>
      <c r="T1143" s="58">
        <f t="shared" si="280"/>
        <v>4</v>
      </c>
      <c r="U1143" s="61">
        <f t="shared" si="281"/>
        <v>506.64</v>
      </c>
      <c r="V1143" s="61">
        <f t="shared" si="268"/>
        <v>494.16239941477687</v>
      </c>
      <c r="W1143" s="61" t="s">
        <v>194</v>
      </c>
      <c r="X1143" s="61">
        <f t="shared" si="269"/>
        <v>3.6349999999999998</v>
      </c>
      <c r="Y1143" s="61">
        <f t="shared" si="284"/>
        <v>3.5454767129968299</v>
      </c>
      <c r="Z1143" s="58">
        <f t="shared" si="279"/>
        <v>0</v>
      </c>
      <c r="AA1143" s="81">
        <f t="shared" si="282"/>
        <v>494.16239941477687</v>
      </c>
      <c r="AB1143" s="212">
        <f t="shared" si="276"/>
        <v>123.54059985369422</v>
      </c>
      <c r="AC1143" s="82"/>
      <c r="AD1143" s="10"/>
      <c r="AE1143"/>
      <c r="AF1143"/>
      <c r="AK1143" s="10"/>
      <c r="AM1143"/>
      <c r="AR1143" s="10"/>
      <c r="AT1143"/>
    </row>
    <row r="1144" spans="1:46" x14ac:dyDescent="0.25">
      <c r="A1144" s="93">
        <v>1055</v>
      </c>
      <c r="B1144" s="93" t="s">
        <v>126</v>
      </c>
      <c r="C1144" s="94" t="s">
        <v>114</v>
      </c>
      <c r="D1144" s="121">
        <v>2014</v>
      </c>
      <c r="E1144" s="93">
        <v>4</v>
      </c>
      <c r="F1144" s="93">
        <f t="shared" si="270"/>
        <v>1055</v>
      </c>
      <c r="H1144" s="54">
        <v>4</v>
      </c>
      <c r="I1144" s="118">
        <v>506.64</v>
      </c>
      <c r="J1144" s="123"/>
      <c r="L1144"/>
      <c r="M1144" s="60">
        <f t="shared" si="283"/>
        <v>506.64</v>
      </c>
      <c r="N1144" s="10"/>
      <c r="O1144" s="79" t="str">
        <f t="shared" si="267"/>
        <v>NY Metro</v>
      </c>
      <c r="P1144" s="94">
        <f t="shared" ref="P1144:P1207" si="285">A1144</f>
        <v>1055</v>
      </c>
      <c r="Q1144" s="94" t="s">
        <v>114</v>
      </c>
      <c r="R1144" s="193"/>
      <c r="S1144" s="94">
        <v>1</v>
      </c>
      <c r="T1144" s="58">
        <f t="shared" si="280"/>
        <v>4</v>
      </c>
      <c r="U1144" s="61">
        <f t="shared" si="281"/>
        <v>506.64</v>
      </c>
      <c r="V1144" s="61">
        <f t="shared" si="268"/>
        <v>494.16239941477687</v>
      </c>
      <c r="W1144" s="61" t="s">
        <v>194</v>
      </c>
      <c r="X1144" s="61">
        <f t="shared" si="269"/>
        <v>3.6349999999999998</v>
      </c>
      <c r="Y1144" s="61">
        <f t="shared" si="284"/>
        <v>3.5454767129968299</v>
      </c>
      <c r="Z1144" s="58">
        <f t="shared" si="279"/>
        <v>0</v>
      </c>
      <c r="AA1144" s="81">
        <f t="shared" si="282"/>
        <v>494.16239941477687</v>
      </c>
      <c r="AB1144" s="212">
        <f t="shared" si="276"/>
        <v>123.54059985369422</v>
      </c>
      <c r="AC1144" s="82"/>
      <c r="AD1144" s="10"/>
      <c r="AE1144"/>
      <c r="AF1144"/>
      <c r="AK1144" s="10"/>
      <c r="AM1144"/>
      <c r="AR1144" s="10"/>
      <c r="AT1144"/>
    </row>
    <row r="1145" spans="1:46" x14ac:dyDescent="0.25">
      <c r="A1145" s="93">
        <v>1056</v>
      </c>
      <c r="B1145" s="93" t="s">
        <v>126</v>
      </c>
      <c r="C1145" s="94" t="s">
        <v>114</v>
      </c>
      <c r="D1145" s="121">
        <v>2014</v>
      </c>
      <c r="E1145" s="93">
        <v>4</v>
      </c>
      <c r="F1145" s="93">
        <f t="shared" si="270"/>
        <v>1056</v>
      </c>
      <c r="H1145" s="54">
        <v>4</v>
      </c>
      <c r="I1145" s="118">
        <v>506.64</v>
      </c>
      <c r="J1145" s="123"/>
      <c r="L1145"/>
      <c r="M1145" s="60">
        <f t="shared" si="283"/>
        <v>506.64</v>
      </c>
      <c r="N1145" s="10"/>
      <c r="O1145" s="79" t="str">
        <f t="shared" ref="O1145:O1208" si="286">IF(E1145=1,$E$3,IF(E1145=2,$E$4,IF(E1145=3,$E$5,IF(E1145=4,$E$6,IF(E1145=5,$E$7,IF(E1145=6,$E$8,"other"))))))</f>
        <v>NY Metro</v>
      </c>
      <c r="P1145" s="94">
        <f t="shared" si="285"/>
        <v>1056</v>
      </c>
      <c r="Q1145" s="94" t="s">
        <v>114</v>
      </c>
      <c r="R1145" s="193"/>
      <c r="S1145" s="94">
        <v>1</v>
      </c>
      <c r="T1145" s="58">
        <f t="shared" si="280"/>
        <v>4</v>
      </c>
      <c r="U1145" s="61">
        <f t="shared" si="281"/>
        <v>506.64</v>
      </c>
      <c r="V1145" s="61">
        <f t="shared" ref="V1145:V1208" si="287">U1145/INDEX($AO$49:$AO$56,MATCH($O1145,$AL$49:$AL$56,0))</f>
        <v>494.16239941477687</v>
      </c>
      <c r="W1145" s="61" t="s">
        <v>194</v>
      </c>
      <c r="X1145" s="61">
        <f t="shared" ref="X1145:X1208" si="288">IF(K1145,K1145,AVERAGE($L$11:$L$1104))</f>
        <v>3.6349999999999998</v>
      </c>
      <c r="Y1145" s="61">
        <f t="shared" si="284"/>
        <v>3.5454767129968299</v>
      </c>
      <c r="Z1145" s="58">
        <f t="shared" si="279"/>
        <v>0</v>
      </c>
      <c r="AA1145" s="81">
        <f t="shared" si="282"/>
        <v>494.16239941477687</v>
      </c>
      <c r="AB1145" s="212">
        <f t="shared" si="276"/>
        <v>123.54059985369422</v>
      </c>
      <c r="AC1145" s="82"/>
      <c r="AD1145" s="10"/>
      <c r="AE1145"/>
      <c r="AF1145"/>
      <c r="AK1145" s="10"/>
      <c r="AM1145"/>
      <c r="AR1145" s="10"/>
      <c r="AT1145"/>
    </row>
    <row r="1146" spans="1:46" x14ac:dyDescent="0.25">
      <c r="A1146" s="93">
        <v>1057</v>
      </c>
      <c r="B1146" s="93" t="s">
        <v>126</v>
      </c>
      <c r="C1146" s="94" t="s">
        <v>114</v>
      </c>
      <c r="D1146" s="121">
        <v>2014</v>
      </c>
      <c r="E1146" s="93">
        <v>4</v>
      </c>
      <c r="F1146" s="93">
        <f t="shared" si="270"/>
        <v>1057</v>
      </c>
      <c r="H1146" s="54">
        <v>4</v>
      </c>
      <c r="I1146" s="118">
        <v>506.64</v>
      </c>
      <c r="J1146" s="123"/>
      <c r="L1146"/>
      <c r="M1146" s="60">
        <f t="shared" si="283"/>
        <v>506.64</v>
      </c>
      <c r="N1146" s="10"/>
      <c r="O1146" s="79" t="str">
        <f t="shared" si="286"/>
        <v>NY Metro</v>
      </c>
      <c r="P1146" s="94">
        <f t="shared" si="285"/>
        <v>1057</v>
      </c>
      <c r="Q1146" s="94" t="s">
        <v>114</v>
      </c>
      <c r="R1146" s="193"/>
      <c r="S1146" s="94">
        <v>1</v>
      </c>
      <c r="T1146" s="58">
        <f t="shared" si="280"/>
        <v>4</v>
      </c>
      <c r="U1146" s="61">
        <f t="shared" si="281"/>
        <v>506.64</v>
      </c>
      <c r="V1146" s="61">
        <f t="shared" si="287"/>
        <v>494.16239941477687</v>
      </c>
      <c r="W1146" s="61" t="s">
        <v>194</v>
      </c>
      <c r="X1146" s="61">
        <f t="shared" si="288"/>
        <v>3.6349999999999998</v>
      </c>
      <c r="Y1146" s="61">
        <f t="shared" si="284"/>
        <v>3.5454767129968299</v>
      </c>
      <c r="Z1146" s="58">
        <f t="shared" si="279"/>
        <v>0</v>
      </c>
      <c r="AA1146" s="81">
        <f t="shared" si="282"/>
        <v>494.16239941477687</v>
      </c>
      <c r="AB1146" s="212">
        <f t="shared" si="276"/>
        <v>123.54059985369422</v>
      </c>
      <c r="AC1146" s="82"/>
      <c r="AD1146" s="10"/>
      <c r="AE1146"/>
      <c r="AF1146"/>
      <c r="AK1146" s="10"/>
      <c r="AM1146"/>
      <c r="AR1146" s="10"/>
      <c r="AT1146"/>
    </row>
    <row r="1147" spans="1:46" x14ac:dyDescent="0.25">
      <c r="A1147" s="93">
        <v>1058</v>
      </c>
      <c r="B1147" s="93" t="s">
        <v>126</v>
      </c>
      <c r="C1147" s="94" t="s">
        <v>114</v>
      </c>
      <c r="D1147" s="121">
        <v>2014</v>
      </c>
      <c r="E1147" s="93">
        <v>4</v>
      </c>
      <c r="F1147" s="93">
        <f t="shared" si="270"/>
        <v>1058</v>
      </c>
      <c r="H1147" s="54">
        <v>4</v>
      </c>
      <c r="I1147" s="118">
        <v>506.64</v>
      </c>
      <c r="J1147" s="123"/>
      <c r="L1147"/>
      <c r="M1147" s="60">
        <f t="shared" si="283"/>
        <v>506.64</v>
      </c>
      <c r="N1147" s="10"/>
      <c r="O1147" s="79" t="str">
        <f t="shared" si="286"/>
        <v>NY Metro</v>
      </c>
      <c r="P1147" s="94">
        <f t="shared" si="285"/>
        <v>1058</v>
      </c>
      <c r="Q1147" s="94" t="s">
        <v>114</v>
      </c>
      <c r="R1147" s="193"/>
      <c r="S1147" s="94">
        <v>1</v>
      </c>
      <c r="T1147" s="58">
        <f t="shared" si="280"/>
        <v>4</v>
      </c>
      <c r="U1147" s="61">
        <f t="shared" si="281"/>
        <v>506.64</v>
      </c>
      <c r="V1147" s="61">
        <f t="shared" si="287"/>
        <v>494.16239941477687</v>
      </c>
      <c r="W1147" s="61" t="s">
        <v>194</v>
      </c>
      <c r="X1147" s="61">
        <f t="shared" si="288"/>
        <v>3.6349999999999998</v>
      </c>
      <c r="Y1147" s="61">
        <f t="shared" si="284"/>
        <v>3.5454767129968299</v>
      </c>
      <c r="Z1147" s="58">
        <f t="shared" si="279"/>
        <v>0</v>
      </c>
      <c r="AA1147" s="81">
        <f t="shared" si="282"/>
        <v>494.16239941477687</v>
      </c>
      <c r="AB1147" s="212">
        <f t="shared" si="276"/>
        <v>123.54059985369422</v>
      </c>
      <c r="AC1147" s="82"/>
      <c r="AD1147" s="10"/>
      <c r="AE1147"/>
      <c r="AF1147"/>
      <c r="AK1147" s="10"/>
      <c r="AM1147"/>
      <c r="AR1147" s="10"/>
      <c r="AT1147"/>
    </row>
    <row r="1148" spans="1:46" x14ac:dyDescent="0.25">
      <c r="A1148" s="93">
        <v>1059</v>
      </c>
      <c r="B1148" s="93" t="s">
        <v>126</v>
      </c>
      <c r="C1148" s="94" t="s">
        <v>114</v>
      </c>
      <c r="D1148" s="121">
        <v>2014</v>
      </c>
      <c r="E1148" s="93">
        <v>4</v>
      </c>
      <c r="F1148" s="93">
        <f t="shared" si="270"/>
        <v>1059</v>
      </c>
      <c r="H1148" s="54">
        <v>4</v>
      </c>
      <c r="I1148" s="118">
        <v>506.64</v>
      </c>
      <c r="J1148" s="123"/>
      <c r="L1148"/>
      <c r="M1148" s="60">
        <f t="shared" si="283"/>
        <v>506.64</v>
      </c>
      <c r="N1148" s="10"/>
      <c r="O1148" s="79" t="str">
        <f t="shared" si="286"/>
        <v>NY Metro</v>
      </c>
      <c r="P1148" s="94">
        <f t="shared" si="285"/>
        <v>1059</v>
      </c>
      <c r="Q1148" s="94" t="s">
        <v>114</v>
      </c>
      <c r="R1148" s="193"/>
      <c r="S1148" s="94">
        <v>1</v>
      </c>
      <c r="T1148" s="58">
        <f t="shared" si="280"/>
        <v>4</v>
      </c>
      <c r="U1148" s="61">
        <f t="shared" si="281"/>
        <v>506.64</v>
      </c>
      <c r="V1148" s="61">
        <f t="shared" si="287"/>
        <v>494.16239941477687</v>
      </c>
      <c r="W1148" s="61" t="s">
        <v>194</v>
      </c>
      <c r="X1148" s="61">
        <f t="shared" si="288"/>
        <v>3.6349999999999998</v>
      </c>
      <c r="Y1148" s="61">
        <f t="shared" si="284"/>
        <v>3.5454767129968299</v>
      </c>
      <c r="Z1148" s="58">
        <f t="shared" si="279"/>
        <v>0</v>
      </c>
      <c r="AA1148" s="81">
        <f t="shared" si="282"/>
        <v>494.16239941477687</v>
      </c>
      <c r="AB1148" s="212">
        <f t="shared" si="276"/>
        <v>123.54059985369422</v>
      </c>
      <c r="AC1148" s="82"/>
      <c r="AD1148" s="10"/>
      <c r="AE1148"/>
      <c r="AF1148"/>
      <c r="AK1148" s="10"/>
      <c r="AM1148"/>
      <c r="AR1148" s="10"/>
      <c r="AT1148"/>
    </row>
    <row r="1149" spans="1:46" x14ac:dyDescent="0.25">
      <c r="A1149" s="93">
        <v>1060</v>
      </c>
      <c r="B1149" s="93" t="s">
        <v>126</v>
      </c>
      <c r="C1149" s="94" t="s">
        <v>114</v>
      </c>
      <c r="D1149" s="121">
        <v>2014</v>
      </c>
      <c r="E1149" s="93">
        <v>4</v>
      </c>
      <c r="F1149" s="93">
        <f t="shared" si="270"/>
        <v>1060</v>
      </c>
      <c r="H1149" s="54">
        <v>4</v>
      </c>
      <c r="I1149" s="118">
        <v>506.64</v>
      </c>
      <c r="J1149" s="123"/>
      <c r="L1149"/>
      <c r="M1149" s="60">
        <f t="shared" si="283"/>
        <v>506.64</v>
      </c>
      <c r="N1149" s="10"/>
      <c r="O1149" s="79" t="str">
        <f t="shared" si="286"/>
        <v>NY Metro</v>
      </c>
      <c r="P1149" s="94">
        <f t="shared" si="285"/>
        <v>1060</v>
      </c>
      <c r="Q1149" s="94" t="s">
        <v>114</v>
      </c>
      <c r="R1149" s="193"/>
      <c r="S1149" s="94">
        <v>1</v>
      </c>
      <c r="T1149" s="58">
        <f t="shared" si="280"/>
        <v>4</v>
      </c>
      <c r="U1149" s="61">
        <f t="shared" si="281"/>
        <v>506.64</v>
      </c>
      <c r="V1149" s="61">
        <f t="shared" si="287"/>
        <v>494.16239941477687</v>
      </c>
      <c r="W1149" s="61" t="s">
        <v>194</v>
      </c>
      <c r="X1149" s="61">
        <f t="shared" si="288"/>
        <v>3.6349999999999998</v>
      </c>
      <c r="Y1149" s="61">
        <f t="shared" si="284"/>
        <v>3.5454767129968299</v>
      </c>
      <c r="Z1149" s="58">
        <f t="shared" si="279"/>
        <v>0</v>
      </c>
      <c r="AA1149" s="81">
        <f t="shared" si="282"/>
        <v>494.16239941477687</v>
      </c>
      <c r="AB1149" s="212">
        <f t="shared" si="276"/>
        <v>123.54059985369422</v>
      </c>
      <c r="AC1149" s="82"/>
      <c r="AD1149" s="10"/>
      <c r="AE1149"/>
      <c r="AF1149"/>
      <c r="AK1149" s="10"/>
      <c r="AM1149"/>
      <c r="AR1149" s="10"/>
      <c r="AT1149"/>
    </row>
    <row r="1150" spans="1:46" x14ac:dyDescent="0.25">
      <c r="A1150" s="93">
        <v>1061</v>
      </c>
      <c r="B1150" s="93" t="s">
        <v>126</v>
      </c>
      <c r="C1150" s="94" t="s">
        <v>114</v>
      </c>
      <c r="D1150" s="121">
        <v>2014</v>
      </c>
      <c r="E1150" s="93">
        <v>4</v>
      </c>
      <c r="F1150" s="93">
        <f t="shared" si="270"/>
        <v>1061</v>
      </c>
      <c r="H1150" s="54">
        <v>4</v>
      </c>
      <c r="I1150" s="118">
        <v>506.64</v>
      </c>
      <c r="J1150" s="123"/>
      <c r="L1150"/>
      <c r="M1150" s="60">
        <f t="shared" si="283"/>
        <v>506.64</v>
      </c>
      <c r="N1150" s="10"/>
      <c r="O1150" s="79" t="str">
        <f t="shared" si="286"/>
        <v>NY Metro</v>
      </c>
      <c r="P1150" s="94">
        <f t="shared" si="285"/>
        <v>1061</v>
      </c>
      <c r="Q1150" s="94" t="s">
        <v>114</v>
      </c>
      <c r="R1150" s="193"/>
      <c r="S1150" s="94">
        <v>1</v>
      </c>
      <c r="T1150" s="58">
        <f t="shared" si="280"/>
        <v>4</v>
      </c>
      <c r="U1150" s="61">
        <f t="shared" si="281"/>
        <v>506.64</v>
      </c>
      <c r="V1150" s="61">
        <f t="shared" si="287"/>
        <v>494.16239941477687</v>
      </c>
      <c r="W1150" s="61" t="s">
        <v>194</v>
      </c>
      <c r="X1150" s="61">
        <f t="shared" si="288"/>
        <v>3.6349999999999998</v>
      </c>
      <c r="Y1150" s="61">
        <f t="shared" si="284"/>
        <v>3.5454767129968299</v>
      </c>
      <c r="Z1150" s="58">
        <f t="shared" si="279"/>
        <v>0</v>
      </c>
      <c r="AA1150" s="81">
        <f t="shared" si="282"/>
        <v>494.16239941477687</v>
      </c>
      <c r="AB1150" s="212">
        <f t="shared" si="276"/>
        <v>123.54059985369422</v>
      </c>
      <c r="AC1150" s="82"/>
      <c r="AD1150" s="10"/>
      <c r="AE1150"/>
      <c r="AF1150"/>
      <c r="AK1150" s="10"/>
      <c r="AM1150"/>
      <c r="AR1150" s="10"/>
      <c r="AT1150"/>
    </row>
    <row r="1151" spans="1:46" x14ac:dyDescent="0.25">
      <c r="A1151" s="93">
        <v>1062</v>
      </c>
      <c r="B1151" s="93" t="s">
        <v>126</v>
      </c>
      <c r="C1151" s="94" t="s">
        <v>114</v>
      </c>
      <c r="D1151" s="121">
        <v>2014</v>
      </c>
      <c r="E1151" s="93">
        <v>4</v>
      </c>
      <c r="F1151" s="93">
        <f t="shared" ref="F1151:F1214" si="289">A1151</f>
        <v>1062</v>
      </c>
      <c r="H1151" s="54">
        <v>4</v>
      </c>
      <c r="I1151" s="118">
        <v>506.64</v>
      </c>
      <c r="J1151" s="123"/>
      <c r="L1151"/>
      <c r="M1151" s="60">
        <f t="shared" si="283"/>
        <v>506.64</v>
      </c>
      <c r="N1151" s="10"/>
      <c r="O1151" s="79" t="str">
        <f t="shared" si="286"/>
        <v>NY Metro</v>
      </c>
      <c r="P1151" s="94">
        <f t="shared" si="285"/>
        <v>1062</v>
      </c>
      <c r="Q1151" s="94" t="s">
        <v>114</v>
      </c>
      <c r="R1151" s="193"/>
      <c r="S1151" s="94">
        <v>1</v>
      </c>
      <c r="T1151" s="58">
        <f t="shared" si="280"/>
        <v>4</v>
      </c>
      <c r="U1151" s="61">
        <f t="shared" si="281"/>
        <v>506.64</v>
      </c>
      <c r="V1151" s="61">
        <f t="shared" si="287"/>
        <v>494.16239941477687</v>
      </c>
      <c r="W1151" s="61" t="s">
        <v>194</v>
      </c>
      <c r="X1151" s="61">
        <f t="shared" si="288"/>
        <v>3.6349999999999998</v>
      </c>
      <c r="Y1151" s="61">
        <f t="shared" si="284"/>
        <v>3.5454767129968299</v>
      </c>
      <c r="Z1151" s="58">
        <f t="shared" si="279"/>
        <v>0</v>
      </c>
      <c r="AA1151" s="81">
        <f t="shared" si="282"/>
        <v>494.16239941477687</v>
      </c>
      <c r="AB1151" s="212">
        <f t="shared" si="276"/>
        <v>123.54059985369422</v>
      </c>
      <c r="AC1151" s="82"/>
      <c r="AD1151" s="10"/>
      <c r="AE1151"/>
      <c r="AF1151"/>
      <c r="AK1151" s="10"/>
      <c r="AM1151"/>
      <c r="AR1151" s="10"/>
      <c r="AT1151"/>
    </row>
    <row r="1152" spans="1:46" x14ac:dyDescent="0.25">
      <c r="A1152" s="93">
        <v>1063</v>
      </c>
      <c r="B1152" s="93" t="s">
        <v>126</v>
      </c>
      <c r="C1152" s="94" t="s">
        <v>114</v>
      </c>
      <c r="D1152" s="121">
        <v>2014</v>
      </c>
      <c r="E1152" s="93">
        <v>4</v>
      </c>
      <c r="F1152" s="93">
        <f t="shared" si="289"/>
        <v>1063</v>
      </c>
      <c r="H1152" s="54">
        <v>4</v>
      </c>
      <c r="I1152" s="118">
        <v>506.64</v>
      </c>
      <c r="J1152" s="123"/>
      <c r="L1152"/>
      <c r="M1152" s="60">
        <f t="shared" si="283"/>
        <v>506.64</v>
      </c>
      <c r="N1152" s="10"/>
      <c r="O1152" s="79" t="str">
        <f t="shared" si="286"/>
        <v>NY Metro</v>
      </c>
      <c r="P1152" s="94">
        <f t="shared" si="285"/>
        <v>1063</v>
      </c>
      <c r="Q1152" s="94" t="s">
        <v>114</v>
      </c>
      <c r="R1152" s="193"/>
      <c r="S1152" s="94">
        <v>1</v>
      </c>
      <c r="T1152" s="58">
        <f t="shared" si="280"/>
        <v>4</v>
      </c>
      <c r="U1152" s="61">
        <f t="shared" si="281"/>
        <v>506.64</v>
      </c>
      <c r="V1152" s="61">
        <f t="shared" si="287"/>
        <v>494.16239941477687</v>
      </c>
      <c r="W1152" s="61" t="s">
        <v>194</v>
      </c>
      <c r="X1152" s="61">
        <f t="shared" si="288"/>
        <v>3.6349999999999998</v>
      </c>
      <c r="Y1152" s="61">
        <f t="shared" si="284"/>
        <v>3.5454767129968299</v>
      </c>
      <c r="Z1152" s="58">
        <f t="shared" si="279"/>
        <v>0</v>
      </c>
      <c r="AA1152" s="81">
        <f t="shared" si="282"/>
        <v>494.16239941477687</v>
      </c>
      <c r="AB1152" s="212">
        <f t="shared" si="276"/>
        <v>123.54059985369422</v>
      </c>
      <c r="AC1152" s="82"/>
      <c r="AD1152" s="10"/>
      <c r="AE1152"/>
      <c r="AF1152"/>
      <c r="AK1152" s="10"/>
      <c r="AM1152"/>
      <c r="AR1152" s="10"/>
      <c r="AT1152"/>
    </row>
    <row r="1153" spans="1:46" x14ac:dyDescent="0.25">
      <c r="A1153" s="93">
        <v>1064</v>
      </c>
      <c r="B1153" s="93" t="s">
        <v>126</v>
      </c>
      <c r="C1153" s="94" t="s">
        <v>114</v>
      </c>
      <c r="D1153" s="121">
        <v>2014</v>
      </c>
      <c r="E1153" s="93">
        <v>4</v>
      </c>
      <c r="F1153" s="93">
        <f t="shared" si="289"/>
        <v>1064</v>
      </c>
      <c r="H1153" s="54">
        <v>4</v>
      </c>
      <c r="I1153" s="118">
        <v>506.64</v>
      </c>
      <c r="J1153" s="123"/>
      <c r="L1153"/>
      <c r="M1153" s="60">
        <f t="shared" si="283"/>
        <v>506.64</v>
      </c>
      <c r="N1153" s="10"/>
      <c r="O1153" s="79" t="str">
        <f t="shared" si="286"/>
        <v>NY Metro</v>
      </c>
      <c r="P1153" s="94">
        <f t="shared" si="285"/>
        <v>1064</v>
      </c>
      <c r="Q1153" s="94" t="s">
        <v>114</v>
      </c>
      <c r="R1153" s="193"/>
      <c r="S1153" s="94">
        <v>1</v>
      </c>
      <c r="T1153" s="58">
        <f t="shared" si="280"/>
        <v>4</v>
      </c>
      <c r="U1153" s="61">
        <f t="shared" si="281"/>
        <v>506.64</v>
      </c>
      <c r="V1153" s="61">
        <f t="shared" si="287"/>
        <v>494.16239941477687</v>
      </c>
      <c r="W1153" s="61" t="s">
        <v>194</v>
      </c>
      <c r="X1153" s="61">
        <f t="shared" si="288"/>
        <v>3.6349999999999998</v>
      </c>
      <c r="Y1153" s="61">
        <f t="shared" si="284"/>
        <v>3.5454767129968299</v>
      </c>
      <c r="Z1153" s="58">
        <f t="shared" si="279"/>
        <v>0</v>
      </c>
      <c r="AA1153" s="81">
        <f t="shared" si="282"/>
        <v>494.16239941477687</v>
      </c>
      <c r="AB1153" s="212">
        <f t="shared" si="276"/>
        <v>123.54059985369422</v>
      </c>
      <c r="AC1153" s="82"/>
      <c r="AD1153" s="10"/>
      <c r="AE1153"/>
      <c r="AF1153"/>
      <c r="AK1153" s="10"/>
      <c r="AM1153"/>
      <c r="AR1153" s="10"/>
      <c r="AT1153"/>
    </row>
    <row r="1154" spans="1:46" x14ac:dyDescent="0.25">
      <c r="A1154" s="93">
        <v>1065</v>
      </c>
      <c r="B1154" s="93" t="s">
        <v>126</v>
      </c>
      <c r="C1154" s="94" t="s">
        <v>114</v>
      </c>
      <c r="D1154" s="121">
        <v>2014</v>
      </c>
      <c r="E1154" s="93">
        <v>4</v>
      </c>
      <c r="F1154" s="93">
        <f t="shared" si="289"/>
        <v>1065</v>
      </c>
      <c r="H1154" s="54">
        <v>4</v>
      </c>
      <c r="I1154" s="118">
        <v>506.64</v>
      </c>
      <c r="J1154" s="123"/>
      <c r="L1154"/>
      <c r="M1154" s="60">
        <f t="shared" si="283"/>
        <v>506.64</v>
      </c>
      <c r="N1154" s="10"/>
      <c r="O1154" s="79" t="str">
        <f t="shared" si="286"/>
        <v>NY Metro</v>
      </c>
      <c r="P1154" s="94">
        <f t="shared" si="285"/>
        <v>1065</v>
      </c>
      <c r="Q1154" s="94" t="s">
        <v>114</v>
      </c>
      <c r="R1154" s="193"/>
      <c r="S1154" s="94">
        <v>1</v>
      </c>
      <c r="T1154" s="58">
        <f t="shared" si="280"/>
        <v>4</v>
      </c>
      <c r="U1154" s="61">
        <f t="shared" si="281"/>
        <v>506.64</v>
      </c>
      <c r="V1154" s="61">
        <f t="shared" si="287"/>
        <v>494.16239941477687</v>
      </c>
      <c r="W1154" s="61" t="s">
        <v>194</v>
      </c>
      <c r="X1154" s="61">
        <f t="shared" si="288"/>
        <v>3.6349999999999998</v>
      </c>
      <c r="Y1154" s="61">
        <f t="shared" si="284"/>
        <v>3.5454767129968299</v>
      </c>
      <c r="Z1154" s="58">
        <f t="shared" si="279"/>
        <v>0</v>
      </c>
      <c r="AA1154" s="81">
        <f t="shared" si="282"/>
        <v>494.16239941477687</v>
      </c>
      <c r="AB1154" s="212">
        <f t="shared" si="276"/>
        <v>123.54059985369422</v>
      </c>
      <c r="AC1154" s="82"/>
      <c r="AD1154" s="10"/>
      <c r="AE1154"/>
      <c r="AF1154"/>
      <c r="AK1154" s="10"/>
      <c r="AM1154"/>
      <c r="AR1154" s="10"/>
      <c r="AT1154"/>
    </row>
    <row r="1155" spans="1:46" x14ac:dyDescent="0.25">
      <c r="A1155" s="93">
        <v>1066</v>
      </c>
      <c r="B1155" s="93" t="s">
        <v>126</v>
      </c>
      <c r="C1155" s="94" t="s">
        <v>114</v>
      </c>
      <c r="D1155" s="121">
        <v>2014</v>
      </c>
      <c r="E1155" s="93">
        <v>4</v>
      </c>
      <c r="F1155" s="93">
        <f t="shared" si="289"/>
        <v>1066</v>
      </c>
      <c r="H1155" s="54">
        <v>4</v>
      </c>
      <c r="I1155" s="118">
        <v>506.64</v>
      </c>
      <c r="J1155" s="123"/>
      <c r="L1155"/>
      <c r="M1155" s="60">
        <f t="shared" si="283"/>
        <v>506.64</v>
      </c>
      <c r="N1155" s="10"/>
      <c r="O1155" s="79" t="str">
        <f t="shared" si="286"/>
        <v>NY Metro</v>
      </c>
      <c r="P1155" s="94">
        <f t="shared" si="285"/>
        <v>1066</v>
      </c>
      <c r="Q1155" s="94" t="s">
        <v>114</v>
      </c>
      <c r="R1155" s="193"/>
      <c r="S1155" s="94">
        <v>1</v>
      </c>
      <c r="T1155" s="58">
        <f t="shared" si="280"/>
        <v>4</v>
      </c>
      <c r="U1155" s="61">
        <f t="shared" si="281"/>
        <v>506.64</v>
      </c>
      <c r="V1155" s="61">
        <f t="shared" si="287"/>
        <v>494.16239941477687</v>
      </c>
      <c r="W1155" s="61" t="s">
        <v>194</v>
      </c>
      <c r="X1155" s="61">
        <f t="shared" si="288"/>
        <v>3.6349999999999998</v>
      </c>
      <c r="Y1155" s="61">
        <f t="shared" si="284"/>
        <v>3.5454767129968299</v>
      </c>
      <c r="Z1155" s="58">
        <f t="shared" si="279"/>
        <v>0</v>
      </c>
      <c r="AA1155" s="81">
        <f t="shared" si="282"/>
        <v>494.16239941477687</v>
      </c>
      <c r="AB1155" s="212">
        <f t="shared" si="276"/>
        <v>123.54059985369422</v>
      </c>
      <c r="AC1155" s="82"/>
      <c r="AD1155" s="10"/>
      <c r="AE1155"/>
      <c r="AF1155"/>
      <c r="AK1155" s="10"/>
      <c r="AM1155"/>
      <c r="AR1155" s="10"/>
      <c r="AT1155"/>
    </row>
    <row r="1156" spans="1:46" x14ac:dyDescent="0.25">
      <c r="A1156" s="93">
        <v>1067</v>
      </c>
      <c r="B1156" s="93" t="s">
        <v>126</v>
      </c>
      <c r="C1156" s="94" t="s">
        <v>114</v>
      </c>
      <c r="D1156" s="121">
        <v>2014</v>
      </c>
      <c r="E1156" s="93">
        <v>4</v>
      </c>
      <c r="F1156" s="93">
        <f t="shared" si="289"/>
        <v>1067</v>
      </c>
      <c r="H1156" s="54">
        <v>4</v>
      </c>
      <c r="I1156" s="118">
        <v>506.64</v>
      </c>
      <c r="J1156" s="123"/>
      <c r="L1156"/>
      <c r="M1156" s="60">
        <f t="shared" si="283"/>
        <v>506.64</v>
      </c>
      <c r="N1156" s="10"/>
      <c r="O1156" s="79" t="str">
        <f t="shared" si="286"/>
        <v>NY Metro</v>
      </c>
      <c r="P1156" s="94">
        <f t="shared" si="285"/>
        <v>1067</v>
      </c>
      <c r="Q1156" s="94" t="s">
        <v>114</v>
      </c>
      <c r="R1156" s="193"/>
      <c r="S1156" s="94">
        <v>1</v>
      </c>
      <c r="T1156" s="58">
        <f t="shared" si="280"/>
        <v>4</v>
      </c>
      <c r="U1156" s="61">
        <f t="shared" si="281"/>
        <v>506.64</v>
      </c>
      <c r="V1156" s="61">
        <f t="shared" si="287"/>
        <v>494.16239941477687</v>
      </c>
      <c r="W1156" s="61" t="s">
        <v>194</v>
      </c>
      <c r="X1156" s="61">
        <f t="shared" si="288"/>
        <v>3.6349999999999998</v>
      </c>
      <c r="Y1156" s="61">
        <f t="shared" si="284"/>
        <v>3.5454767129968299</v>
      </c>
      <c r="Z1156" s="58">
        <f t="shared" si="279"/>
        <v>0</v>
      </c>
      <c r="AA1156" s="81">
        <f t="shared" si="282"/>
        <v>494.16239941477687</v>
      </c>
      <c r="AB1156" s="212">
        <f t="shared" si="276"/>
        <v>123.54059985369422</v>
      </c>
      <c r="AC1156" s="82"/>
      <c r="AD1156" s="10"/>
      <c r="AE1156"/>
      <c r="AF1156"/>
      <c r="AK1156" s="10"/>
      <c r="AM1156"/>
      <c r="AR1156" s="10"/>
      <c r="AT1156"/>
    </row>
    <row r="1157" spans="1:46" x14ac:dyDescent="0.25">
      <c r="A1157" s="93">
        <v>1068</v>
      </c>
      <c r="B1157" s="93" t="s">
        <v>126</v>
      </c>
      <c r="C1157" s="94" t="s">
        <v>114</v>
      </c>
      <c r="D1157" s="121">
        <v>2014</v>
      </c>
      <c r="E1157" s="93">
        <v>4</v>
      </c>
      <c r="F1157" s="93">
        <f t="shared" si="289"/>
        <v>1068</v>
      </c>
      <c r="H1157" s="54">
        <v>4</v>
      </c>
      <c r="I1157" s="118">
        <v>506.64</v>
      </c>
      <c r="J1157" s="123"/>
      <c r="L1157"/>
      <c r="M1157" s="60">
        <f t="shared" si="283"/>
        <v>506.64</v>
      </c>
      <c r="N1157" s="10"/>
      <c r="O1157" s="79" t="str">
        <f t="shared" si="286"/>
        <v>NY Metro</v>
      </c>
      <c r="P1157" s="94">
        <f t="shared" si="285"/>
        <v>1068</v>
      </c>
      <c r="Q1157" s="94" t="s">
        <v>114</v>
      </c>
      <c r="R1157" s="193"/>
      <c r="S1157" s="94">
        <v>1</v>
      </c>
      <c r="T1157" s="58">
        <f t="shared" si="280"/>
        <v>4</v>
      </c>
      <c r="U1157" s="61">
        <f t="shared" si="281"/>
        <v>506.64</v>
      </c>
      <c r="V1157" s="61">
        <f t="shared" si="287"/>
        <v>494.16239941477687</v>
      </c>
      <c r="W1157" s="61" t="s">
        <v>194</v>
      </c>
      <c r="X1157" s="61">
        <f t="shared" si="288"/>
        <v>3.6349999999999998</v>
      </c>
      <c r="Y1157" s="61">
        <f t="shared" si="284"/>
        <v>3.5454767129968299</v>
      </c>
      <c r="Z1157" s="58">
        <f t="shared" si="279"/>
        <v>0</v>
      </c>
      <c r="AA1157" s="81">
        <f t="shared" si="282"/>
        <v>494.16239941477687</v>
      </c>
      <c r="AB1157" s="212">
        <f t="shared" si="276"/>
        <v>123.54059985369422</v>
      </c>
      <c r="AC1157" s="82"/>
      <c r="AD1157" s="10"/>
      <c r="AE1157"/>
      <c r="AF1157"/>
      <c r="AK1157" s="10"/>
      <c r="AM1157"/>
      <c r="AR1157" s="10"/>
      <c r="AT1157"/>
    </row>
    <row r="1158" spans="1:46" x14ac:dyDescent="0.25">
      <c r="A1158" s="93">
        <v>1069</v>
      </c>
      <c r="B1158" s="93" t="s">
        <v>126</v>
      </c>
      <c r="C1158" s="94" t="s">
        <v>114</v>
      </c>
      <c r="D1158" s="121">
        <v>2014</v>
      </c>
      <c r="E1158" s="93">
        <v>4</v>
      </c>
      <c r="F1158" s="93">
        <f t="shared" si="289"/>
        <v>1069</v>
      </c>
      <c r="H1158" s="54">
        <v>4</v>
      </c>
      <c r="I1158" s="118">
        <v>506.64</v>
      </c>
      <c r="J1158" s="123"/>
      <c r="L1158"/>
      <c r="M1158" s="60">
        <f t="shared" ref="M1158:M1221" si="290">I1158+(L1158*K1158)</f>
        <v>506.64</v>
      </c>
      <c r="N1158" s="10"/>
      <c r="O1158" s="79" t="str">
        <f t="shared" si="286"/>
        <v>NY Metro</v>
      </c>
      <c r="P1158" s="94">
        <f t="shared" si="285"/>
        <v>1069</v>
      </c>
      <c r="Q1158" s="94" t="s">
        <v>114</v>
      </c>
      <c r="R1158" s="193"/>
      <c r="S1158" s="94">
        <v>1</v>
      </c>
      <c r="T1158" s="58">
        <f t="shared" si="280"/>
        <v>4</v>
      </c>
      <c r="U1158" s="61">
        <f t="shared" si="281"/>
        <v>506.64</v>
      </c>
      <c r="V1158" s="61">
        <f t="shared" si="287"/>
        <v>494.16239941477687</v>
      </c>
      <c r="W1158" s="61" t="s">
        <v>194</v>
      </c>
      <c r="X1158" s="61">
        <f t="shared" si="288"/>
        <v>3.6349999999999998</v>
      </c>
      <c r="Y1158" s="61">
        <f t="shared" si="284"/>
        <v>3.5454767129968299</v>
      </c>
      <c r="Z1158" s="58">
        <f t="shared" si="279"/>
        <v>0</v>
      </c>
      <c r="AA1158" s="81">
        <f t="shared" si="282"/>
        <v>494.16239941477687</v>
      </c>
      <c r="AB1158" s="212">
        <f t="shared" ref="AB1158:AB1221" si="291">IF(T1158,AA1158/T1158,"-")</f>
        <v>123.54059985369422</v>
      </c>
      <c r="AC1158" s="82"/>
      <c r="AD1158" s="10"/>
      <c r="AE1158"/>
      <c r="AF1158"/>
      <c r="AK1158" s="10"/>
      <c r="AM1158"/>
      <c r="AR1158" s="10"/>
      <c r="AT1158"/>
    </row>
    <row r="1159" spans="1:46" x14ac:dyDescent="0.25">
      <c r="A1159" s="93">
        <v>1070</v>
      </c>
      <c r="B1159" s="93" t="s">
        <v>126</v>
      </c>
      <c r="C1159" s="94" t="s">
        <v>114</v>
      </c>
      <c r="D1159" s="121">
        <v>2014</v>
      </c>
      <c r="E1159" s="93">
        <v>4</v>
      </c>
      <c r="F1159" s="93">
        <f t="shared" si="289"/>
        <v>1070</v>
      </c>
      <c r="H1159" s="54">
        <v>4</v>
      </c>
      <c r="I1159" s="118">
        <v>506.64</v>
      </c>
      <c r="J1159" s="123"/>
      <c r="L1159"/>
      <c r="M1159" s="60">
        <f t="shared" si="290"/>
        <v>506.64</v>
      </c>
      <c r="N1159" s="10"/>
      <c r="O1159" s="79" t="str">
        <f t="shared" si="286"/>
        <v>NY Metro</v>
      </c>
      <c r="P1159" s="94">
        <f t="shared" si="285"/>
        <v>1070</v>
      </c>
      <c r="Q1159" s="94" t="s">
        <v>114</v>
      </c>
      <c r="R1159" s="193"/>
      <c r="S1159" s="94">
        <v>1</v>
      </c>
      <c r="T1159" s="58">
        <f t="shared" si="280"/>
        <v>4</v>
      </c>
      <c r="U1159" s="61">
        <f t="shared" si="281"/>
        <v>506.64</v>
      </c>
      <c r="V1159" s="61">
        <f t="shared" si="287"/>
        <v>494.16239941477687</v>
      </c>
      <c r="W1159" s="61" t="s">
        <v>194</v>
      </c>
      <c r="X1159" s="61">
        <f t="shared" si="288"/>
        <v>3.6349999999999998</v>
      </c>
      <c r="Y1159" s="61">
        <f t="shared" si="284"/>
        <v>3.5454767129968299</v>
      </c>
      <c r="Z1159" s="58">
        <f t="shared" si="279"/>
        <v>0</v>
      </c>
      <c r="AA1159" s="81">
        <f t="shared" si="282"/>
        <v>494.16239941477687</v>
      </c>
      <c r="AB1159" s="212">
        <f t="shared" si="291"/>
        <v>123.54059985369422</v>
      </c>
      <c r="AC1159" s="82"/>
      <c r="AD1159" s="10"/>
      <c r="AE1159"/>
      <c r="AF1159"/>
      <c r="AK1159" s="10"/>
      <c r="AM1159"/>
      <c r="AR1159" s="10"/>
      <c r="AT1159"/>
    </row>
    <row r="1160" spans="1:46" x14ac:dyDescent="0.25">
      <c r="A1160" s="93">
        <v>1071</v>
      </c>
      <c r="B1160" s="93" t="s">
        <v>126</v>
      </c>
      <c r="C1160" s="94" t="s">
        <v>114</v>
      </c>
      <c r="D1160" s="121">
        <v>2014</v>
      </c>
      <c r="E1160" s="93">
        <v>4</v>
      </c>
      <c r="F1160" s="93">
        <f t="shared" si="289"/>
        <v>1071</v>
      </c>
      <c r="H1160" s="54">
        <v>4</v>
      </c>
      <c r="I1160" s="118">
        <v>506.64</v>
      </c>
      <c r="J1160" s="123"/>
      <c r="L1160"/>
      <c r="M1160" s="60">
        <f t="shared" si="290"/>
        <v>506.64</v>
      </c>
      <c r="N1160" s="10"/>
      <c r="O1160" s="79" t="str">
        <f t="shared" si="286"/>
        <v>NY Metro</v>
      </c>
      <c r="P1160" s="94">
        <f t="shared" si="285"/>
        <v>1071</v>
      </c>
      <c r="Q1160" s="94" t="s">
        <v>114</v>
      </c>
      <c r="R1160" s="193"/>
      <c r="S1160" s="94">
        <v>1</v>
      </c>
      <c r="T1160" s="58">
        <f t="shared" si="280"/>
        <v>4</v>
      </c>
      <c r="U1160" s="61">
        <f t="shared" si="281"/>
        <v>506.64</v>
      </c>
      <c r="V1160" s="61">
        <f t="shared" si="287"/>
        <v>494.16239941477687</v>
      </c>
      <c r="W1160" s="61" t="s">
        <v>194</v>
      </c>
      <c r="X1160" s="61">
        <f t="shared" si="288"/>
        <v>3.6349999999999998</v>
      </c>
      <c r="Y1160" s="61">
        <f t="shared" si="284"/>
        <v>3.5454767129968299</v>
      </c>
      <c r="Z1160" s="58">
        <f t="shared" si="279"/>
        <v>0</v>
      </c>
      <c r="AA1160" s="81">
        <f t="shared" si="282"/>
        <v>494.16239941477687</v>
      </c>
      <c r="AB1160" s="212">
        <f t="shared" si="291"/>
        <v>123.54059985369422</v>
      </c>
      <c r="AC1160" s="82"/>
      <c r="AD1160" s="10"/>
      <c r="AE1160"/>
      <c r="AF1160"/>
      <c r="AK1160" s="10"/>
      <c r="AM1160"/>
      <c r="AR1160" s="10"/>
      <c r="AT1160"/>
    </row>
    <row r="1161" spans="1:46" x14ac:dyDescent="0.25">
      <c r="A1161" s="93">
        <v>1072</v>
      </c>
      <c r="B1161" s="93" t="s">
        <v>126</v>
      </c>
      <c r="C1161" s="94" t="s">
        <v>114</v>
      </c>
      <c r="D1161" s="121">
        <v>2014</v>
      </c>
      <c r="E1161" s="93">
        <v>4</v>
      </c>
      <c r="F1161" s="93">
        <f t="shared" si="289"/>
        <v>1072</v>
      </c>
      <c r="H1161" s="54">
        <v>4</v>
      </c>
      <c r="I1161" s="118">
        <v>506.64</v>
      </c>
      <c r="J1161" s="123"/>
      <c r="L1161"/>
      <c r="M1161" s="60">
        <f t="shared" si="290"/>
        <v>506.64</v>
      </c>
      <c r="N1161" s="10"/>
      <c r="O1161" s="79" t="str">
        <f t="shared" si="286"/>
        <v>NY Metro</v>
      </c>
      <c r="P1161" s="94">
        <f t="shared" si="285"/>
        <v>1072</v>
      </c>
      <c r="Q1161" s="94" t="s">
        <v>114</v>
      </c>
      <c r="R1161" s="193"/>
      <c r="S1161" s="94">
        <v>1</v>
      </c>
      <c r="T1161" s="58">
        <f t="shared" si="280"/>
        <v>4</v>
      </c>
      <c r="U1161" s="61">
        <f t="shared" si="281"/>
        <v>506.64</v>
      </c>
      <c r="V1161" s="61">
        <f t="shared" si="287"/>
        <v>494.16239941477687</v>
      </c>
      <c r="W1161" s="61" t="s">
        <v>194</v>
      </c>
      <c r="X1161" s="61">
        <f t="shared" si="288"/>
        <v>3.6349999999999998</v>
      </c>
      <c r="Y1161" s="61">
        <f t="shared" ref="Y1161:Y1224" si="292">X1161/$AO$52</f>
        <v>3.5454767129968299</v>
      </c>
      <c r="Z1161" s="58">
        <f t="shared" si="279"/>
        <v>0</v>
      </c>
      <c r="AA1161" s="81">
        <f t="shared" si="282"/>
        <v>494.16239941477687</v>
      </c>
      <c r="AB1161" s="212">
        <f t="shared" si="291"/>
        <v>123.54059985369422</v>
      </c>
      <c r="AC1161" s="82"/>
      <c r="AD1161" s="10"/>
      <c r="AE1161"/>
      <c r="AF1161"/>
      <c r="AK1161" s="10"/>
      <c r="AM1161"/>
      <c r="AR1161" s="10"/>
      <c r="AT1161"/>
    </row>
    <row r="1162" spans="1:46" x14ac:dyDescent="0.25">
      <c r="A1162" s="93">
        <v>1073</v>
      </c>
      <c r="B1162" s="93" t="s">
        <v>126</v>
      </c>
      <c r="C1162" s="94" t="s">
        <v>114</v>
      </c>
      <c r="D1162" s="121">
        <v>2014</v>
      </c>
      <c r="E1162" s="93">
        <v>4</v>
      </c>
      <c r="F1162" s="93">
        <f t="shared" si="289"/>
        <v>1073</v>
      </c>
      <c r="H1162" s="54">
        <v>4</v>
      </c>
      <c r="I1162" s="118">
        <v>506.64</v>
      </c>
      <c r="J1162" s="123"/>
      <c r="L1162"/>
      <c r="M1162" s="60">
        <f t="shared" si="290"/>
        <v>506.64</v>
      </c>
      <c r="N1162" s="10"/>
      <c r="O1162" s="79" t="str">
        <f t="shared" si="286"/>
        <v>NY Metro</v>
      </c>
      <c r="P1162" s="94">
        <f t="shared" si="285"/>
        <v>1073</v>
      </c>
      <c r="Q1162" s="94" t="s">
        <v>114</v>
      </c>
      <c r="R1162" s="193"/>
      <c r="S1162" s="94">
        <v>1</v>
      </c>
      <c r="T1162" s="58">
        <f t="shared" si="280"/>
        <v>4</v>
      </c>
      <c r="U1162" s="61">
        <f t="shared" si="281"/>
        <v>506.64</v>
      </c>
      <c r="V1162" s="61">
        <f t="shared" si="287"/>
        <v>494.16239941477687</v>
      </c>
      <c r="W1162" s="61" t="s">
        <v>194</v>
      </c>
      <c r="X1162" s="61">
        <f t="shared" si="288"/>
        <v>3.6349999999999998</v>
      </c>
      <c r="Y1162" s="61">
        <f t="shared" si="292"/>
        <v>3.5454767129968299</v>
      </c>
      <c r="Z1162" s="58">
        <f t="shared" si="279"/>
        <v>0</v>
      </c>
      <c r="AA1162" s="81">
        <f t="shared" si="282"/>
        <v>494.16239941477687</v>
      </c>
      <c r="AB1162" s="212">
        <f t="shared" si="291"/>
        <v>123.54059985369422</v>
      </c>
      <c r="AC1162" s="82"/>
      <c r="AD1162" s="10"/>
      <c r="AE1162"/>
      <c r="AF1162"/>
      <c r="AK1162" s="10"/>
      <c r="AM1162"/>
      <c r="AR1162" s="10"/>
      <c r="AT1162"/>
    </row>
    <row r="1163" spans="1:46" x14ac:dyDescent="0.25">
      <c r="A1163" s="93">
        <v>1074</v>
      </c>
      <c r="B1163" s="93" t="s">
        <v>126</v>
      </c>
      <c r="C1163" s="94" t="s">
        <v>114</v>
      </c>
      <c r="D1163" s="121">
        <v>2014</v>
      </c>
      <c r="E1163" s="93">
        <v>4</v>
      </c>
      <c r="F1163" s="93">
        <f t="shared" si="289"/>
        <v>1074</v>
      </c>
      <c r="H1163" s="54">
        <v>4</v>
      </c>
      <c r="I1163" s="118">
        <v>506.64</v>
      </c>
      <c r="J1163" s="123"/>
      <c r="L1163"/>
      <c r="M1163" s="60">
        <f t="shared" si="290"/>
        <v>506.64</v>
      </c>
      <c r="N1163" s="10"/>
      <c r="O1163" s="79" t="str">
        <f t="shared" si="286"/>
        <v>NY Metro</v>
      </c>
      <c r="P1163" s="94">
        <f t="shared" si="285"/>
        <v>1074</v>
      </c>
      <c r="Q1163" s="94" t="s">
        <v>114</v>
      </c>
      <c r="R1163" s="193"/>
      <c r="S1163" s="94">
        <v>1</v>
      </c>
      <c r="T1163" s="58">
        <f t="shared" si="280"/>
        <v>4</v>
      </c>
      <c r="U1163" s="61">
        <f t="shared" si="281"/>
        <v>506.64</v>
      </c>
      <c r="V1163" s="61">
        <f t="shared" si="287"/>
        <v>494.16239941477687</v>
      </c>
      <c r="W1163" s="61" t="s">
        <v>194</v>
      </c>
      <c r="X1163" s="61">
        <f t="shared" si="288"/>
        <v>3.6349999999999998</v>
      </c>
      <c r="Y1163" s="61">
        <f t="shared" si="292"/>
        <v>3.5454767129968299</v>
      </c>
      <c r="Z1163" s="58">
        <f t="shared" si="279"/>
        <v>0</v>
      </c>
      <c r="AA1163" s="81">
        <f t="shared" si="282"/>
        <v>494.16239941477687</v>
      </c>
      <c r="AB1163" s="212">
        <f t="shared" si="291"/>
        <v>123.54059985369422</v>
      </c>
      <c r="AC1163" s="82"/>
      <c r="AD1163" s="10"/>
      <c r="AE1163"/>
      <c r="AF1163"/>
      <c r="AK1163" s="10"/>
      <c r="AM1163"/>
      <c r="AR1163" s="10"/>
      <c r="AT1163"/>
    </row>
    <row r="1164" spans="1:46" x14ac:dyDescent="0.25">
      <c r="A1164" s="93">
        <v>1075</v>
      </c>
      <c r="B1164" s="93" t="s">
        <v>126</v>
      </c>
      <c r="C1164" s="94" t="s">
        <v>114</v>
      </c>
      <c r="D1164" s="121">
        <v>2014</v>
      </c>
      <c r="E1164" s="93">
        <v>4</v>
      </c>
      <c r="F1164" s="93">
        <f t="shared" si="289"/>
        <v>1075</v>
      </c>
      <c r="H1164" s="54">
        <v>4</v>
      </c>
      <c r="I1164" s="118">
        <v>506.64</v>
      </c>
      <c r="J1164" s="123"/>
      <c r="L1164"/>
      <c r="M1164" s="60">
        <f t="shared" si="290"/>
        <v>506.64</v>
      </c>
      <c r="N1164" s="10"/>
      <c r="O1164" s="79" t="str">
        <f t="shared" si="286"/>
        <v>NY Metro</v>
      </c>
      <c r="P1164" s="94">
        <f t="shared" si="285"/>
        <v>1075</v>
      </c>
      <c r="Q1164" s="94" t="s">
        <v>114</v>
      </c>
      <c r="R1164" s="193"/>
      <c r="S1164" s="94">
        <v>1</v>
      </c>
      <c r="T1164" s="58">
        <f t="shared" si="280"/>
        <v>4</v>
      </c>
      <c r="U1164" s="61">
        <f t="shared" si="281"/>
        <v>506.64</v>
      </c>
      <c r="V1164" s="61">
        <f t="shared" si="287"/>
        <v>494.16239941477687</v>
      </c>
      <c r="W1164" s="61" t="s">
        <v>194</v>
      </c>
      <c r="X1164" s="61">
        <f t="shared" si="288"/>
        <v>3.6349999999999998</v>
      </c>
      <c r="Y1164" s="61">
        <f t="shared" si="292"/>
        <v>3.5454767129968299</v>
      </c>
      <c r="Z1164" s="58">
        <f t="shared" si="279"/>
        <v>0</v>
      </c>
      <c r="AA1164" s="81">
        <f t="shared" si="282"/>
        <v>494.16239941477687</v>
      </c>
      <c r="AB1164" s="212">
        <f t="shared" si="291"/>
        <v>123.54059985369422</v>
      </c>
      <c r="AC1164" s="82"/>
      <c r="AD1164" s="10"/>
      <c r="AE1164"/>
      <c r="AF1164"/>
      <c r="AK1164" s="10"/>
      <c r="AM1164"/>
      <c r="AR1164" s="10"/>
      <c r="AT1164"/>
    </row>
    <row r="1165" spans="1:46" x14ac:dyDescent="0.25">
      <c r="A1165" s="93">
        <v>1076</v>
      </c>
      <c r="B1165" s="93" t="s">
        <v>126</v>
      </c>
      <c r="C1165" s="94" t="s">
        <v>114</v>
      </c>
      <c r="D1165" s="121">
        <v>2014</v>
      </c>
      <c r="E1165" s="93">
        <v>4</v>
      </c>
      <c r="F1165" s="93">
        <f t="shared" si="289"/>
        <v>1076</v>
      </c>
      <c r="H1165" s="54">
        <v>4</v>
      </c>
      <c r="I1165" s="118">
        <v>506.64</v>
      </c>
      <c r="J1165" s="123"/>
      <c r="L1165"/>
      <c r="M1165" s="60">
        <f t="shared" si="290"/>
        <v>506.64</v>
      </c>
      <c r="N1165" s="10"/>
      <c r="O1165" s="79" t="str">
        <f t="shared" si="286"/>
        <v>NY Metro</v>
      </c>
      <c r="P1165" s="94">
        <f t="shared" si="285"/>
        <v>1076</v>
      </c>
      <c r="Q1165" s="94" t="s">
        <v>114</v>
      </c>
      <c r="R1165" s="193"/>
      <c r="S1165" s="94">
        <v>1</v>
      </c>
      <c r="T1165" s="58">
        <f t="shared" si="280"/>
        <v>4</v>
      </c>
      <c r="U1165" s="61">
        <f t="shared" si="281"/>
        <v>506.64</v>
      </c>
      <c r="V1165" s="61">
        <f t="shared" si="287"/>
        <v>494.16239941477687</v>
      </c>
      <c r="W1165" s="61" t="s">
        <v>194</v>
      </c>
      <c r="X1165" s="61">
        <f t="shared" si="288"/>
        <v>3.6349999999999998</v>
      </c>
      <c r="Y1165" s="61">
        <f t="shared" si="292"/>
        <v>3.5454767129968299</v>
      </c>
      <c r="Z1165" s="58">
        <f t="shared" si="279"/>
        <v>0</v>
      </c>
      <c r="AA1165" s="81">
        <f t="shared" si="282"/>
        <v>494.16239941477687</v>
      </c>
      <c r="AB1165" s="212">
        <f t="shared" si="291"/>
        <v>123.54059985369422</v>
      </c>
      <c r="AC1165" s="82"/>
      <c r="AD1165" s="10"/>
      <c r="AE1165"/>
      <c r="AF1165"/>
      <c r="AK1165" s="10"/>
      <c r="AM1165"/>
      <c r="AR1165" s="10"/>
      <c r="AT1165"/>
    </row>
    <row r="1166" spans="1:46" x14ac:dyDescent="0.25">
      <c r="A1166" s="93">
        <v>1077</v>
      </c>
      <c r="B1166" s="93" t="s">
        <v>126</v>
      </c>
      <c r="C1166" s="94" t="s">
        <v>114</v>
      </c>
      <c r="D1166" s="121">
        <v>2014</v>
      </c>
      <c r="E1166" s="93">
        <v>4</v>
      </c>
      <c r="F1166" s="93">
        <f t="shared" si="289"/>
        <v>1077</v>
      </c>
      <c r="H1166" s="54">
        <v>4</v>
      </c>
      <c r="I1166" s="118">
        <v>506.64</v>
      </c>
      <c r="J1166" s="123"/>
      <c r="L1166"/>
      <c r="M1166" s="60">
        <f t="shared" si="290"/>
        <v>506.64</v>
      </c>
      <c r="N1166" s="10"/>
      <c r="O1166" s="79" t="str">
        <f t="shared" si="286"/>
        <v>NY Metro</v>
      </c>
      <c r="P1166" s="94">
        <f t="shared" si="285"/>
        <v>1077</v>
      </c>
      <c r="Q1166" s="94" t="s">
        <v>114</v>
      </c>
      <c r="R1166" s="193"/>
      <c r="S1166" s="94">
        <v>1</v>
      </c>
      <c r="T1166" s="58">
        <f t="shared" si="280"/>
        <v>4</v>
      </c>
      <c r="U1166" s="61">
        <f t="shared" si="281"/>
        <v>506.64</v>
      </c>
      <c r="V1166" s="61">
        <f t="shared" si="287"/>
        <v>494.16239941477687</v>
      </c>
      <c r="W1166" s="61" t="s">
        <v>194</v>
      </c>
      <c r="X1166" s="61">
        <f t="shared" si="288"/>
        <v>3.6349999999999998</v>
      </c>
      <c r="Y1166" s="61">
        <f t="shared" si="292"/>
        <v>3.5454767129968299</v>
      </c>
      <c r="Z1166" s="58">
        <f t="shared" si="279"/>
        <v>0</v>
      </c>
      <c r="AA1166" s="81">
        <f t="shared" si="282"/>
        <v>494.16239941477687</v>
      </c>
      <c r="AB1166" s="212">
        <f t="shared" si="291"/>
        <v>123.54059985369422</v>
      </c>
      <c r="AC1166" s="82"/>
      <c r="AD1166" s="10"/>
      <c r="AE1166"/>
      <c r="AF1166"/>
      <c r="AK1166" s="10"/>
      <c r="AM1166"/>
      <c r="AR1166" s="10"/>
      <c r="AT1166"/>
    </row>
    <row r="1167" spans="1:46" x14ac:dyDescent="0.25">
      <c r="A1167" s="93">
        <v>1078</v>
      </c>
      <c r="B1167" s="93" t="s">
        <v>126</v>
      </c>
      <c r="C1167" s="94" t="s">
        <v>114</v>
      </c>
      <c r="D1167" s="121">
        <v>2014</v>
      </c>
      <c r="E1167" s="93">
        <v>4</v>
      </c>
      <c r="F1167" s="93">
        <f t="shared" si="289"/>
        <v>1078</v>
      </c>
      <c r="H1167" s="54">
        <v>4</v>
      </c>
      <c r="I1167" s="118">
        <v>506.64</v>
      </c>
      <c r="J1167" s="123"/>
      <c r="L1167"/>
      <c r="M1167" s="60">
        <f t="shared" si="290"/>
        <v>506.64</v>
      </c>
      <c r="N1167" s="10"/>
      <c r="O1167" s="79" t="str">
        <f t="shared" si="286"/>
        <v>NY Metro</v>
      </c>
      <c r="P1167" s="94">
        <f t="shared" si="285"/>
        <v>1078</v>
      </c>
      <c r="Q1167" s="94" t="s">
        <v>114</v>
      </c>
      <c r="R1167" s="193"/>
      <c r="S1167" s="94">
        <v>1</v>
      </c>
      <c r="T1167" s="58">
        <f t="shared" si="280"/>
        <v>4</v>
      </c>
      <c r="U1167" s="61">
        <f t="shared" si="281"/>
        <v>506.64</v>
      </c>
      <c r="V1167" s="61">
        <f t="shared" si="287"/>
        <v>494.16239941477687</v>
      </c>
      <c r="W1167" s="61" t="s">
        <v>194</v>
      </c>
      <c r="X1167" s="61">
        <f t="shared" si="288"/>
        <v>3.6349999999999998</v>
      </c>
      <c r="Y1167" s="61">
        <f t="shared" si="292"/>
        <v>3.5454767129968299</v>
      </c>
      <c r="Z1167" s="58">
        <f t="shared" si="279"/>
        <v>0</v>
      </c>
      <c r="AA1167" s="81">
        <f t="shared" si="282"/>
        <v>494.16239941477687</v>
      </c>
      <c r="AB1167" s="212">
        <f t="shared" si="291"/>
        <v>123.54059985369422</v>
      </c>
      <c r="AC1167" s="82"/>
      <c r="AD1167" s="10"/>
      <c r="AE1167"/>
      <c r="AF1167"/>
      <c r="AK1167" s="10"/>
      <c r="AM1167"/>
      <c r="AR1167" s="10"/>
      <c r="AT1167"/>
    </row>
    <row r="1168" spans="1:46" x14ac:dyDescent="0.25">
      <c r="A1168" s="93">
        <v>1079</v>
      </c>
      <c r="B1168" s="93" t="s">
        <v>126</v>
      </c>
      <c r="C1168" s="94" t="s">
        <v>114</v>
      </c>
      <c r="D1168" s="121">
        <v>2014</v>
      </c>
      <c r="E1168" s="93">
        <v>4</v>
      </c>
      <c r="F1168" s="93">
        <f t="shared" si="289"/>
        <v>1079</v>
      </c>
      <c r="H1168" s="54">
        <v>4</v>
      </c>
      <c r="I1168" s="118">
        <v>506.64</v>
      </c>
      <c r="J1168" s="123"/>
      <c r="L1168"/>
      <c r="M1168" s="60">
        <f t="shared" si="290"/>
        <v>506.64</v>
      </c>
      <c r="N1168" s="10"/>
      <c r="O1168" s="79" t="str">
        <f t="shared" si="286"/>
        <v>NY Metro</v>
      </c>
      <c r="P1168" s="94">
        <f t="shared" si="285"/>
        <v>1079</v>
      </c>
      <c r="Q1168" s="94" t="s">
        <v>114</v>
      </c>
      <c r="R1168" s="193"/>
      <c r="S1168" s="94">
        <v>1</v>
      </c>
      <c r="T1168" s="58">
        <f t="shared" si="280"/>
        <v>4</v>
      </c>
      <c r="U1168" s="61">
        <f t="shared" si="281"/>
        <v>506.64</v>
      </c>
      <c r="V1168" s="61">
        <f t="shared" si="287"/>
        <v>494.16239941477687</v>
      </c>
      <c r="W1168" s="61" t="s">
        <v>194</v>
      </c>
      <c r="X1168" s="61">
        <f t="shared" si="288"/>
        <v>3.6349999999999998</v>
      </c>
      <c r="Y1168" s="61">
        <f t="shared" si="292"/>
        <v>3.5454767129968299</v>
      </c>
      <c r="Z1168" s="58">
        <f t="shared" si="279"/>
        <v>0</v>
      </c>
      <c r="AA1168" s="81">
        <f t="shared" si="282"/>
        <v>494.16239941477687</v>
      </c>
      <c r="AB1168" s="212">
        <f t="shared" si="291"/>
        <v>123.54059985369422</v>
      </c>
      <c r="AC1168" s="82"/>
      <c r="AD1168" s="10"/>
      <c r="AE1168"/>
      <c r="AF1168"/>
      <c r="AK1168" s="10"/>
      <c r="AM1168"/>
      <c r="AR1168" s="10"/>
      <c r="AT1168"/>
    </row>
    <row r="1169" spans="1:46" x14ac:dyDescent="0.25">
      <c r="A1169" s="93">
        <v>1080</v>
      </c>
      <c r="B1169" s="93" t="s">
        <v>126</v>
      </c>
      <c r="C1169" s="94" t="s">
        <v>114</v>
      </c>
      <c r="D1169" s="121">
        <v>2014</v>
      </c>
      <c r="E1169" s="93">
        <v>4</v>
      </c>
      <c r="F1169" s="93">
        <f t="shared" si="289"/>
        <v>1080</v>
      </c>
      <c r="H1169" s="54">
        <v>4</v>
      </c>
      <c r="I1169" s="118">
        <v>506.64</v>
      </c>
      <c r="J1169" s="123"/>
      <c r="L1169"/>
      <c r="M1169" s="60">
        <f t="shared" si="290"/>
        <v>506.64</v>
      </c>
      <c r="N1169" s="10"/>
      <c r="O1169" s="79" t="str">
        <f t="shared" si="286"/>
        <v>NY Metro</v>
      </c>
      <c r="P1169" s="94">
        <f t="shared" si="285"/>
        <v>1080</v>
      </c>
      <c r="Q1169" s="94" t="s">
        <v>114</v>
      </c>
      <c r="R1169" s="193"/>
      <c r="S1169" s="94">
        <v>1</v>
      </c>
      <c r="T1169" s="58">
        <f t="shared" si="280"/>
        <v>4</v>
      </c>
      <c r="U1169" s="61">
        <f t="shared" si="281"/>
        <v>506.64</v>
      </c>
      <c r="V1169" s="61">
        <f t="shared" si="287"/>
        <v>494.16239941477687</v>
      </c>
      <c r="W1169" s="61" t="s">
        <v>194</v>
      </c>
      <c r="X1169" s="61">
        <f t="shared" si="288"/>
        <v>3.6349999999999998</v>
      </c>
      <c r="Y1169" s="61">
        <f t="shared" si="292"/>
        <v>3.5454767129968299</v>
      </c>
      <c r="Z1169" s="58">
        <f t="shared" ref="Z1169:Z1232" si="293">L1169</f>
        <v>0</v>
      </c>
      <c r="AA1169" s="81">
        <f t="shared" si="282"/>
        <v>494.16239941477687</v>
      </c>
      <c r="AB1169" s="212">
        <f t="shared" si="291"/>
        <v>123.54059985369422</v>
      </c>
      <c r="AC1169" s="82"/>
      <c r="AD1169" s="10"/>
      <c r="AE1169"/>
      <c r="AF1169"/>
      <c r="AK1169" s="10"/>
      <c r="AM1169"/>
      <c r="AR1169" s="10"/>
      <c r="AT1169"/>
    </row>
    <row r="1170" spans="1:46" x14ac:dyDescent="0.25">
      <c r="A1170" s="93">
        <v>1081</v>
      </c>
      <c r="B1170" s="93" t="s">
        <v>126</v>
      </c>
      <c r="C1170" s="94" t="s">
        <v>114</v>
      </c>
      <c r="D1170" s="121">
        <v>2014</v>
      </c>
      <c r="E1170" s="93">
        <v>4</v>
      </c>
      <c r="F1170" s="93">
        <f t="shared" si="289"/>
        <v>1081</v>
      </c>
      <c r="H1170" s="54">
        <v>4</v>
      </c>
      <c r="I1170" s="118">
        <v>506.64</v>
      </c>
      <c r="J1170" s="123"/>
      <c r="L1170"/>
      <c r="M1170" s="60">
        <f t="shared" si="290"/>
        <v>506.64</v>
      </c>
      <c r="N1170" s="10"/>
      <c r="O1170" s="79" t="str">
        <f t="shared" si="286"/>
        <v>NY Metro</v>
      </c>
      <c r="P1170" s="94">
        <f t="shared" si="285"/>
        <v>1081</v>
      </c>
      <c r="Q1170" s="94" t="s">
        <v>114</v>
      </c>
      <c r="R1170" s="193"/>
      <c r="S1170" s="94">
        <v>1</v>
      </c>
      <c r="T1170" s="58">
        <f t="shared" si="280"/>
        <v>4</v>
      </c>
      <c r="U1170" s="61">
        <f t="shared" si="281"/>
        <v>506.64</v>
      </c>
      <c r="V1170" s="61">
        <f t="shared" si="287"/>
        <v>494.16239941477687</v>
      </c>
      <c r="W1170" s="61" t="s">
        <v>194</v>
      </c>
      <c r="X1170" s="61">
        <f t="shared" si="288"/>
        <v>3.6349999999999998</v>
      </c>
      <c r="Y1170" s="61">
        <f t="shared" si="292"/>
        <v>3.5454767129968299</v>
      </c>
      <c r="Z1170" s="58">
        <f t="shared" si="293"/>
        <v>0</v>
      </c>
      <c r="AA1170" s="81">
        <f t="shared" si="282"/>
        <v>494.16239941477687</v>
      </c>
      <c r="AB1170" s="212">
        <f t="shared" si="291"/>
        <v>123.54059985369422</v>
      </c>
      <c r="AC1170" s="82"/>
      <c r="AD1170" s="10"/>
      <c r="AE1170"/>
      <c r="AF1170"/>
      <c r="AK1170" s="10"/>
      <c r="AM1170"/>
      <c r="AR1170" s="10"/>
      <c r="AT1170"/>
    </row>
    <row r="1171" spans="1:46" x14ac:dyDescent="0.25">
      <c r="A1171" s="93">
        <v>1082</v>
      </c>
      <c r="B1171" s="93" t="s">
        <v>126</v>
      </c>
      <c r="C1171" s="94" t="s">
        <v>114</v>
      </c>
      <c r="D1171" s="121">
        <v>2014</v>
      </c>
      <c r="E1171" s="93">
        <v>4</v>
      </c>
      <c r="F1171" s="93">
        <f t="shared" si="289"/>
        <v>1082</v>
      </c>
      <c r="H1171" s="54">
        <v>4</v>
      </c>
      <c r="I1171" s="118">
        <v>506.64</v>
      </c>
      <c r="J1171" s="123"/>
      <c r="L1171"/>
      <c r="M1171" s="60">
        <f t="shared" si="290"/>
        <v>506.64</v>
      </c>
      <c r="N1171" s="10"/>
      <c r="O1171" s="79" t="str">
        <f t="shared" si="286"/>
        <v>NY Metro</v>
      </c>
      <c r="P1171" s="94">
        <f t="shared" si="285"/>
        <v>1082</v>
      </c>
      <c r="Q1171" s="94" t="s">
        <v>114</v>
      </c>
      <c r="R1171" s="193"/>
      <c r="S1171" s="94">
        <v>1</v>
      </c>
      <c r="T1171" s="58">
        <f t="shared" si="280"/>
        <v>4</v>
      </c>
      <c r="U1171" s="61">
        <f t="shared" si="281"/>
        <v>506.64</v>
      </c>
      <c r="V1171" s="61">
        <f t="shared" si="287"/>
        <v>494.16239941477687</v>
      </c>
      <c r="W1171" s="61" t="s">
        <v>194</v>
      </c>
      <c r="X1171" s="61">
        <f t="shared" si="288"/>
        <v>3.6349999999999998</v>
      </c>
      <c r="Y1171" s="61">
        <f t="shared" si="292"/>
        <v>3.5454767129968299</v>
      </c>
      <c r="Z1171" s="58">
        <f t="shared" si="293"/>
        <v>0</v>
      </c>
      <c r="AA1171" s="81">
        <f t="shared" si="282"/>
        <v>494.16239941477687</v>
      </c>
      <c r="AB1171" s="212">
        <f t="shared" si="291"/>
        <v>123.54059985369422</v>
      </c>
      <c r="AC1171" s="82"/>
      <c r="AD1171" s="10"/>
      <c r="AE1171"/>
      <c r="AF1171"/>
      <c r="AK1171" s="10"/>
      <c r="AM1171"/>
      <c r="AR1171" s="10"/>
      <c r="AT1171"/>
    </row>
    <row r="1172" spans="1:46" x14ac:dyDescent="0.25">
      <c r="A1172" s="93">
        <v>1083</v>
      </c>
      <c r="B1172" s="93" t="s">
        <v>126</v>
      </c>
      <c r="C1172" s="94" t="s">
        <v>114</v>
      </c>
      <c r="D1172" s="121">
        <v>2014</v>
      </c>
      <c r="E1172" s="93">
        <v>4</v>
      </c>
      <c r="F1172" s="93">
        <f t="shared" si="289"/>
        <v>1083</v>
      </c>
      <c r="H1172" s="54">
        <v>4</v>
      </c>
      <c r="I1172" s="118">
        <v>506.64</v>
      </c>
      <c r="J1172" s="123"/>
      <c r="L1172"/>
      <c r="M1172" s="60">
        <f t="shared" si="290"/>
        <v>506.64</v>
      </c>
      <c r="N1172" s="10"/>
      <c r="O1172" s="79" t="str">
        <f t="shared" si="286"/>
        <v>NY Metro</v>
      </c>
      <c r="P1172" s="94">
        <f t="shared" si="285"/>
        <v>1083</v>
      </c>
      <c r="Q1172" s="94" t="s">
        <v>114</v>
      </c>
      <c r="R1172" s="193"/>
      <c r="S1172" s="94">
        <v>1</v>
      </c>
      <c r="T1172" s="58">
        <f t="shared" si="280"/>
        <v>4</v>
      </c>
      <c r="U1172" s="61">
        <f t="shared" si="281"/>
        <v>506.64</v>
      </c>
      <c r="V1172" s="61">
        <f t="shared" si="287"/>
        <v>494.16239941477687</v>
      </c>
      <c r="W1172" s="61" t="s">
        <v>194</v>
      </c>
      <c r="X1172" s="61">
        <f t="shared" si="288"/>
        <v>3.6349999999999998</v>
      </c>
      <c r="Y1172" s="61">
        <f t="shared" si="292"/>
        <v>3.5454767129968299</v>
      </c>
      <c r="Z1172" s="58">
        <f t="shared" si="293"/>
        <v>0</v>
      </c>
      <c r="AA1172" s="81">
        <f t="shared" si="282"/>
        <v>494.16239941477687</v>
      </c>
      <c r="AB1172" s="212">
        <f t="shared" si="291"/>
        <v>123.54059985369422</v>
      </c>
      <c r="AC1172" s="82"/>
      <c r="AD1172" s="10"/>
      <c r="AE1172"/>
      <c r="AF1172"/>
      <c r="AK1172" s="10"/>
      <c r="AM1172"/>
      <c r="AR1172" s="10"/>
      <c r="AT1172"/>
    </row>
    <row r="1173" spans="1:46" x14ac:dyDescent="0.25">
      <c r="A1173" s="93">
        <v>1084</v>
      </c>
      <c r="B1173" s="93" t="s">
        <v>126</v>
      </c>
      <c r="C1173" s="94" t="s">
        <v>114</v>
      </c>
      <c r="D1173" s="121">
        <v>2014</v>
      </c>
      <c r="E1173" s="93">
        <v>4</v>
      </c>
      <c r="F1173" s="93">
        <f t="shared" si="289"/>
        <v>1084</v>
      </c>
      <c r="H1173" s="54">
        <v>4</v>
      </c>
      <c r="I1173" s="118">
        <v>506.64</v>
      </c>
      <c r="J1173" s="123"/>
      <c r="L1173"/>
      <c r="M1173" s="60">
        <f t="shared" si="290"/>
        <v>506.64</v>
      </c>
      <c r="N1173" s="10"/>
      <c r="O1173" s="79" t="str">
        <f t="shared" si="286"/>
        <v>NY Metro</v>
      </c>
      <c r="P1173" s="94">
        <f t="shared" si="285"/>
        <v>1084</v>
      </c>
      <c r="Q1173" s="94" t="s">
        <v>114</v>
      </c>
      <c r="R1173" s="193"/>
      <c r="S1173" s="94">
        <v>1</v>
      </c>
      <c r="T1173" s="58">
        <f t="shared" si="280"/>
        <v>4</v>
      </c>
      <c r="U1173" s="61">
        <f t="shared" si="281"/>
        <v>506.64</v>
      </c>
      <c r="V1173" s="61">
        <f t="shared" si="287"/>
        <v>494.16239941477687</v>
      </c>
      <c r="W1173" s="61" t="s">
        <v>194</v>
      </c>
      <c r="X1173" s="61">
        <f t="shared" si="288"/>
        <v>3.6349999999999998</v>
      </c>
      <c r="Y1173" s="61">
        <f t="shared" si="292"/>
        <v>3.5454767129968299</v>
      </c>
      <c r="Z1173" s="58">
        <f t="shared" si="293"/>
        <v>0</v>
      </c>
      <c r="AA1173" s="81">
        <f t="shared" si="282"/>
        <v>494.16239941477687</v>
      </c>
      <c r="AB1173" s="212">
        <f t="shared" si="291"/>
        <v>123.54059985369422</v>
      </c>
      <c r="AC1173" s="82"/>
      <c r="AD1173" s="10"/>
      <c r="AE1173"/>
      <c r="AF1173"/>
      <c r="AK1173" s="10"/>
      <c r="AM1173"/>
      <c r="AR1173" s="10"/>
      <c r="AT1173"/>
    </row>
    <row r="1174" spans="1:46" x14ac:dyDescent="0.25">
      <c r="A1174" s="93">
        <v>1085</v>
      </c>
      <c r="B1174" s="93" t="s">
        <v>126</v>
      </c>
      <c r="C1174" s="94" t="s">
        <v>114</v>
      </c>
      <c r="D1174" s="121">
        <v>2014</v>
      </c>
      <c r="E1174" s="93">
        <v>4</v>
      </c>
      <c r="F1174" s="93">
        <f t="shared" si="289"/>
        <v>1085</v>
      </c>
      <c r="H1174" s="54">
        <v>4</v>
      </c>
      <c r="I1174" s="118">
        <v>506.64</v>
      </c>
      <c r="J1174" s="123"/>
      <c r="L1174"/>
      <c r="M1174" s="60">
        <f t="shared" si="290"/>
        <v>506.64</v>
      </c>
      <c r="N1174" s="10"/>
      <c r="O1174" s="79" t="str">
        <f t="shared" si="286"/>
        <v>NY Metro</v>
      </c>
      <c r="P1174" s="94">
        <f t="shared" si="285"/>
        <v>1085</v>
      </c>
      <c r="Q1174" s="94" t="s">
        <v>114</v>
      </c>
      <c r="R1174" s="193"/>
      <c r="S1174" s="94">
        <v>1</v>
      </c>
      <c r="T1174" s="58">
        <f t="shared" si="280"/>
        <v>4</v>
      </c>
      <c r="U1174" s="61">
        <f t="shared" si="281"/>
        <v>506.64</v>
      </c>
      <c r="V1174" s="61">
        <f t="shared" si="287"/>
        <v>494.16239941477687</v>
      </c>
      <c r="W1174" s="61" t="s">
        <v>194</v>
      </c>
      <c r="X1174" s="61">
        <f t="shared" si="288"/>
        <v>3.6349999999999998</v>
      </c>
      <c r="Y1174" s="61">
        <f t="shared" si="292"/>
        <v>3.5454767129968299</v>
      </c>
      <c r="Z1174" s="58">
        <f t="shared" si="293"/>
        <v>0</v>
      </c>
      <c r="AA1174" s="81">
        <f t="shared" si="282"/>
        <v>494.16239941477687</v>
      </c>
      <c r="AB1174" s="212">
        <f t="shared" si="291"/>
        <v>123.54059985369422</v>
      </c>
      <c r="AC1174" s="82"/>
      <c r="AD1174" s="10"/>
      <c r="AE1174"/>
      <c r="AF1174"/>
      <c r="AK1174" s="10"/>
      <c r="AM1174"/>
      <c r="AR1174" s="10"/>
      <c r="AT1174"/>
    </row>
    <row r="1175" spans="1:46" x14ac:dyDescent="0.25">
      <c r="A1175" s="93">
        <v>1086</v>
      </c>
      <c r="B1175" s="93" t="s">
        <v>126</v>
      </c>
      <c r="C1175" s="94" t="s">
        <v>114</v>
      </c>
      <c r="D1175" s="121">
        <v>2014</v>
      </c>
      <c r="E1175" s="93">
        <v>4</v>
      </c>
      <c r="F1175" s="93">
        <f t="shared" si="289"/>
        <v>1086</v>
      </c>
      <c r="H1175" s="54">
        <v>4</v>
      </c>
      <c r="I1175" s="118">
        <v>506.64</v>
      </c>
      <c r="J1175" s="123"/>
      <c r="L1175"/>
      <c r="M1175" s="60">
        <f t="shared" si="290"/>
        <v>506.64</v>
      </c>
      <c r="N1175" s="10"/>
      <c r="O1175" s="79" t="str">
        <f t="shared" si="286"/>
        <v>NY Metro</v>
      </c>
      <c r="P1175" s="94">
        <f t="shared" si="285"/>
        <v>1086</v>
      </c>
      <c r="Q1175" s="94" t="s">
        <v>114</v>
      </c>
      <c r="R1175" s="193"/>
      <c r="S1175" s="94">
        <v>1</v>
      </c>
      <c r="T1175" s="58">
        <f t="shared" si="280"/>
        <v>4</v>
      </c>
      <c r="U1175" s="61">
        <f t="shared" si="281"/>
        <v>506.64</v>
      </c>
      <c r="V1175" s="61">
        <f t="shared" si="287"/>
        <v>494.16239941477687</v>
      </c>
      <c r="W1175" s="61" t="s">
        <v>194</v>
      </c>
      <c r="X1175" s="61">
        <f t="shared" si="288"/>
        <v>3.6349999999999998</v>
      </c>
      <c r="Y1175" s="61">
        <f t="shared" si="292"/>
        <v>3.5454767129968299</v>
      </c>
      <c r="Z1175" s="58">
        <f t="shared" si="293"/>
        <v>0</v>
      </c>
      <c r="AA1175" s="81">
        <f t="shared" si="282"/>
        <v>494.16239941477687</v>
      </c>
      <c r="AB1175" s="212">
        <f t="shared" si="291"/>
        <v>123.54059985369422</v>
      </c>
      <c r="AC1175" s="82"/>
      <c r="AD1175" s="10"/>
      <c r="AE1175"/>
      <c r="AF1175"/>
      <c r="AK1175" s="10"/>
      <c r="AM1175"/>
      <c r="AR1175" s="10"/>
      <c r="AT1175"/>
    </row>
    <row r="1176" spans="1:46" x14ac:dyDescent="0.25">
      <c r="A1176" s="93">
        <v>1087</v>
      </c>
      <c r="B1176" s="93" t="s">
        <v>126</v>
      </c>
      <c r="C1176" s="94" t="s">
        <v>114</v>
      </c>
      <c r="D1176" s="121">
        <v>2014</v>
      </c>
      <c r="E1176" s="93">
        <v>4</v>
      </c>
      <c r="F1176" s="93">
        <f t="shared" si="289"/>
        <v>1087</v>
      </c>
      <c r="H1176" s="54">
        <v>4</v>
      </c>
      <c r="I1176" s="118">
        <v>506.64</v>
      </c>
      <c r="J1176" s="123"/>
      <c r="L1176"/>
      <c r="M1176" s="60">
        <f t="shared" si="290"/>
        <v>506.64</v>
      </c>
      <c r="N1176" s="10"/>
      <c r="O1176" s="79" t="str">
        <f t="shared" si="286"/>
        <v>NY Metro</v>
      </c>
      <c r="P1176" s="94">
        <f t="shared" si="285"/>
        <v>1087</v>
      </c>
      <c r="Q1176" s="94" t="s">
        <v>114</v>
      </c>
      <c r="R1176" s="193"/>
      <c r="S1176" s="94">
        <v>1</v>
      </c>
      <c r="T1176" s="58">
        <f t="shared" ref="T1176:T1239" si="294">H1176</f>
        <v>4</v>
      </c>
      <c r="U1176" s="61">
        <f t="shared" ref="U1176:U1239" si="295">I1176</f>
        <v>506.64</v>
      </c>
      <c r="V1176" s="61">
        <f t="shared" si="287"/>
        <v>494.16239941477687</v>
      </c>
      <c r="W1176" s="61" t="s">
        <v>194</v>
      </c>
      <c r="X1176" s="61">
        <f t="shared" si="288"/>
        <v>3.6349999999999998</v>
      </c>
      <c r="Y1176" s="61">
        <f t="shared" si="292"/>
        <v>3.5454767129968299</v>
      </c>
      <c r="Z1176" s="58">
        <f t="shared" si="293"/>
        <v>0</v>
      </c>
      <c r="AA1176" s="81">
        <f t="shared" si="282"/>
        <v>494.16239941477687</v>
      </c>
      <c r="AB1176" s="212">
        <f t="shared" si="291"/>
        <v>123.54059985369422</v>
      </c>
      <c r="AC1176" s="82"/>
      <c r="AD1176" s="10"/>
      <c r="AE1176"/>
      <c r="AF1176"/>
      <c r="AK1176" s="10"/>
      <c r="AM1176"/>
      <c r="AR1176" s="10"/>
      <c r="AT1176"/>
    </row>
    <row r="1177" spans="1:46" x14ac:dyDescent="0.25">
      <c r="A1177" s="93">
        <v>1088</v>
      </c>
      <c r="B1177" s="93" t="s">
        <v>126</v>
      </c>
      <c r="C1177" s="94" t="s">
        <v>114</v>
      </c>
      <c r="D1177" s="121">
        <v>2014</v>
      </c>
      <c r="E1177" s="93">
        <v>4</v>
      </c>
      <c r="F1177" s="93">
        <f t="shared" si="289"/>
        <v>1088</v>
      </c>
      <c r="H1177" s="54">
        <v>4</v>
      </c>
      <c r="I1177" s="118">
        <v>506.64</v>
      </c>
      <c r="J1177" s="123"/>
      <c r="L1177"/>
      <c r="M1177" s="60">
        <f t="shared" si="290"/>
        <v>506.64</v>
      </c>
      <c r="N1177" s="10"/>
      <c r="O1177" s="79" t="str">
        <f t="shared" si="286"/>
        <v>NY Metro</v>
      </c>
      <c r="P1177" s="94">
        <f t="shared" si="285"/>
        <v>1088</v>
      </c>
      <c r="Q1177" s="94" t="s">
        <v>114</v>
      </c>
      <c r="R1177" s="193"/>
      <c r="S1177" s="94">
        <v>1</v>
      </c>
      <c r="T1177" s="58">
        <f t="shared" si="294"/>
        <v>4</v>
      </c>
      <c r="U1177" s="61">
        <f t="shared" si="295"/>
        <v>506.64</v>
      </c>
      <c r="V1177" s="61">
        <f t="shared" si="287"/>
        <v>494.16239941477687</v>
      </c>
      <c r="W1177" s="61" t="s">
        <v>194</v>
      </c>
      <c r="X1177" s="61">
        <f t="shared" si="288"/>
        <v>3.6349999999999998</v>
      </c>
      <c r="Y1177" s="61">
        <f t="shared" si="292"/>
        <v>3.5454767129968299</v>
      </c>
      <c r="Z1177" s="58">
        <f t="shared" si="293"/>
        <v>0</v>
      </c>
      <c r="AA1177" s="81">
        <f t="shared" si="282"/>
        <v>494.16239941477687</v>
      </c>
      <c r="AB1177" s="212">
        <f t="shared" si="291"/>
        <v>123.54059985369422</v>
      </c>
      <c r="AC1177" s="82"/>
      <c r="AD1177" s="10"/>
      <c r="AE1177"/>
      <c r="AF1177"/>
      <c r="AK1177" s="10"/>
      <c r="AM1177"/>
      <c r="AR1177" s="10"/>
      <c r="AT1177"/>
    </row>
    <row r="1178" spans="1:46" x14ac:dyDescent="0.25">
      <c r="A1178" s="93">
        <v>1089</v>
      </c>
      <c r="B1178" s="93" t="s">
        <v>126</v>
      </c>
      <c r="C1178" s="94" t="s">
        <v>114</v>
      </c>
      <c r="D1178" s="121">
        <v>2014</v>
      </c>
      <c r="E1178" s="93">
        <v>4</v>
      </c>
      <c r="F1178" s="93">
        <f t="shared" si="289"/>
        <v>1089</v>
      </c>
      <c r="H1178" s="54">
        <v>4</v>
      </c>
      <c r="I1178" s="118">
        <v>506.64</v>
      </c>
      <c r="J1178" s="123"/>
      <c r="L1178"/>
      <c r="M1178" s="60">
        <f t="shared" si="290"/>
        <v>506.64</v>
      </c>
      <c r="N1178" s="10"/>
      <c r="O1178" s="79" t="str">
        <f t="shared" si="286"/>
        <v>NY Metro</v>
      </c>
      <c r="P1178" s="94">
        <f t="shared" si="285"/>
        <v>1089</v>
      </c>
      <c r="Q1178" s="94" t="s">
        <v>114</v>
      </c>
      <c r="R1178" s="193"/>
      <c r="S1178" s="94">
        <v>1</v>
      </c>
      <c r="T1178" s="58">
        <f t="shared" si="294"/>
        <v>4</v>
      </c>
      <c r="U1178" s="61">
        <f t="shared" si="295"/>
        <v>506.64</v>
      </c>
      <c r="V1178" s="61">
        <f t="shared" si="287"/>
        <v>494.16239941477687</v>
      </c>
      <c r="W1178" s="61" t="s">
        <v>194</v>
      </c>
      <c r="X1178" s="61">
        <f t="shared" si="288"/>
        <v>3.6349999999999998</v>
      </c>
      <c r="Y1178" s="61">
        <f t="shared" si="292"/>
        <v>3.5454767129968299</v>
      </c>
      <c r="Z1178" s="58">
        <f t="shared" si="293"/>
        <v>0</v>
      </c>
      <c r="AA1178" s="81">
        <f t="shared" si="282"/>
        <v>494.16239941477687</v>
      </c>
      <c r="AB1178" s="212">
        <f t="shared" si="291"/>
        <v>123.54059985369422</v>
      </c>
      <c r="AC1178" s="82"/>
      <c r="AD1178" s="10"/>
      <c r="AE1178"/>
      <c r="AF1178"/>
      <c r="AK1178" s="10"/>
      <c r="AM1178"/>
      <c r="AR1178" s="10"/>
      <c r="AT1178"/>
    </row>
    <row r="1179" spans="1:46" x14ac:dyDescent="0.25">
      <c r="A1179" s="93">
        <v>1090</v>
      </c>
      <c r="B1179" s="93" t="s">
        <v>126</v>
      </c>
      <c r="C1179" s="94" t="s">
        <v>114</v>
      </c>
      <c r="D1179" s="121">
        <v>2014</v>
      </c>
      <c r="E1179" s="93">
        <v>4</v>
      </c>
      <c r="F1179" s="93">
        <f t="shared" si="289"/>
        <v>1090</v>
      </c>
      <c r="H1179" s="54">
        <v>4</v>
      </c>
      <c r="I1179" s="118">
        <v>506.64</v>
      </c>
      <c r="J1179" s="123"/>
      <c r="L1179"/>
      <c r="M1179" s="60">
        <f t="shared" si="290"/>
        <v>506.64</v>
      </c>
      <c r="N1179" s="10"/>
      <c r="O1179" s="79" t="str">
        <f t="shared" si="286"/>
        <v>NY Metro</v>
      </c>
      <c r="P1179" s="94">
        <f t="shared" si="285"/>
        <v>1090</v>
      </c>
      <c r="Q1179" s="94" t="s">
        <v>114</v>
      </c>
      <c r="R1179" s="193"/>
      <c r="S1179" s="94">
        <v>1</v>
      </c>
      <c r="T1179" s="58">
        <f t="shared" si="294"/>
        <v>4</v>
      </c>
      <c r="U1179" s="61">
        <f t="shared" si="295"/>
        <v>506.64</v>
      </c>
      <c r="V1179" s="61">
        <f t="shared" si="287"/>
        <v>494.16239941477687</v>
      </c>
      <c r="W1179" s="61" t="s">
        <v>194</v>
      </c>
      <c r="X1179" s="61">
        <f t="shared" si="288"/>
        <v>3.6349999999999998</v>
      </c>
      <c r="Y1179" s="61">
        <f t="shared" si="292"/>
        <v>3.5454767129968299</v>
      </c>
      <c r="Z1179" s="58">
        <f t="shared" si="293"/>
        <v>0</v>
      </c>
      <c r="AA1179" s="81">
        <f t="shared" si="282"/>
        <v>494.16239941477687</v>
      </c>
      <c r="AB1179" s="212">
        <f t="shared" si="291"/>
        <v>123.54059985369422</v>
      </c>
      <c r="AC1179" s="82"/>
      <c r="AD1179" s="10"/>
      <c r="AE1179"/>
      <c r="AF1179"/>
      <c r="AK1179" s="10"/>
      <c r="AM1179"/>
      <c r="AR1179" s="10"/>
      <c r="AT1179"/>
    </row>
    <row r="1180" spans="1:46" x14ac:dyDescent="0.25">
      <c r="A1180" s="93">
        <v>1091</v>
      </c>
      <c r="B1180" s="93" t="s">
        <v>126</v>
      </c>
      <c r="C1180" s="94" t="s">
        <v>114</v>
      </c>
      <c r="D1180" s="121">
        <v>2014</v>
      </c>
      <c r="E1180" s="93">
        <v>4</v>
      </c>
      <c r="F1180" s="93">
        <f t="shared" si="289"/>
        <v>1091</v>
      </c>
      <c r="H1180" s="54">
        <v>4</v>
      </c>
      <c r="I1180" s="118">
        <v>506.64</v>
      </c>
      <c r="J1180" s="123"/>
      <c r="L1180"/>
      <c r="M1180" s="60">
        <f t="shared" si="290"/>
        <v>506.64</v>
      </c>
      <c r="N1180" s="10"/>
      <c r="O1180" s="79" t="str">
        <f t="shared" si="286"/>
        <v>NY Metro</v>
      </c>
      <c r="P1180" s="94">
        <f t="shared" si="285"/>
        <v>1091</v>
      </c>
      <c r="Q1180" s="94" t="s">
        <v>114</v>
      </c>
      <c r="R1180" s="193"/>
      <c r="S1180" s="94">
        <v>1</v>
      </c>
      <c r="T1180" s="58">
        <f t="shared" si="294"/>
        <v>4</v>
      </c>
      <c r="U1180" s="61">
        <f t="shared" si="295"/>
        <v>506.64</v>
      </c>
      <c r="V1180" s="61">
        <f t="shared" si="287"/>
        <v>494.16239941477687</v>
      </c>
      <c r="W1180" s="61" t="s">
        <v>194</v>
      </c>
      <c r="X1180" s="61">
        <f t="shared" si="288"/>
        <v>3.6349999999999998</v>
      </c>
      <c r="Y1180" s="61">
        <f t="shared" si="292"/>
        <v>3.5454767129968299</v>
      </c>
      <c r="Z1180" s="58">
        <f t="shared" si="293"/>
        <v>0</v>
      </c>
      <c r="AA1180" s="81">
        <f t="shared" si="282"/>
        <v>494.16239941477687</v>
      </c>
      <c r="AB1180" s="212">
        <f t="shared" si="291"/>
        <v>123.54059985369422</v>
      </c>
      <c r="AC1180" s="82"/>
      <c r="AD1180" s="10"/>
      <c r="AE1180"/>
      <c r="AF1180"/>
      <c r="AK1180" s="10"/>
      <c r="AM1180"/>
      <c r="AR1180" s="10"/>
      <c r="AT1180"/>
    </row>
    <row r="1181" spans="1:46" x14ac:dyDescent="0.25">
      <c r="A1181" s="93">
        <v>1092</v>
      </c>
      <c r="B1181" s="93" t="s">
        <v>126</v>
      </c>
      <c r="C1181" s="94" t="s">
        <v>114</v>
      </c>
      <c r="D1181" s="121">
        <v>2014</v>
      </c>
      <c r="E1181" s="93">
        <v>4</v>
      </c>
      <c r="F1181" s="93">
        <f t="shared" si="289"/>
        <v>1092</v>
      </c>
      <c r="H1181" s="54">
        <v>4</v>
      </c>
      <c r="I1181" s="118">
        <v>506.64</v>
      </c>
      <c r="J1181" s="123"/>
      <c r="L1181"/>
      <c r="M1181" s="60">
        <f t="shared" si="290"/>
        <v>506.64</v>
      </c>
      <c r="N1181" s="10"/>
      <c r="O1181" s="79" t="str">
        <f t="shared" si="286"/>
        <v>NY Metro</v>
      </c>
      <c r="P1181" s="94">
        <f t="shared" si="285"/>
        <v>1092</v>
      </c>
      <c r="Q1181" s="94" t="s">
        <v>114</v>
      </c>
      <c r="R1181" s="193"/>
      <c r="S1181" s="94">
        <v>1</v>
      </c>
      <c r="T1181" s="58">
        <f t="shared" si="294"/>
        <v>4</v>
      </c>
      <c r="U1181" s="61">
        <f t="shared" si="295"/>
        <v>506.64</v>
      </c>
      <c r="V1181" s="61">
        <f t="shared" si="287"/>
        <v>494.16239941477687</v>
      </c>
      <c r="W1181" s="61" t="s">
        <v>194</v>
      </c>
      <c r="X1181" s="61">
        <f t="shared" si="288"/>
        <v>3.6349999999999998</v>
      </c>
      <c r="Y1181" s="61">
        <f t="shared" si="292"/>
        <v>3.5454767129968299</v>
      </c>
      <c r="Z1181" s="58">
        <f t="shared" si="293"/>
        <v>0</v>
      </c>
      <c r="AA1181" s="81">
        <f t="shared" si="282"/>
        <v>494.16239941477687</v>
      </c>
      <c r="AB1181" s="212">
        <f t="shared" si="291"/>
        <v>123.54059985369422</v>
      </c>
      <c r="AC1181" s="82"/>
      <c r="AD1181" s="10"/>
      <c r="AE1181"/>
      <c r="AF1181"/>
      <c r="AK1181" s="10"/>
      <c r="AM1181"/>
      <c r="AR1181" s="10"/>
      <c r="AT1181"/>
    </row>
    <row r="1182" spans="1:46" x14ac:dyDescent="0.25">
      <c r="A1182" s="93">
        <v>1093</v>
      </c>
      <c r="B1182" s="93" t="s">
        <v>126</v>
      </c>
      <c r="C1182" s="94" t="s">
        <v>114</v>
      </c>
      <c r="D1182" s="121">
        <v>2014</v>
      </c>
      <c r="E1182" s="93">
        <v>4</v>
      </c>
      <c r="F1182" s="93">
        <f t="shared" si="289"/>
        <v>1093</v>
      </c>
      <c r="H1182" s="54">
        <v>4</v>
      </c>
      <c r="I1182" s="118">
        <v>506.64</v>
      </c>
      <c r="J1182" s="123"/>
      <c r="L1182"/>
      <c r="M1182" s="60">
        <f t="shared" si="290"/>
        <v>506.64</v>
      </c>
      <c r="N1182" s="10"/>
      <c r="O1182" s="79" t="str">
        <f t="shared" si="286"/>
        <v>NY Metro</v>
      </c>
      <c r="P1182" s="94">
        <f t="shared" si="285"/>
        <v>1093</v>
      </c>
      <c r="Q1182" s="94" t="s">
        <v>114</v>
      </c>
      <c r="R1182" s="193"/>
      <c r="S1182" s="94">
        <v>1</v>
      </c>
      <c r="T1182" s="58">
        <f t="shared" si="294"/>
        <v>4</v>
      </c>
      <c r="U1182" s="61">
        <f t="shared" si="295"/>
        <v>506.64</v>
      </c>
      <c r="V1182" s="61">
        <f t="shared" si="287"/>
        <v>494.16239941477687</v>
      </c>
      <c r="W1182" s="61" t="s">
        <v>194</v>
      </c>
      <c r="X1182" s="61">
        <f t="shared" si="288"/>
        <v>3.6349999999999998</v>
      </c>
      <c r="Y1182" s="61">
        <f t="shared" si="292"/>
        <v>3.5454767129968299</v>
      </c>
      <c r="Z1182" s="58">
        <f t="shared" si="293"/>
        <v>0</v>
      </c>
      <c r="AA1182" s="81">
        <f t="shared" si="282"/>
        <v>494.16239941477687</v>
      </c>
      <c r="AB1182" s="212">
        <f t="shared" si="291"/>
        <v>123.54059985369422</v>
      </c>
      <c r="AC1182" s="82"/>
      <c r="AD1182" s="10"/>
      <c r="AE1182"/>
      <c r="AF1182"/>
      <c r="AK1182" s="10"/>
      <c r="AM1182"/>
      <c r="AR1182" s="10"/>
      <c r="AT1182"/>
    </row>
    <row r="1183" spans="1:46" x14ac:dyDescent="0.25">
      <c r="A1183" s="93">
        <v>1094</v>
      </c>
      <c r="B1183" s="93" t="s">
        <v>126</v>
      </c>
      <c r="C1183" s="94" t="s">
        <v>114</v>
      </c>
      <c r="D1183" s="121">
        <v>2014</v>
      </c>
      <c r="E1183" s="93">
        <v>4</v>
      </c>
      <c r="F1183" s="93">
        <f t="shared" si="289"/>
        <v>1094</v>
      </c>
      <c r="H1183" s="54">
        <v>4</v>
      </c>
      <c r="I1183" s="118">
        <v>506.64</v>
      </c>
      <c r="J1183" s="123"/>
      <c r="L1183"/>
      <c r="M1183" s="60">
        <f t="shared" si="290"/>
        <v>506.64</v>
      </c>
      <c r="N1183" s="10"/>
      <c r="O1183" s="79" t="str">
        <f t="shared" si="286"/>
        <v>NY Metro</v>
      </c>
      <c r="P1183" s="94">
        <f t="shared" si="285"/>
        <v>1094</v>
      </c>
      <c r="Q1183" s="94" t="s">
        <v>114</v>
      </c>
      <c r="R1183" s="193"/>
      <c r="S1183" s="94">
        <v>1</v>
      </c>
      <c r="T1183" s="58">
        <f t="shared" si="294"/>
        <v>4</v>
      </c>
      <c r="U1183" s="61">
        <f t="shared" si="295"/>
        <v>506.64</v>
      </c>
      <c r="V1183" s="61">
        <f t="shared" si="287"/>
        <v>494.16239941477687</v>
      </c>
      <c r="W1183" s="61" t="s">
        <v>194</v>
      </c>
      <c r="X1183" s="61">
        <f t="shared" si="288"/>
        <v>3.6349999999999998</v>
      </c>
      <c r="Y1183" s="61">
        <f t="shared" si="292"/>
        <v>3.5454767129968299</v>
      </c>
      <c r="Z1183" s="58">
        <f t="shared" si="293"/>
        <v>0</v>
      </c>
      <c r="AA1183" s="81">
        <f t="shared" ref="AA1183:AA1246" si="296">(Z1183*Y1183+V1183)/S1183</f>
        <v>494.16239941477687</v>
      </c>
      <c r="AB1183" s="212">
        <f t="shared" si="291"/>
        <v>123.54059985369422</v>
      </c>
      <c r="AC1183" s="82"/>
      <c r="AD1183" s="10"/>
      <c r="AE1183"/>
      <c r="AF1183"/>
      <c r="AK1183" s="10"/>
      <c r="AM1183"/>
      <c r="AR1183" s="10"/>
      <c r="AT1183"/>
    </row>
    <row r="1184" spans="1:46" x14ac:dyDescent="0.25">
      <c r="A1184" s="93">
        <v>1095</v>
      </c>
      <c r="B1184" s="93" t="s">
        <v>126</v>
      </c>
      <c r="C1184" s="94" t="s">
        <v>114</v>
      </c>
      <c r="D1184" s="121">
        <v>2014</v>
      </c>
      <c r="E1184" s="93">
        <v>4</v>
      </c>
      <c r="F1184" s="93">
        <f t="shared" si="289"/>
        <v>1095</v>
      </c>
      <c r="H1184" s="54">
        <v>4</v>
      </c>
      <c r="I1184" s="118">
        <v>506.64</v>
      </c>
      <c r="J1184" s="123"/>
      <c r="L1184"/>
      <c r="M1184" s="60">
        <f t="shared" si="290"/>
        <v>506.64</v>
      </c>
      <c r="N1184" s="10"/>
      <c r="O1184" s="79" t="str">
        <f t="shared" si="286"/>
        <v>NY Metro</v>
      </c>
      <c r="P1184" s="94">
        <f t="shared" si="285"/>
        <v>1095</v>
      </c>
      <c r="Q1184" s="94" t="s">
        <v>114</v>
      </c>
      <c r="R1184" s="193"/>
      <c r="S1184" s="94">
        <v>1</v>
      </c>
      <c r="T1184" s="58">
        <f t="shared" si="294"/>
        <v>4</v>
      </c>
      <c r="U1184" s="61">
        <f t="shared" si="295"/>
        <v>506.64</v>
      </c>
      <c r="V1184" s="61">
        <f t="shared" si="287"/>
        <v>494.16239941477687</v>
      </c>
      <c r="W1184" s="61" t="s">
        <v>194</v>
      </c>
      <c r="X1184" s="61">
        <f t="shared" si="288"/>
        <v>3.6349999999999998</v>
      </c>
      <c r="Y1184" s="61">
        <f t="shared" si="292"/>
        <v>3.5454767129968299</v>
      </c>
      <c r="Z1184" s="58">
        <f t="shared" si="293"/>
        <v>0</v>
      </c>
      <c r="AA1184" s="81">
        <f t="shared" si="296"/>
        <v>494.16239941477687</v>
      </c>
      <c r="AB1184" s="212">
        <f t="shared" si="291"/>
        <v>123.54059985369422</v>
      </c>
      <c r="AC1184" s="82"/>
      <c r="AD1184" s="10"/>
      <c r="AE1184"/>
      <c r="AF1184"/>
      <c r="AK1184" s="10"/>
      <c r="AM1184"/>
      <c r="AR1184" s="10"/>
      <c r="AT1184"/>
    </row>
    <row r="1185" spans="1:46" x14ac:dyDescent="0.25">
      <c r="A1185" s="93">
        <v>1096</v>
      </c>
      <c r="B1185" s="93" t="s">
        <v>126</v>
      </c>
      <c r="C1185" s="94" t="s">
        <v>114</v>
      </c>
      <c r="D1185" s="121">
        <v>2014</v>
      </c>
      <c r="E1185" s="93">
        <v>4</v>
      </c>
      <c r="F1185" s="93">
        <f t="shared" si="289"/>
        <v>1096</v>
      </c>
      <c r="H1185" s="54">
        <v>4</v>
      </c>
      <c r="I1185" s="118">
        <v>506.64</v>
      </c>
      <c r="J1185" s="123"/>
      <c r="L1185"/>
      <c r="M1185" s="60">
        <f t="shared" si="290"/>
        <v>506.64</v>
      </c>
      <c r="N1185" s="10"/>
      <c r="O1185" s="79" t="str">
        <f t="shared" si="286"/>
        <v>NY Metro</v>
      </c>
      <c r="P1185" s="94">
        <f t="shared" si="285"/>
        <v>1096</v>
      </c>
      <c r="Q1185" s="94" t="s">
        <v>114</v>
      </c>
      <c r="R1185" s="193"/>
      <c r="S1185" s="94">
        <v>1</v>
      </c>
      <c r="T1185" s="58">
        <f t="shared" si="294"/>
        <v>4</v>
      </c>
      <c r="U1185" s="61">
        <f t="shared" si="295"/>
        <v>506.64</v>
      </c>
      <c r="V1185" s="61">
        <f t="shared" si="287"/>
        <v>494.16239941477687</v>
      </c>
      <c r="W1185" s="61" t="s">
        <v>194</v>
      </c>
      <c r="X1185" s="61">
        <f t="shared" si="288"/>
        <v>3.6349999999999998</v>
      </c>
      <c r="Y1185" s="61">
        <f t="shared" si="292"/>
        <v>3.5454767129968299</v>
      </c>
      <c r="Z1185" s="58">
        <f t="shared" si="293"/>
        <v>0</v>
      </c>
      <c r="AA1185" s="81">
        <f t="shared" si="296"/>
        <v>494.16239941477687</v>
      </c>
      <c r="AB1185" s="212">
        <f t="shared" si="291"/>
        <v>123.54059985369422</v>
      </c>
      <c r="AC1185" s="82"/>
      <c r="AD1185" s="10"/>
      <c r="AE1185"/>
      <c r="AF1185"/>
      <c r="AK1185" s="10"/>
      <c r="AM1185"/>
      <c r="AR1185" s="10"/>
      <c r="AT1185"/>
    </row>
    <row r="1186" spans="1:46" x14ac:dyDescent="0.25">
      <c r="A1186" s="93">
        <v>1097</v>
      </c>
      <c r="B1186" s="93" t="s">
        <v>126</v>
      </c>
      <c r="C1186" s="94" t="s">
        <v>114</v>
      </c>
      <c r="D1186" s="121">
        <v>2014</v>
      </c>
      <c r="E1186" s="93">
        <v>4</v>
      </c>
      <c r="F1186" s="93">
        <f t="shared" si="289"/>
        <v>1097</v>
      </c>
      <c r="H1186" s="54">
        <v>4</v>
      </c>
      <c r="I1186" s="118">
        <v>506.64</v>
      </c>
      <c r="J1186" s="123"/>
      <c r="L1186"/>
      <c r="M1186" s="60">
        <f t="shared" si="290"/>
        <v>506.64</v>
      </c>
      <c r="N1186" s="10"/>
      <c r="O1186" s="79" t="str">
        <f t="shared" si="286"/>
        <v>NY Metro</v>
      </c>
      <c r="P1186" s="94">
        <f t="shared" si="285"/>
        <v>1097</v>
      </c>
      <c r="Q1186" s="94" t="s">
        <v>114</v>
      </c>
      <c r="R1186" s="193"/>
      <c r="S1186" s="94">
        <v>1</v>
      </c>
      <c r="T1186" s="58">
        <f t="shared" si="294"/>
        <v>4</v>
      </c>
      <c r="U1186" s="61">
        <f t="shared" si="295"/>
        <v>506.64</v>
      </c>
      <c r="V1186" s="61">
        <f t="shared" si="287"/>
        <v>494.16239941477687</v>
      </c>
      <c r="W1186" s="61" t="s">
        <v>194</v>
      </c>
      <c r="X1186" s="61">
        <f t="shared" si="288"/>
        <v>3.6349999999999998</v>
      </c>
      <c r="Y1186" s="61">
        <f t="shared" si="292"/>
        <v>3.5454767129968299</v>
      </c>
      <c r="Z1186" s="58">
        <f t="shared" si="293"/>
        <v>0</v>
      </c>
      <c r="AA1186" s="81">
        <f t="shared" si="296"/>
        <v>494.16239941477687</v>
      </c>
      <c r="AB1186" s="212">
        <f t="shared" si="291"/>
        <v>123.54059985369422</v>
      </c>
      <c r="AC1186" s="82"/>
      <c r="AD1186" s="10"/>
      <c r="AE1186"/>
      <c r="AF1186"/>
      <c r="AK1186" s="10"/>
      <c r="AM1186"/>
      <c r="AR1186" s="10"/>
      <c r="AT1186"/>
    </row>
    <row r="1187" spans="1:46" x14ac:dyDescent="0.25">
      <c r="A1187" s="93">
        <v>1098</v>
      </c>
      <c r="B1187" s="93" t="s">
        <v>126</v>
      </c>
      <c r="C1187" s="94" t="s">
        <v>114</v>
      </c>
      <c r="D1187" s="121">
        <v>2014</v>
      </c>
      <c r="E1187" s="93">
        <v>4</v>
      </c>
      <c r="F1187" s="93">
        <f t="shared" si="289"/>
        <v>1098</v>
      </c>
      <c r="H1187" s="54">
        <v>4</v>
      </c>
      <c r="I1187" s="118">
        <v>506.64</v>
      </c>
      <c r="J1187" s="123"/>
      <c r="L1187"/>
      <c r="M1187" s="60">
        <f t="shared" si="290"/>
        <v>506.64</v>
      </c>
      <c r="N1187" s="10"/>
      <c r="O1187" s="79" t="str">
        <f t="shared" si="286"/>
        <v>NY Metro</v>
      </c>
      <c r="P1187" s="94">
        <f t="shared" si="285"/>
        <v>1098</v>
      </c>
      <c r="Q1187" s="94" t="s">
        <v>114</v>
      </c>
      <c r="R1187" s="193"/>
      <c r="S1187" s="94">
        <v>1</v>
      </c>
      <c r="T1187" s="58">
        <f t="shared" si="294"/>
        <v>4</v>
      </c>
      <c r="U1187" s="61">
        <f t="shared" si="295"/>
        <v>506.64</v>
      </c>
      <c r="V1187" s="61">
        <f t="shared" si="287"/>
        <v>494.16239941477687</v>
      </c>
      <c r="W1187" s="61" t="s">
        <v>194</v>
      </c>
      <c r="X1187" s="61">
        <f t="shared" si="288"/>
        <v>3.6349999999999998</v>
      </c>
      <c r="Y1187" s="61">
        <f t="shared" si="292"/>
        <v>3.5454767129968299</v>
      </c>
      <c r="Z1187" s="58">
        <f t="shared" si="293"/>
        <v>0</v>
      </c>
      <c r="AA1187" s="81">
        <f t="shared" si="296"/>
        <v>494.16239941477687</v>
      </c>
      <c r="AB1187" s="212">
        <f t="shared" si="291"/>
        <v>123.54059985369422</v>
      </c>
      <c r="AC1187" s="82"/>
      <c r="AD1187" s="10"/>
      <c r="AE1187"/>
      <c r="AF1187"/>
      <c r="AK1187" s="10"/>
      <c r="AM1187"/>
      <c r="AR1187" s="10"/>
      <c r="AT1187"/>
    </row>
    <row r="1188" spans="1:46" x14ac:dyDescent="0.25">
      <c r="A1188" s="93">
        <v>1099</v>
      </c>
      <c r="B1188" s="93" t="s">
        <v>126</v>
      </c>
      <c r="C1188" s="94" t="s">
        <v>114</v>
      </c>
      <c r="D1188" s="121">
        <v>2014</v>
      </c>
      <c r="E1188" s="93">
        <v>4</v>
      </c>
      <c r="F1188" s="93">
        <f t="shared" si="289"/>
        <v>1099</v>
      </c>
      <c r="H1188" s="54">
        <v>4</v>
      </c>
      <c r="I1188" s="118">
        <v>506.64</v>
      </c>
      <c r="J1188" s="123"/>
      <c r="L1188"/>
      <c r="M1188" s="60">
        <f t="shared" si="290"/>
        <v>506.64</v>
      </c>
      <c r="N1188" s="10"/>
      <c r="O1188" s="79" t="str">
        <f t="shared" si="286"/>
        <v>NY Metro</v>
      </c>
      <c r="P1188" s="94">
        <f t="shared" si="285"/>
        <v>1099</v>
      </c>
      <c r="Q1188" s="94" t="s">
        <v>114</v>
      </c>
      <c r="R1188" s="193"/>
      <c r="S1188" s="94">
        <v>1</v>
      </c>
      <c r="T1188" s="58">
        <f t="shared" si="294"/>
        <v>4</v>
      </c>
      <c r="U1188" s="61">
        <f t="shared" si="295"/>
        <v>506.64</v>
      </c>
      <c r="V1188" s="61">
        <f t="shared" si="287"/>
        <v>494.16239941477687</v>
      </c>
      <c r="W1188" s="61" t="s">
        <v>194</v>
      </c>
      <c r="X1188" s="61">
        <f t="shared" si="288"/>
        <v>3.6349999999999998</v>
      </c>
      <c r="Y1188" s="61">
        <f t="shared" si="292"/>
        <v>3.5454767129968299</v>
      </c>
      <c r="Z1188" s="58">
        <f t="shared" si="293"/>
        <v>0</v>
      </c>
      <c r="AA1188" s="81">
        <f t="shared" si="296"/>
        <v>494.16239941477687</v>
      </c>
      <c r="AB1188" s="212">
        <f t="shared" si="291"/>
        <v>123.54059985369422</v>
      </c>
      <c r="AC1188" s="82"/>
      <c r="AD1188" s="10"/>
      <c r="AE1188"/>
      <c r="AF1188"/>
      <c r="AK1188" s="10"/>
      <c r="AM1188"/>
      <c r="AR1188" s="10"/>
      <c r="AT1188"/>
    </row>
    <row r="1189" spans="1:46" x14ac:dyDescent="0.25">
      <c r="A1189" s="93">
        <v>1100</v>
      </c>
      <c r="B1189" s="93" t="s">
        <v>126</v>
      </c>
      <c r="C1189" s="94" t="s">
        <v>114</v>
      </c>
      <c r="D1189" s="121">
        <v>2014</v>
      </c>
      <c r="E1189" s="93">
        <v>4</v>
      </c>
      <c r="F1189" s="93">
        <f t="shared" si="289"/>
        <v>1100</v>
      </c>
      <c r="H1189" s="54">
        <v>4</v>
      </c>
      <c r="I1189" s="118">
        <v>642</v>
      </c>
      <c r="J1189" s="123"/>
      <c r="L1189"/>
      <c r="M1189" s="60">
        <f t="shared" si="290"/>
        <v>642</v>
      </c>
      <c r="N1189" s="10"/>
      <c r="O1189" s="79" t="str">
        <f t="shared" si="286"/>
        <v>NY Metro</v>
      </c>
      <c r="P1189" s="94">
        <f t="shared" si="285"/>
        <v>1100</v>
      </c>
      <c r="Q1189" s="94" t="s">
        <v>114</v>
      </c>
      <c r="R1189" s="193"/>
      <c r="S1189" s="94">
        <v>1</v>
      </c>
      <c r="T1189" s="58">
        <f t="shared" si="294"/>
        <v>4</v>
      </c>
      <c r="U1189" s="61">
        <f t="shared" si="295"/>
        <v>642</v>
      </c>
      <c r="V1189" s="61">
        <f t="shared" si="287"/>
        <v>626.18873445501094</v>
      </c>
      <c r="W1189" s="61" t="s">
        <v>194</v>
      </c>
      <c r="X1189" s="61">
        <f t="shared" si="288"/>
        <v>3.6349999999999998</v>
      </c>
      <c r="Y1189" s="61">
        <f t="shared" si="292"/>
        <v>3.5454767129968299</v>
      </c>
      <c r="Z1189" s="58">
        <f t="shared" si="293"/>
        <v>0</v>
      </c>
      <c r="AA1189" s="81">
        <f t="shared" si="296"/>
        <v>626.18873445501094</v>
      </c>
      <c r="AB1189" s="212">
        <f t="shared" si="291"/>
        <v>156.54718361375274</v>
      </c>
      <c r="AC1189" s="82"/>
      <c r="AD1189" s="10"/>
      <c r="AE1189"/>
      <c r="AF1189"/>
      <c r="AK1189" s="10"/>
      <c r="AM1189"/>
      <c r="AR1189" s="10"/>
      <c r="AT1189"/>
    </row>
    <row r="1190" spans="1:46" x14ac:dyDescent="0.25">
      <c r="A1190" s="93">
        <v>1101</v>
      </c>
      <c r="B1190" s="93" t="s">
        <v>126</v>
      </c>
      <c r="C1190" s="94" t="s">
        <v>114</v>
      </c>
      <c r="D1190" s="121">
        <v>2014</v>
      </c>
      <c r="E1190" s="93">
        <v>4</v>
      </c>
      <c r="F1190" s="93">
        <f t="shared" si="289"/>
        <v>1101</v>
      </c>
      <c r="H1190" s="54">
        <v>4</v>
      </c>
      <c r="I1190" s="118">
        <v>642</v>
      </c>
      <c r="J1190" s="123"/>
      <c r="L1190"/>
      <c r="M1190" s="60">
        <f t="shared" si="290"/>
        <v>642</v>
      </c>
      <c r="N1190" s="10"/>
      <c r="O1190" s="79" t="str">
        <f t="shared" si="286"/>
        <v>NY Metro</v>
      </c>
      <c r="P1190" s="94">
        <f t="shared" si="285"/>
        <v>1101</v>
      </c>
      <c r="Q1190" s="94" t="s">
        <v>114</v>
      </c>
      <c r="R1190" s="193"/>
      <c r="S1190" s="94">
        <v>1</v>
      </c>
      <c r="T1190" s="58">
        <f t="shared" si="294"/>
        <v>4</v>
      </c>
      <c r="U1190" s="61">
        <f t="shared" si="295"/>
        <v>642</v>
      </c>
      <c r="V1190" s="61">
        <f t="shared" si="287"/>
        <v>626.18873445501094</v>
      </c>
      <c r="W1190" s="61" t="s">
        <v>194</v>
      </c>
      <c r="X1190" s="61">
        <f t="shared" si="288"/>
        <v>3.6349999999999998</v>
      </c>
      <c r="Y1190" s="61">
        <f t="shared" si="292"/>
        <v>3.5454767129968299</v>
      </c>
      <c r="Z1190" s="58">
        <f t="shared" si="293"/>
        <v>0</v>
      </c>
      <c r="AA1190" s="81">
        <f t="shared" si="296"/>
        <v>626.18873445501094</v>
      </c>
      <c r="AB1190" s="212">
        <f t="shared" si="291"/>
        <v>156.54718361375274</v>
      </c>
      <c r="AC1190" s="82"/>
      <c r="AD1190" s="10"/>
      <c r="AE1190"/>
      <c r="AF1190"/>
      <c r="AK1190" s="10"/>
      <c r="AM1190"/>
      <c r="AR1190" s="10"/>
      <c r="AT1190"/>
    </row>
    <row r="1191" spans="1:46" x14ac:dyDescent="0.25">
      <c r="A1191" s="93">
        <v>1102</v>
      </c>
      <c r="B1191" s="93" t="s">
        <v>126</v>
      </c>
      <c r="C1191" s="94" t="s">
        <v>114</v>
      </c>
      <c r="D1191" s="121">
        <v>2014</v>
      </c>
      <c r="E1191" s="93">
        <v>4</v>
      </c>
      <c r="F1191" s="93">
        <f t="shared" si="289"/>
        <v>1102</v>
      </c>
      <c r="H1191" s="54">
        <v>4</v>
      </c>
      <c r="I1191" s="118">
        <v>642</v>
      </c>
      <c r="J1191" s="123"/>
      <c r="L1191"/>
      <c r="M1191" s="60">
        <f t="shared" si="290"/>
        <v>642</v>
      </c>
      <c r="N1191" s="10"/>
      <c r="O1191" s="79" t="str">
        <f t="shared" si="286"/>
        <v>NY Metro</v>
      </c>
      <c r="P1191" s="94">
        <f t="shared" si="285"/>
        <v>1102</v>
      </c>
      <c r="Q1191" s="94" t="s">
        <v>114</v>
      </c>
      <c r="R1191" s="193"/>
      <c r="S1191" s="94">
        <v>1</v>
      </c>
      <c r="T1191" s="58">
        <f t="shared" si="294"/>
        <v>4</v>
      </c>
      <c r="U1191" s="61">
        <f t="shared" si="295"/>
        <v>642</v>
      </c>
      <c r="V1191" s="61">
        <f t="shared" si="287"/>
        <v>626.18873445501094</v>
      </c>
      <c r="W1191" s="61" t="s">
        <v>194</v>
      </c>
      <c r="X1191" s="61">
        <f t="shared" si="288"/>
        <v>3.6349999999999998</v>
      </c>
      <c r="Y1191" s="61">
        <f t="shared" si="292"/>
        <v>3.5454767129968299</v>
      </c>
      <c r="Z1191" s="58">
        <f t="shared" si="293"/>
        <v>0</v>
      </c>
      <c r="AA1191" s="81">
        <f t="shared" si="296"/>
        <v>626.18873445501094</v>
      </c>
      <c r="AB1191" s="212">
        <f t="shared" si="291"/>
        <v>156.54718361375274</v>
      </c>
      <c r="AC1191" s="82"/>
      <c r="AD1191" s="10"/>
      <c r="AE1191"/>
      <c r="AF1191"/>
      <c r="AK1191" s="10"/>
      <c r="AM1191"/>
      <c r="AR1191" s="10"/>
      <c r="AT1191"/>
    </row>
    <row r="1192" spans="1:46" x14ac:dyDescent="0.25">
      <c r="A1192" s="93">
        <v>1103</v>
      </c>
      <c r="B1192" s="93" t="s">
        <v>126</v>
      </c>
      <c r="C1192" s="94" t="s">
        <v>114</v>
      </c>
      <c r="D1192" s="121">
        <v>2014</v>
      </c>
      <c r="E1192" s="93">
        <v>4</v>
      </c>
      <c r="F1192" s="93">
        <f t="shared" si="289"/>
        <v>1103</v>
      </c>
      <c r="H1192" s="54">
        <v>4</v>
      </c>
      <c r="I1192" s="118">
        <v>642</v>
      </c>
      <c r="J1192" s="123"/>
      <c r="L1192"/>
      <c r="M1192" s="60">
        <f t="shared" si="290"/>
        <v>642</v>
      </c>
      <c r="N1192" s="10"/>
      <c r="O1192" s="79" t="str">
        <f t="shared" si="286"/>
        <v>NY Metro</v>
      </c>
      <c r="P1192" s="94">
        <f t="shared" si="285"/>
        <v>1103</v>
      </c>
      <c r="Q1192" s="94" t="s">
        <v>114</v>
      </c>
      <c r="R1192" s="193"/>
      <c r="S1192" s="94">
        <v>1</v>
      </c>
      <c r="T1192" s="58">
        <f t="shared" si="294"/>
        <v>4</v>
      </c>
      <c r="U1192" s="61">
        <f t="shared" si="295"/>
        <v>642</v>
      </c>
      <c r="V1192" s="61">
        <f t="shared" si="287"/>
        <v>626.18873445501094</v>
      </c>
      <c r="W1192" s="61" t="s">
        <v>194</v>
      </c>
      <c r="X1192" s="61">
        <f t="shared" si="288"/>
        <v>3.6349999999999998</v>
      </c>
      <c r="Y1192" s="61">
        <f t="shared" si="292"/>
        <v>3.5454767129968299</v>
      </c>
      <c r="Z1192" s="58">
        <f t="shared" si="293"/>
        <v>0</v>
      </c>
      <c r="AA1192" s="81">
        <f t="shared" si="296"/>
        <v>626.18873445501094</v>
      </c>
      <c r="AB1192" s="212">
        <f t="shared" si="291"/>
        <v>156.54718361375274</v>
      </c>
      <c r="AC1192" s="82"/>
      <c r="AD1192" s="10"/>
      <c r="AE1192"/>
      <c r="AF1192"/>
      <c r="AK1192" s="10"/>
      <c r="AM1192"/>
      <c r="AR1192" s="10"/>
      <c r="AT1192"/>
    </row>
    <row r="1193" spans="1:46" x14ac:dyDescent="0.25">
      <c r="A1193" s="93">
        <v>1104</v>
      </c>
      <c r="B1193" s="93" t="s">
        <v>126</v>
      </c>
      <c r="C1193" s="94" t="s">
        <v>114</v>
      </c>
      <c r="D1193" s="121">
        <v>2014</v>
      </c>
      <c r="E1193" s="93">
        <v>4</v>
      </c>
      <c r="F1193" s="93">
        <f t="shared" si="289"/>
        <v>1104</v>
      </c>
      <c r="H1193" s="54">
        <v>4</v>
      </c>
      <c r="I1193" s="118">
        <v>642</v>
      </c>
      <c r="J1193" s="123"/>
      <c r="L1193"/>
      <c r="M1193" s="60">
        <f t="shared" si="290"/>
        <v>642</v>
      </c>
      <c r="N1193" s="10"/>
      <c r="O1193" s="79" t="str">
        <f t="shared" si="286"/>
        <v>NY Metro</v>
      </c>
      <c r="P1193" s="94">
        <f t="shared" si="285"/>
        <v>1104</v>
      </c>
      <c r="Q1193" s="94" t="s">
        <v>114</v>
      </c>
      <c r="R1193" s="193"/>
      <c r="S1193" s="94">
        <v>1</v>
      </c>
      <c r="T1193" s="58">
        <f t="shared" si="294"/>
        <v>4</v>
      </c>
      <c r="U1193" s="61">
        <f t="shared" si="295"/>
        <v>642</v>
      </c>
      <c r="V1193" s="61">
        <f t="shared" si="287"/>
        <v>626.18873445501094</v>
      </c>
      <c r="W1193" s="61" t="s">
        <v>194</v>
      </c>
      <c r="X1193" s="61">
        <f t="shared" si="288"/>
        <v>3.6349999999999998</v>
      </c>
      <c r="Y1193" s="61">
        <f t="shared" si="292"/>
        <v>3.5454767129968299</v>
      </c>
      <c r="Z1193" s="58">
        <f t="shared" si="293"/>
        <v>0</v>
      </c>
      <c r="AA1193" s="81">
        <f t="shared" si="296"/>
        <v>626.18873445501094</v>
      </c>
      <c r="AB1193" s="212">
        <f t="shared" si="291"/>
        <v>156.54718361375274</v>
      </c>
      <c r="AC1193" s="82"/>
      <c r="AD1193" s="10"/>
      <c r="AE1193"/>
      <c r="AF1193"/>
      <c r="AK1193" s="10"/>
      <c r="AM1193"/>
      <c r="AR1193" s="10"/>
      <c r="AT1193"/>
    </row>
    <row r="1194" spans="1:46" x14ac:dyDescent="0.25">
      <c r="A1194" s="93">
        <v>1105</v>
      </c>
      <c r="B1194" s="93" t="s">
        <v>126</v>
      </c>
      <c r="C1194" s="94" t="s">
        <v>114</v>
      </c>
      <c r="D1194" s="121">
        <v>2014</v>
      </c>
      <c r="E1194" s="93">
        <v>4</v>
      </c>
      <c r="F1194" s="93">
        <f t="shared" si="289"/>
        <v>1105</v>
      </c>
      <c r="H1194" s="54">
        <v>4</v>
      </c>
      <c r="I1194" s="118">
        <v>642</v>
      </c>
      <c r="J1194" s="123"/>
      <c r="L1194"/>
      <c r="M1194" s="60">
        <f t="shared" si="290"/>
        <v>642</v>
      </c>
      <c r="N1194" s="10"/>
      <c r="O1194" s="79" t="str">
        <f t="shared" si="286"/>
        <v>NY Metro</v>
      </c>
      <c r="P1194" s="94">
        <f t="shared" si="285"/>
        <v>1105</v>
      </c>
      <c r="Q1194" s="94" t="s">
        <v>114</v>
      </c>
      <c r="R1194" s="193"/>
      <c r="S1194" s="94">
        <v>1</v>
      </c>
      <c r="T1194" s="58">
        <f t="shared" si="294"/>
        <v>4</v>
      </c>
      <c r="U1194" s="61">
        <f t="shared" si="295"/>
        <v>642</v>
      </c>
      <c r="V1194" s="61">
        <f t="shared" si="287"/>
        <v>626.18873445501094</v>
      </c>
      <c r="W1194" s="61" t="s">
        <v>194</v>
      </c>
      <c r="X1194" s="61">
        <f t="shared" si="288"/>
        <v>3.6349999999999998</v>
      </c>
      <c r="Y1194" s="61">
        <f t="shared" si="292"/>
        <v>3.5454767129968299</v>
      </c>
      <c r="Z1194" s="58">
        <f t="shared" si="293"/>
        <v>0</v>
      </c>
      <c r="AA1194" s="81">
        <f t="shared" si="296"/>
        <v>626.18873445501094</v>
      </c>
      <c r="AB1194" s="212">
        <f t="shared" si="291"/>
        <v>156.54718361375274</v>
      </c>
      <c r="AC1194" s="82"/>
      <c r="AD1194" s="10"/>
      <c r="AE1194"/>
      <c r="AF1194"/>
      <c r="AK1194" s="10"/>
      <c r="AM1194"/>
      <c r="AR1194" s="10"/>
      <c r="AT1194"/>
    </row>
    <row r="1195" spans="1:46" x14ac:dyDescent="0.25">
      <c r="A1195" s="93">
        <v>1106</v>
      </c>
      <c r="B1195" s="93" t="s">
        <v>126</v>
      </c>
      <c r="C1195" s="94" t="s">
        <v>114</v>
      </c>
      <c r="D1195" s="121">
        <v>2014</v>
      </c>
      <c r="E1195" s="93">
        <v>4</v>
      </c>
      <c r="F1195" s="93">
        <f t="shared" si="289"/>
        <v>1106</v>
      </c>
      <c r="H1195" s="54">
        <v>4</v>
      </c>
      <c r="I1195" s="118">
        <v>642</v>
      </c>
      <c r="J1195" s="123"/>
      <c r="L1195"/>
      <c r="M1195" s="60">
        <f t="shared" si="290"/>
        <v>642</v>
      </c>
      <c r="N1195" s="10"/>
      <c r="O1195" s="79" t="str">
        <f t="shared" si="286"/>
        <v>NY Metro</v>
      </c>
      <c r="P1195" s="94">
        <f t="shared" si="285"/>
        <v>1106</v>
      </c>
      <c r="Q1195" s="94" t="s">
        <v>114</v>
      </c>
      <c r="R1195" s="193"/>
      <c r="S1195" s="94">
        <v>1</v>
      </c>
      <c r="T1195" s="58">
        <f t="shared" si="294"/>
        <v>4</v>
      </c>
      <c r="U1195" s="61">
        <f t="shared" si="295"/>
        <v>642</v>
      </c>
      <c r="V1195" s="61">
        <f t="shared" si="287"/>
        <v>626.18873445501094</v>
      </c>
      <c r="W1195" s="61" t="s">
        <v>194</v>
      </c>
      <c r="X1195" s="61">
        <f t="shared" si="288"/>
        <v>3.6349999999999998</v>
      </c>
      <c r="Y1195" s="61">
        <f t="shared" si="292"/>
        <v>3.5454767129968299</v>
      </c>
      <c r="Z1195" s="58">
        <f t="shared" si="293"/>
        <v>0</v>
      </c>
      <c r="AA1195" s="81">
        <f t="shared" si="296"/>
        <v>626.18873445501094</v>
      </c>
      <c r="AB1195" s="212">
        <f t="shared" si="291"/>
        <v>156.54718361375274</v>
      </c>
      <c r="AC1195" s="82"/>
      <c r="AD1195" s="10"/>
      <c r="AE1195"/>
      <c r="AF1195"/>
      <c r="AK1195" s="10"/>
      <c r="AM1195"/>
      <c r="AR1195" s="10"/>
      <c r="AT1195"/>
    </row>
    <row r="1196" spans="1:46" x14ac:dyDescent="0.25">
      <c r="A1196" s="93">
        <v>1107</v>
      </c>
      <c r="B1196" s="93" t="s">
        <v>126</v>
      </c>
      <c r="C1196" s="94" t="s">
        <v>114</v>
      </c>
      <c r="D1196" s="121">
        <v>2014</v>
      </c>
      <c r="E1196" s="93">
        <v>4</v>
      </c>
      <c r="F1196" s="93">
        <f t="shared" si="289"/>
        <v>1107</v>
      </c>
      <c r="H1196" s="54">
        <v>4</v>
      </c>
      <c r="I1196" s="118">
        <v>506.63</v>
      </c>
      <c r="J1196" s="123"/>
      <c r="L1196"/>
      <c r="M1196" s="60">
        <f t="shared" si="290"/>
        <v>506.63</v>
      </c>
      <c r="N1196" s="10"/>
      <c r="O1196" s="79" t="str">
        <f t="shared" si="286"/>
        <v>NY Metro</v>
      </c>
      <c r="P1196" s="94">
        <f t="shared" si="285"/>
        <v>1107</v>
      </c>
      <c r="Q1196" s="94" t="s">
        <v>114</v>
      </c>
      <c r="R1196" s="193"/>
      <c r="S1196" s="94">
        <v>1</v>
      </c>
      <c r="T1196" s="58">
        <f t="shared" si="294"/>
        <v>4</v>
      </c>
      <c r="U1196" s="61">
        <f t="shared" si="295"/>
        <v>506.63</v>
      </c>
      <c r="V1196" s="61">
        <f t="shared" si="287"/>
        <v>494.15264569617165</v>
      </c>
      <c r="W1196" s="61" t="s">
        <v>194</v>
      </c>
      <c r="X1196" s="61">
        <f t="shared" si="288"/>
        <v>3.6349999999999998</v>
      </c>
      <c r="Y1196" s="61">
        <f t="shared" si="292"/>
        <v>3.5454767129968299</v>
      </c>
      <c r="Z1196" s="58">
        <f t="shared" si="293"/>
        <v>0</v>
      </c>
      <c r="AA1196" s="81">
        <f t="shared" si="296"/>
        <v>494.15264569617165</v>
      </c>
      <c r="AB1196" s="212">
        <f t="shared" si="291"/>
        <v>123.53816142404291</v>
      </c>
      <c r="AC1196" s="82"/>
      <c r="AD1196" s="10"/>
      <c r="AE1196"/>
      <c r="AF1196"/>
      <c r="AK1196" s="10"/>
      <c r="AM1196"/>
      <c r="AR1196" s="10"/>
      <c r="AT1196"/>
    </row>
    <row r="1197" spans="1:46" x14ac:dyDescent="0.25">
      <c r="A1197" s="93">
        <v>1108</v>
      </c>
      <c r="B1197" s="93" t="s">
        <v>126</v>
      </c>
      <c r="C1197" s="94" t="s">
        <v>114</v>
      </c>
      <c r="D1197" s="121">
        <v>2014</v>
      </c>
      <c r="E1197" s="93">
        <v>4</v>
      </c>
      <c r="F1197" s="93">
        <f t="shared" si="289"/>
        <v>1108</v>
      </c>
      <c r="H1197" s="54">
        <v>4</v>
      </c>
      <c r="I1197" s="118">
        <v>506.64</v>
      </c>
      <c r="J1197" s="123"/>
      <c r="L1197"/>
      <c r="M1197" s="60">
        <f t="shared" si="290"/>
        <v>506.64</v>
      </c>
      <c r="N1197" s="10"/>
      <c r="O1197" s="79" t="str">
        <f t="shared" si="286"/>
        <v>NY Metro</v>
      </c>
      <c r="P1197" s="94">
        <f t="shared" si="285"/>
        <v>1108</v>
      </c>
      <c r="Q1197" s="94" t="s">
        <v>114</v>
      </c>
      <c r="R1197" s="193"/>
      <c r="S1197" s="94">
        <v>1</v>
      </c>
      <c r="T1197" s="58">
        <f t="shared" si="294"/>
        <v>4</v>
      </c>
      <c r="U1197" s="61">
        <f t="shared" si="295"/>
        <v>506.64</v>
      </c>
      <c r="V1197" s="61">
        <f t="shared" si="287"/>
        <v>494.16239941477687</v>
      </c>
      <c r="W1197" s="61" t="s">
        <v>194</v>
      </c>
      <c r="X1197" s="61">
        <f t="shared" si="288"/>
        <v>3.6349999999999998</v>
      </c>
      <c r="Y1197" s="61">
        <f t="shared" si="292"/>
        <v>3.5454767129968299</v>
      </c>
      <c r="Z1197" s="58">
        <f t="shared" si="293"/>
        <v>0</v>
      </c>
      <c r="AA1197" s="81">
        <f t="shared" si="296"/>
        <v>494.16239941477687</v>
      </c>
      <c r="AB1197" s="212">
        <f t="shared" si="291"/>
        <v>123.54059985369422</v>
      </c>
      <c r="AC1197" s="82"/>
      <c r="AD1197" s="10"/>
      <c r="AE1197"/>
      <c r="AF1197"/>
      <c r="AK1197" s="10"/>
      <c r="AM1197"/>
      <c r="AR1197" s="10"/>
      <c r="AT1197"/>
    </row>
    <row r="1198" spans="1:46" x14ac:dyDescent="0.25">
      <c r="A1198" s="93">
        <v>1109</v>
      </c>
      <c r="B1198" s="93" t="s">
        <v>126</v>
      </c>
      <c r="C1198" s="94" t="s">
        <v>114</v>
      </c>
      <c r="D1198" s="121">
        <v>2014</v>
      </c>
      <c r="E1198" s="93">
        <v>4</v>
      </c>
      <c r="F1198" s="93">
        <f t="shared" si="289"/>
        <v>1109</v>
      </c>
      <c r="H1198" s="54">
        <v>4</v>
      </c>
      <c r="I1198" s="118">
        <v>506.64</v>
      </c>
      <c r="J1198" s="123"/>
      <c r="L1198"/>
      <c r="M1198" s="60">
        <f t="shared" si="290"/>
        <v>506.64</v>
      </c>
      <c r="N1198" s="10"/>
      <c r="O1198" s="79" t="str">
        <f t="shared" si="286"/>
        <v>NY Metro</v>
      </c>
      <c r="P1198" s="94">
        <f t="shared" si="285"/>
        <v>1109</v>
      </c>
      <c r="Q1198" s="94" t="s">
        <v>114</v>
      </c>
      <c r="R1198" s="193"/>
      <c r="S1198" s="94">
        <v>1</v>
      </c>
      <c r="T1198" s="58">
        <f t="shared" si="294"/>
        <v>4</v>
      </c>
      <c r="U1198" s="61">
        <f t="shared" si="295"/>
        <v>506.64</v>
      </c>
      <c r="V1198" s="61">
        <f t="shared" si="287"/>
        <v>494.16239941477687</v>
      </c>
      <c r="W1198" s="61" t="s">
        <v>194</v>
      </c>
      <c r="X1198" s="61">
        <f t="shared" si="288"/>
        <v>3.6349999999999998</v>
      </c>
      <c r="Y1198" s="61">
        <f t="shared" si="292"/>
        <v>3.5454767129968299</v>
      </c>
      <c r="Z1198" s="58">
        <f t="shared" si="293"/>
        <v>0</v>
      </c>
      <c r="AA1198" s="81">
        <f t="shared" si="296"/>
        <v>494.16239941477687</v>
      </c>
      <c r="AB1198" s="212">
        <f t="shared" si="291"/>
        <v>123.54059985369422</v>
      </c>
      <c r="AC1198" s="82"/>
      <c r="AD1198" s="10"/>
      <c r="AE1198"/>
      <c r="AF1198"/>
      <c r="AK1198" s="10"/>
      <c r="AM1198"/>
      <c r="AR1198" s="10"/>
      <c r="AT1198"/>
    </row>
    <row r="1199" spans="1:46" x14ac:dyDescent="0.25">
      <c r="A1199" s="93">
        <v>1110</v>
      </c>
      <c r="B1199" s="93" t="s">
        <v>126</v>
      </c>
      <c r="C1199" s="94" t="s">
        <v>114</v>
      </c>
      <c r="D1199" s="121">
        <v>2014</v>
      </c>
      <c r="E1199" s="93">
        <v>4</v>
      </c>
      <c r="F1199" s="93">
        <f t="shared" si="289"/>
        <v>1110</v>
      </c>
      <c r="H1199" s="54">
        <v>4</v>
      </c>
      <c r="I1199" s="118">
        <v>506.64</v>
      </c>
      <c r="J1199" s="123"/>
      <c r="L1199"/>
      <c r="M1199" s="60">
        <f t="shared" si="290"/>
        <v>506.64</v>
      </c>
      <c r="N1199" s="10"/>
      <c r="O1199" s="79" t="str">
        <f t="shared" si="286"/>
        <v>NY Metro</v>
      </c>
      <c r="P1199" s="94">
        <f t="shared" si="285"/>
        <v>1110</v>
      </c>
      <c r="Q1199" s="94" t="s">
        <v>114</v>
      </c>
      <c r="R1199" s="193"/>
      <c r="S1199" s="94">
        <v>1</v>
      </c>
      <c r="T1199" s="58">
        <f t="shared" si="294"/>
        <v>4</v>
      </c>
      <c r="U1199" s="61">
        <f t="shared" si="295"/>
        <v>506.64</v>
      </c>
      <c r="V1199" s="61">
        <f t="shared" si="287"/>
        <v>494.16239941477687</v>
      </c>
      <c r="W1199" s="61" t="s">
        <v>194</v>
      </c>
      <c r="X1199" s="61">
        <f t="shared" si="288"/>
        <v>3.6349999999999998</v>
      </c>
      <c r="Y1199" s="61">
        <f t="shared" si="292"/>
        <v>3.5454767129968299</v>
      </c>
      <c r="Z1199" s="58">
        <f t="shared" si="293"/>
        <v>0</v>
      </c>
      <c r="AA1199" s="81">
        <f t="shared" si="296"/>
        <v>494.16239941477687</v>
      </c>
      <c r="AB1199" s="212">
        <f t="shared" si="291"/>
        <v>123.54059985369422</v>
      </c>
      <c r="AC1199" s="82"/>
      <c r="AD1199" s="10"/>
      <c r="AE1199"/>
      <c r="AF1199"/>
      <c r="AK1199" s="10"/>
      <c r="AM1199"/>
      <c r="AR1199" s="10"/>
      <c r="AT1199"/>
    </row>
    <row r="1200" spans="1:46" x14ac:dyDescent="0.25">
      <c r="A1200" s="93">
        <v>1111</v>
      </c>
      <c r="B1200" s="93" t="s">
        <v>126</v>
      </c>
      <c r="C1200" s="94" t="s">
        <v>114</v>
      </c>
      <c r="D1200" s="121">
        <v>2014</v>
      </c>
      <c r="E1200" s="93">
        <v>4</v>
      </c>
      <c r="F1200" s="93">
        <f t="shared" si="289"/>
        <v>1111</v>
      </c>
      <c r="H1200" s="54">
        <v>4</v>
      </c>
      <c r="I1200" s="118">
        <v>506.64</v>
      </c>
      <c r="J1200" s="123"/>
      <c r="L1200"/>
      <c r="M1200" s="60">
        <f t="shared" si="290"/>
        <v>506.64</v>
      </c>
      <c r="N1200" s="10"/>
      <c r="O1200" s="79" t="str">
        <f t="shared" si="286"/>
        <v>NY Metro</v>
      </c>
      <c r="P1200" s="94">
        <f t="shared" si="285"/>
        <v>1111</v>
      </c>
      <c r="Q1200" s="94" t="s">
        <v>114</v>
      </c>
      <c r="R1200" s="193"/>
      <c r="S1200" s="94">
        <v>1</v>
      </c>
      <c r="T1200" s="58">
        <f t="shared" si="294"/>
        <v>4</v>
      </c>
      <c r="U1200" s="61">
        <f t="shared" si="295"/>
        <v>506.64</v>
      </c>
      <c r="V1200" s="61">
        <f t="shared" si="287"/>
        <v>494.16239941477687</v>
      </c>
      <c r="W1200" s="61" t="s">
        <v>194</v>
      </c>
      <c r="X1200" s="61">
        <f t="shared" si="288"/>
        <v>3.6349999999999998</v>
      </c>
      <c r="Y1200" s="61">
        <f t="shared" si="292"/>
        <v>3.5454767129968299</v>
      </c>
      <c r="Z1200" s="58">
        <f t="shared" si="293"/>
        <v>0</v>
      </c>
      <c r="AA1200" s="81">
        <f t="shared" si="296"/>
        <v>494.16239941477687</v>
      </c>
      <c r="AB1200" s="212">
        <f t="shared" si="291"/>
        <v>123.54059985369422</v>
      </c>
      <c r="AC1200" s="82"/>
      <c r="AD1200" s="10"/>
      <c r="AE1200"/>
      <c r="AF1200"/>
      <c r="AK1200" s="10"/>
      <c r="AM1200"/>
      <c r="AR1200" s="10"/>
      <c r="AT1200"/>
    </row>
    <row r="1201" spans="1:46" x14ac:dyDescent="0.25">
      <c r="A1201" s="93">
        <v>1112</v>
      </c>
      <c r="B1201" s="93" t="s">
        <v>126</v>
      </c>
      <c r="C1201" s="94" t="s">
        <v>114</v>
      </c>
      <c r="D1201" s="121">
        <v>2014</v>
      </c>
      <c r="E1201" s="93">
        <v>4</v>
      </c>
      <c r="F1201" s="93">
        <f t="shared" si="289"/>
        <v>1112</v>
      </c>
      <c r="H1201" s="54">
        <v>4</v>
      </c>
      <c r="I1201" s="118">
        <v>506.64</v>
      </c>
      <c r="J1201" s="123"/>
      <c r="L1201"/>
      <c r="M1201" s="60">
        <f t="shared" si="290"/>
        <v>506.64</v>
      </c>
      <c r="N1201" s="10"/>
      <c r="O1201" s="79" t="str">
        <f t="shared" si="286"/>
        <v>NY Metro</v>
      </c>
      <c r="P1201" s="94">
        <f t="shared" si="285"/>
        <v>1112</v>
      </c>
      <c r="Q1201" s="94" t="s">
        <v>114</v>
      </c>
      <c r="R1201" s="193"/>
      <c r="S1201" s="94">
        <v>1</v>
      </c>
      <c r="T1201" s="58">
        <f t="shared" si="294"/>
        <v>4</v>
      </c>
      <c r="U1201" s="61">
        <f t="shared" si="295"/>
        <v>506.64</v>
      </c>
      <c r="V1201" s="61">
        <f t="shared" si="287"/>
        <v>494.16239941477687</v>
      </c>
      <c r="W1201" s="61" t="s">
        <v>194</v>
      </c>
      <c r="X1201" s="61">
        <f t="shared" si="288"/>
        <v>3.6349999999999998</v>
      </c>
      <c r="Y1201" s="61">
        <f t="shared" si="292"/>
        <v>3.5454767129968299</v>
      </c>
      <c r="Z1201" s="58">
        <f t="shared" si="293"/>
        <v>0</v>
      </c>
      <c r="AA1201" s="81">
        <f t="shared" si="296"/>
        <v>494.16239941477687</v>
      </c>
      <c r="AB1201" s="212">
        <f t="shared" si="291"/>
        <v>123.54059985369422</v>
      </c>
      <c r="AC1201" s="82"/>
      <c r="AD1201" s="10"/>
      <c r="AE1201"/>
      <c r="AF1201"/>
      <c r="AK1201" s="10"/>
      <c r="AM1201"/>
      <c r="AR1201" s="10"/>
      <c r="AT1201"/>
    </row>
    <row r="1202" spans="1:46" x14ac:dyDescent="0.25">
      <c r="A1202" s="93">
        <v>1113</v>
      </c>
      <c r="B1202" s="93" t="s">
        <v>126</v>
      </c>
      <c r="C1202" s="94" t="s">
        <v>114</v>
      </c>
      <c r="D1202" s="121">
        <v>2014</v>
      </c>
      <c r="E1202" s="93">
        <v>4</v>
      </c>
      <c r="F1202" s="93">
        <f t="shared" si="289"/>
        <v>1113</v>
      </c>
      <c r="H1202" s="54">
        <v>4</v>
      </c>
      <c r="I1202" s="118">
        <v>506.64</v>
      </c>
      <c r="J1202" s="123"/>
      <c r="L1202"/>
      <c r="M1202" s="60">
        <f t="shared" si="290"/>
        <v>506.64</v>
      </c>
      <c r="N1202" s="10"/>
      <c r="O1202" s="79" t="str">
        <f t="shared" si="286"/>
        <v>NY Metro</v>
      </c>
      <c r="P1202" s="94">
        <f t="shared" si="285"/>
        <v>1113</v>
      </c>
      <c r="Q1202" s="94" t="s">
        <v>114</v>
      </c>
      <c r="R1202" s="193"/>
      <c r="S1202" s="94">
        <v>1</v>
      </c>
      <c r="T1202" s="58">
        <f t="shared" si="294"/>
        <v>4</v>
      </c>
      <c r="U1202" s="61">
        <f t="shared" si="295"/>
        <v>506.64</v>
      </c>
      <c r="V1202" s="61">
        <f t="shared" si="287"/>
        <v>494.16239941477687</v>
      </c>
      <c r="W1202" s="61" t="s">
        <v>194</v>
      </c>
      <c r="X1202" s="61">
        <f t="shared" si="288"/>
        <v>3.6349999999999998</v>
      </c>
      <c r="Y1202" s="61">
        <f t="shared" si="292"/>
        <v>3.5454767129968299</v>
      </c>
      <c r="Z1202" s="58">
        <f t="shared" si="293"/>
        <v>0</v>
      </c>
      <c r="AA1202" s="81">
        <f t="shared" si="296"/>
        <v>494.16239941477687</v>
      </c>
      <c r="AB1202" s="212">
        <f t="shared" si="291"/>
        <v>123.54059985369422</v>
      </c>
      <c r="AC1202" s="82"/>
      <c r="AD1202" s="10"/>
      <c r="AE1202"/>
      <c r="AF1202"/>
      <c r="AK1202" s="10"/>
      <c r="AM1202"/>
      <c r="AR1202" s="10"/>
      <c r="AT1202"/>
    </row>
    <row r="1203" spans="1:46" x14ac:dyDescent="0.25">
      <c r="A1203" s="93">
        <v>1114</v>
      </c>
      <c r="B1203" s="93" t="s">
        <v>126</v>
      </c>
      <c r="C1203" s="94" t="s">
        <v>114</v>
      </c>
      <c r="D1203" s="121">
        <v>2014</v>
      </c>
      <c r="E1203" s="93">
        <v>4</v>
      </c>
      <c r="F1203" s="93">
        <f t="shared" si="289"/>
        <v>1114</v>
      </c>
      <c r="H1203" s="54">
        <v>4</v>
      </c>
      <c r="I1203" s="118">
        <v>506.64</v>
      </c>
      <c r="J1203" s="123"/>
      <c r="L1203"/>
      <c r="M1203" s="60">
        <f t="shared" si="290"/>
        <v>506.64</v>
      </c>
      <c r="N1203" s="10"/>
      <c r="O1203" s="79" t="str">
        <f t="shared" si="286"/>
        <v>NY Metro</v>
      </c>
      <c r="P1203" s="94">
        <f t="shared" si="285"/>
        <v>1114</v>
      </c>
      <c r="Q1203" s="94" t="s">
        <v>114</v>
      </c>
      <c r="R1203" s="193"/>
      <c r="S1203" s="94">
        <v>1</v>
      </c>
      <c r="T1203" s="58">
        <f t="shared" si="294"/>
        <v>4</v>
      </c>
      <c r="U1203" s="61">
        <f t="shared" si="295"/>
        <v>506.64</v>
      </c>
      <c r="V1203" s="61">
        <f t="shared" si="287"/>
        <v>494.16239941477687</v>
      </c>
      <c r="W1203" s="61" t="s">
        <v>194</v>
      </c>
      <c r="X1203" s="61">
        <f t="shared" si="288"/>
        <v>3.6349999999999998</v>
      </c>
      <c r="Y1203" s="61">
        <f t="shared" si="292"/>
        <v>3.5454767129968299</v>
      </c>
      <c r="Z1203" s="58">
        <f t="shared" si="293"/>
        <v>0</v>
      </c>
      <c r="AA1203" s="81">
        <f t="shared" si="296"/>
        <v>494.16239941477687</v>
      </c>
      <c r="AB1203" s="212">
        <f t="shared" si="291"/>
        <v>123.54059985369422</v>
      </c>
      <c r="AC1203" s="82"/>
      <c r="AD1203" s="10"/>
      <c r="AE1203"/>
      <c r="AF1203"/>
      <c r="AK1203" s="10"/>
      <c r="AM1203"/>
      <c r="AR1203" s="10"/>
      <c r="AT1203"/>
    </row>
    <row r="1204" spans="1:46" x14ac:dyDescent="0.25">
      <c r="A1204" s="93">
        <v>1115</v>
      </c>
      <c r="B1204" s="93" t="s">
        <v>126</v>
      </c>
      <c r="C1204" s="94" t="s">
        <v>114</v>
      </c>
      <c r="D1204" s="121">
        <v>2014</v>
      </c>
      <c r="E1204" s="93">
        <v>4</v>
      </c>
      <c r="F1204" s="93">
        <f t="shared" si="289"/>
        <v>1115</v>
      </c>
      <c r="H1204" s="54">
        <v>4</v>
      </c>
      <c r="I1204" s="118">
        <v>506.64</v>
      </c>
      <c r="J1204" s="123"/>
      <c r="L1204"/>
      <c r="M1204" s="60">
        <f t="shared" si="290"/>
        <v>506.64</v>
      </c>
      <c r="N1204" s="10"/>
      <c r="O1204" s="79" t="str">
        <f t="shared" si="286"/>
        <v>NY Metro</v>
      </c>
      <c r="P1204" s="94">
        <f t="shared" si="285"/>
        <v>1115</v>
      </c>
      <c r="Q1204" s="94" t="s">
        <v>114</v>
      </c>
      <c r="R1204" s="193"/>
      <c r="S1204" s="94">
        <v>1</v>
      </c>
      <c r="T1204" s="58">
        <f t="shared" si="294"/>
        <v>4</v>
      </c>
      <c r="U1204" s="61">
        <f t="shared" si="295"/>
        <v>506.64</v>
      </c>
      <c r="V1204" s="61">
        <f t="shared" si="287"/>
        <v>494.16239941477687</v>
      </c>
      <c r="W1204" s="61" t="s">
        <v>194</v>
      </c>
      <c r="X1204" s="61">
        <f t="shared" si="288"/>
        <v>3.6349999999999998</v>
      </c>
      <c r="Y1204" s="61">
        <f t="shared" si="292"/>
        <v>3.5454767129968299</v>
      </c>
      <c r="Z1204" s="58">
        <f t="shared" si="293"/>
        <v>0</v>
      </c>
      <c r="AA1204" s="81">
        <f t="shared" si="296"/>
        <v>494.16239941477687</v>
      </c>
      <c r="AB1204" s="212">
        <f t="shared" si="291"/>
        <v>123.54059985369422</v>
      </c>
      <c r="AC1204" s="82"/>
      <c r="AD1204" s="10"/>
      <c r="AE1204"/>
      <c r="AF1204"/>
      <c r="AK1204" s="10"/>
      <c r="AM1204"/>
      <c r="AR1204" s="10"/>
      <c r="AT1204"/>
    </row>
    <row r="1205" spans="1:46" x14ac:dyDescent="0.25">
      <c r="A1205" s="93">
        <v>1116</v>
      </c>
      <c r="B1205" s="93" t="s">
        <v>126</v>
      </c>
      <c r="C1205" s="94" t="s">
        <v>114</v>
      </c>
      <c r="D1205" s="121">
        <v>2014</v>
      </c>
      <c r="E1205" s="93">
        <v>4</v>
      </c>
      <c r="F1205" s="93">
        <f t="shared" si="289"/>
        <v>1116</v>
      </c>
      <c r="H1205" s="54">
        <v>4</v>
      </c>
      <c r="I1205" s="118">
        <v>506.64</v>
      </c>
      <c r="J1205" s="123"/>
      <c r="L1205"/>
      <c r="M1205" s="60">
        <f t="shared" si="290"/>
        <v>506.64</v>
      </c>
      <c r="N1205" s="10"/>
      <c r="O1205" s="79" t="str">
        <f t="shared" si="286"/>
        <v>NY Metro</v>
      </c>
      <c r="P1205" s="94">
        <f t="shared" si="285"/>
        <v>1116</v>
      </c>
      <c r="Q1205" s="94" t="s">
        <v>114</v>
      </c>
      <c r="R1205" s="193"/>
      <c r="S1205" s="94">
        <v>1</v>
      </c>
      <c r="T1205" s="58">
        <f t="shared" si="294"/>
        <v>4</v>
      </c>
      <c r="U1205" s="61">
        <f t="shared" si="295"/>
        <v>506.64</v>
      </c>
      <c r="V1205" s="61">
        <f t="shared" si="287"/>
        <v>494.16239941477687</v>
      </c>
      <c r="W1205" s="61" t="s">
        <v>194</v>
      </c>
      <c r="X1205" s="61">
        <f t="shared" si="288"/>
        <v>3.6349999999999998</v>
      </c>
      <c r="Y1205" s="61">
        <f t="shared" si="292"/>
        <v>3.5454767129968299</v>
      </c>
      <c r="Z1205" s="58">
        <f t="shared" si="293"/>
        <v>0</v>
      </c>
      <c r="AA1205" s="81">
        <f t="shared" si="296"/>
        <v>494.16239941477687</v>
      </c>
      <c r="AB1205" s="212">
        <f t="shared" si="291"/>
        <v>123.54059985369422</v>
      </c>
      <c r="AC1205" s="82"/>
      <c r="AD1205" s="10"/>
      <c r="AE1205"/>
      <c r="AF1205"/>
      <c r="AK1205" s="10"/>
      <c r="AM1205"/>
      <c r="AR1205" s="10"/>
      <c r="AT1205"/>
    </row>
    <row r="1206" spans="1:46" x14ac:dyDescent="0.25">
      <c r="A1206" s="93">
        <v>1117</v>
      </c>
      <c r="B1206" s="93" t="s">
        <v>126</v>
      </c>
      <c r="C1206" s="94" t="s">
        <v>114</v>
      </c>
      <c r="D1206" s="121">
        <v>2014</v>
      </c>
      <c r="E1206" s="93">
        <v>4</v>
      </c>
      <c r="F1206" s="93">
        <f t="shared" si="289"/>
        <v>1117</v>
      </c>
      <c r="H1206" s="54">
        <v>4</v>
      </c>
      <c r="I1206" s="118">
        <v>506.64</v>
      </c>
      <c r="J1206" s="123"/>
      <c r="L1206"/>
      <c r="M1206" s="60">
        <f t="shared" si="290"/>
        <v>506.64</v>
      </c>
      <c r="N1206" s="10"/>
      <c r="O1206" s="79" t="str">
        <f t="shared" si="286"/>
        <v>NY Metro</v>
      </c>
      <c r="P1206" s="94">
        <f t="shared" si="285"/>
        <v>1117</v>
      </c>
      <c r="Q1206" s="94" t="s">
        <v>114</v>
      </c>
      <c r="R1206" s="193"/>
      <c r="S1206" s="94">
        <v>1</v>
      </c>
      <c r="T1206" s="58">
        <f t="shared" si="294"/>
        <v>4</v>
      </c>
      <c r="U1206" s="61">
        <f t="shared" si="295"/>
        <v>506.64</v>
      </c>
      <c r="V1206" s="61">
        <f t="shared" si="287"/>
        <v>494.16239941477687</v>
      </c>
      <c r="W1206" s="61" t="s">
        <v>194</v>
      </c>
      <c r="X1206" s="61">
        <f t="shared" si="288"/>
        <v>3.6349999999999998</v>
      </c>
      <c r="Y1206" s="61">
        <f t="shared" si="292"/>
        <v>3.5454767129968299</v>
      </c>
      <c r="Z1206" s="58">
        <f t="shared" si="293"/>
        <v>0</v>
      </c>
      <c r="AA1206" s="81">
        <f t="shared" si="296"/>
        <v>494.16239941477687</v>
      </c>
      <c r="AB1206" s="212">
        <f t="shared" si="291"/>
        <v>123.54059985369422</v>
      </c>
      <c r="AC1206" s="82"/>
      <c r="AD1206" s="10"/>
      <c r="AE1206"/>
      <c r="AF1206"/>
      <c r="AK1206" s="10"/>
      <c r="AM1206"/>
      <c r="AR1206" s="10"/>
      <c r="AT1206"/>
    </row>
    <row r="1207" spans="1:46" x14ac:dyDescent="0.25">
      <c r="A1207" s="93">
        <v>1118</v>
      </c>
      <c r="B1207" s="93" t="s">
        <v>126</v>
      </c>
      <c r="C1207" s="94" t="s">
        <v>114</v>
      </c>
      <c r="D1207" s="121">
        <v>2014</v>
      </c>
      <c r="E1207" s="93">
        <v>4</v>
      </c>
      <c r="F1207" s="93">
        <f t="shared" si="289"/>
        <v>1118</v>
      </c>
      <c r="H1207" s="54">
        <v>4</v>
      </c>
      <c r="I1207" s="118">
        <v>506.64</v>
      </c>
      <c r="J1207" s="123"/>
      <c r="L1207"/>
      <c r="M1207" s="60">
        <f t="shared" si="290"/>
        <v>506.64</v>
      </c>
      <c r="N1207" s="10"/>
      <c r="O1207" s="79" t="str">
        <f t="shared" si="286"/>
        <v>NY Metro</v>
      </c>
      <c r="P1207" s="94">
        <f t="shared" si="285"/>
        <v>1118</v>
      </c>
      <c r="Q1207" s="94" t="s">
        <v>114</v>
      </c>
      <c r="R1207" s="193"/>
      <c r="S1207" s="94">
        <v>1</v>
      </c>
      <c r="T1207" s="58">
        <f t="shared" si="294"/>
        <v>4</v>
      </c>
      <c r="U1207" s="61">
        <f t="shared" si="295"/>
        <v>506.64</v>
      </c>
      <c r="V1207" s="61">
        <f t="shared" si="287"/>
        <v>494.16239941477687</v>
      </c>
      <c r="W1207" s="61" t="s">
        <v>194</v>
      </c>
      <c r="X1207" s="61">
        <f t="shared" si="288"/>
        <v>3.6349999999999998</v>
      </c>
      <c r="Y1207" s="61">
        <f t="shared" si="292"/>
        <v>3.5454767129968299</v>
      </c>
      <c r="Z1207" s="58">
        <f t="shared" si="293"/>
        <v>0</v>
      </c>
      <c r="AA1207" s="81">
        <f t="shared" si="296"/>
        <v>494.16239941477687</v>
      </c>
      <c r="AB1207" s="212">
        <f t="shared" si="291"/>
        <v>123.54059985369422</v>
      </c>
      <c r="AC1207" s="82"/>
      <c r="AD1207" s="10"/>
      <c r="AE1207"/>
      <c r="AF1207"/>
      <c r="AK1207" s="10"/>
      <c r="AM1207"/>
      <c r="AR1207" s="10"/>
      <c r="AT1207"/>
    </row>
    <row r="1208" spans="1:46" x14ac:dyDescent="0.25">
      <c r="A1208" s="93">
        <v>1119</v>
      </c>
      <c r="B1208" s="93" t="s">
        <v>126</v>
      </c>
      <c r="C1208" s="94" t="s">
        <v>114</v>
      </c>
      <c r="D1208" s="121">
        <v>2014</v>
      </c>
      <c r="E1208" s="93">
        <v>4</v>
      </c>
      <c r="F1208" s="93">
        <f t="shared" si="289"/>
        <v>1119</v>
      </c>
      <c r="H1208" s="54">
        <v>4</v>
      </c>
      <c r="I1208" s="118">
        <v>506.64</v>
      </c>
      <c r="J1208" s="123"/>
      <c r="L1208"/>
      <c r="M1208" s="60">
        <f t="shared" si="290"/>
        <v>506.64</v>
      </c>
      <c r="N1208" s="10"/>
      <c r="O1208" s="79" t="str">
        <f t="shared" si="286"/>
        <v>NY Metro</v>
      </c>
      <c r="P1208" s="94">
        <f t="shared" ref="P1208:P1271" si="297">A1208</f>
        <v>1119</v>
      </c>
      <c r="Q1208" s="94" t="s">
        <v>114</v>
      </c>
      <c r="R1208" s="193"/>
      <c r="S1208" s="94">
        <v>1</v>
      </c>
      <c r="T1208" s="58">
        <f t="shared" si="294"/>
        <v>4</v>
      </c>
      <c r="U1208" s="61">
        <f t="shared" si="295"/>
        <v>506.64</v>
      </c>
      <c r="V1208" s="61">
        <f t="shared" si="287"/>
        <v>494.16239941477687</v>
      </c>
      <c r="W1208" s="61" t="s">
        <v>194</v>
      </c>
      <c r="X1208" s="61">
        <f t="shared" si="288"/>
        <v>3.6349999999999998</v>
      </c>
      <c r="Y1208" s="61">
        <f t="shared" si="292"/>
        <v>3.5454767129968299</v>
      </c>
      <c r="Z1208" s="58">
        <f t="shared" si="293"/>
        <v>0</v>
      </c>
      <c r="AA1208" s="81">
        <f t="shared" si="296"/>
        <v>494.16239941477687</v>
      </c>
      <c r="AB1208" s="212">
        <f t="shared" si="291"/>
        <v>123.54059985369422</v>
      </c>
      <c r="AC1208" s="82"/>
      <c r="AD1208" s="10"/>
      <c r="AE1208"/>
      <c r="AF1208"/>
      <c r="AK1208" s="10"/>
      <c r="AM1208"/>
      <c r="AR1208" s="10"/>
      <c r="AT1208"/>
    </row>
    <row r="1209" spans="1:46" x14ac:dyDescent="0.25">
      <c r="A1209" s="93">
        <v>1120</v>
      </c>
      <c r="B1209" s="93" t="s">
        <v>126</v>
      </c>
      <c r="C1209" s="94" t="s">
        <v>114</v>
      </c>
      <c r="D1209" s="121">
        <v>2014</v>
      </c>
      <c r="E1209" s="93">
        <v>4</v>
      </c>
      <c r="F1209" s="93">
        <f t="shared" si="289"/>
        <v>1120</v>
      </c>
      <c r="H1209" s="54">
        <v>4</v>
      </c>
      <c r="I1209" s="118">
        <v>506.64</v>
      </c>
      <c r="J1209" s="123"/>
      <c r="L1209"/>
      <c r="M1209" s="60">
        <f t="shared" si="290"/>
        <v>506.64</v>
      </c>
      <c r="N1209" s="10"/>
      <c r="O1209" s="79" t="str">
        <f t="shared" ref="O1209:O1272" si="298">IF(E1209=1,$E$3,IF(E1209=2,$E$4,IF(E1209=3,$E$5,IF(E1209=4,$E$6,IF(E1209=5,$E$7,IF(E1209=6,$E$8,"other"))))))</f>
        <v>NY Metro</v>
      </c>
      <c r="P1209" s="94">
        <f t="shared" si="297"/>
        <v>1120</v>
      </c>
      <c r="Q1209" s="94" t="s">
        <v>114</v>
      </c>
      <c r="R1209" s="193"/>
      <c r="S1209" s="94">
        <v>1</v>
      </c>
      <c r="T1209" s="58">
        <f t="shared" si="294"/>
        <v>4</v>
      </c>
      <c r="U1209" s="61">
        <f t="shared" si="295"/>
        <v>506.64</v>
      </c>
      <c r="V1209" s="61">
        <f t="shared" ref="V1209:V1272" si="299">U1209/INDEX($AO$49:$AO$56,MATCH($O1209,$AL$49:$AL$56,0))</f>
        <v>494.16239941477687</v>
      </c>
      <c r="W1209" s="61" t="s">
        <v>194</v>
      </c>
      <c r="X1209" s="61">
        <f t="shared" ref="X1209:X1272" si="300">IF(K1209,K1209,AVERAGE($L$11:$L$1104))</f>
        <v>3.6349999999999998</v>
      </c>
      <c r="Y1209" s="61">
        <f t="shared" si="292"/>
        <v>3.5454767129968299</v>
      </c>
      <c r="Z1209" s="58">
        <f t="shared" si="293"/>
        <v>0</v>
      </c>
      <c r="AA1209" s="81">
        <f t="shared" si="296"/>
        <v>494.16239941477687</v>
      </c>
      <c r="AB1209" s="212">
        <f t="shared" si="291"/>
        <v>123.54059985369422</v>
      </c>
      <c r="AC1209" s="82"/>
      <c r="AD1209" s="10"/>
      <c r="AE1209"/>
      <c r="AF1209"/>
      <c r="AK1209" s="10"/>
      <c r="AM1209"/>
      <c r="AR1209" s="10"/>
      <c r="AT1209"/>
    </row>
    <row r="1210" spans="1:46" x14ac:dyDescent="0.25">
      <c r="A1210" s="93">
        <v>1121</v>
      </c>
      <c r="B1210" s="93" t="s">
        <v>126</v>
      </c>
      <c r="C1210" s="94" t="s">
        <v>114</v>
      </c>
      <c r="D1210" s="121">
        <v>2014</v>
      </c>
      <c r="E1210" s="93">
        <v>4</v>
      </c>
      <c r="F1210" s="93">
        <f t="shared" si="289"/>
        <v>1121</v>
      </c>
      <c r="H1210" s="54">
        <v>4</v>
      </c>
      <c r="I1210" s="118">
        <v>506.64</v>
      </c>
      <c r="J1210" s="123"/>
      <c r="L1210"/>
      <c r="M1210" s="60">
        <f t="shared" si="290"/>
        <v>506.64</v>
      </c>
      <c r="N1210" s="10"/>
      <c r="O1210" s="79" t="str">
        <f t="shared" si="298"/>
        <v>NY Metro</v>
      </c>
      <c r="P1210" s="94">
        <f t="shared" si="297"/>
        <v>1121</v>
      </c>
      <c r="Q1210" s="94" t="s">
        <v>114</v>
      </c>
      <c r="R1210" s="193"/>
      <c r="S1210" s="94">
        <v>1</v>
      </c>
      <c r="T1210" s="58">
        <f t="shared" si="294"/>
        <v>4</v>
      </c>
      <c r="U1210" s="61">
        <f t="shared" si="295"/>
        <v>506.64</v>
      </c>
      <c r="V1210" s="61">
        <f t="shared" si="299"/>
        <v>494.16239941477687</v>
      </c>
      <c r="W1210" s="61" t="s">
        <v>194</v>
      </c>
      <c r="X1210" s="61">
        <f t="shared" si="300"/>
        <v>3.6349999999999998</v>
      </c>
      <c r="Y1210" s="61">
        <f t="shared" si="292"/>
        <v>3.5454767129968299</v>
      </c>
      <c r="Z1210" s="58">
        <f t="shared" si="293"/>
        <v>0</v>
      </c>
      <c r="AA1210" s="81">
        <f t="shared" si="296"/>
        <v>494.16239941477687</v>
      </c>
      <c r="AB1210" s="212">
        <f t="shared" si="291"/>
        <v>123.54059985369422</v>
      </c>
      <c r="AC1210" s="82"/>
      <c r="AD1210" s="10"/>
      <c r="AE1210"/>
      <c r="AF1210"/>
      <c r="AK1210" s="10"/>
      <c r="AM1210"/>
      <c r="AR1210" s="10"/>
      <c r="AT1210"/>
    </row>
    <row r="1211" spans="1:46" x14ac:dyDescent="0.25">
      <c r="A1211" s="93">
        <v>1122</v>
      </c>
      <c r="B1211" s="93" t="s">
        <v>126</v>
      </c>
      <c r="C1211" s="94" t="s">
        <v>114</v>
      </c>
      <c r="D1211" s="121">
        <v>2014</v>
      </c>
      <c r="E1211" s="93">
        <v>4</v>
      </c>
      <c r="F1211" s="93">
        <f t="shared" si="289"/>
        <v>1122</v>
      </c>
      <c r="H1211" s="54">
        <v>4</v>
      </c>
      <c r="I1211" s="118">
        <v>506.64</v>
      </c>
      <c r="J1211" s="123"/>
      <c r="L1211"/>
      <c r="M1211" s="60">
        <f t="shared" si="290"/>
        <v>506.64</v>
      </c>
      <c r="N1211" s="10"/>
      <c r="O1211" s="79" t="str">
        <f t="shared" si="298"/>
        <v>NY Metro</v>
      </c>
      <c r="P1211" s="94">
        <f t="shared" si="297"/>
        <v>1122</v>
      </c>
      <c r="Q1211" s="94" t="s">
        <v>114</v>
      </c>
      <c r="R1211" s="193"/>
      <c r="S1211" s="94">
        <v>1</v>
      </c>
      <c r="T1211" s="58">
        <f t="shared" si="294"/>
        <v>4</v>
      </c>
      <c r="U1211" s="61">
        <f t="shared" si="295"/>
        <v>506.64</v>
      </c>
      <c r="V1211" s="61">
        <f t="shared" si="299"/>
        <v>494.16239941477687</v>
      </c>
      <c r="W1211" s="61" t="s">
        <v>194</v>
      </c>
      <c r="X1211" s="61">
        <f t="shared" si="300"/>
        <v>3.6349999999999998</v>
      </c>
      <c r="Y1211" s="61">
        <f t="shared" si="292"/>
        <v>3.5454767129968299</v>
      </c>
      <c r="Z1211" s="58">
        <f t="shared" si="293"/>
        <v>0</v>
      </c>
      <c r="AA1211" s="81">
        <f t="shared" si="296"/>
        <v>494.16239941477687</v>
      </c>
      <c r="AB1211" s="212">
        <f t="shared" si="291"/>
        <v>123.54059985369422</v>
      </c>
      <c r="AC1211" s="82"/>
      <c r="AD1211" s="10"/>
      <c r="AE1211"/>
      <c r="AF1211"/>
      <c r="AK1211" s="10"/>
      <c r="AM1211"/>
      <c r="AR1211" s="10"/>
      <c r="AT1211"/>
    </row>
    <row r="1212" spans="1:46" x14ac:dyDescent="0.25">
      <c r="A1212" s="93">
        <v>1123</v>
      </c>
      <c r="B1212" s="93" t="s">
        <v>126</v>
      </c>
      <c r="C1212" s="94" t="s">
        <v>114</v>
      </c>
      <c r="D1212" s="121">
        <v>2014</v>
      </c>
      <c r="E1212" s="93">
        <v>4</v>
      </c>
      <c r="F1212" s="93">
        <f t="shared" si="289"/>
        <v>1123</v>
      </c>
      <c r="H1212" s="54">
        <v>4</v>
      </c>
      <c r="I1212" s="118">
        <v>506.64</v>
      </c>
      <c r="J1212" s="123"/>
      <c r="L1212"/>
      <c r="M1212" s="60">
        <f t="shared" si="290"/>
        <v>506.64</v>
      </c>
      <c r="N1212" s="10"/>
      <c r="O1212" s="79" t="str">
        <f t="shared" si="298"/>
        <v>NY Metro</v>
      </c>
      <c r="P1212" s="94">
        <f t="shared" si="297"/>
        <v>1123</v>
      </c>
      <c r="Q1212" s="94" t="s">
        <v>114</v>
      </c>
      <c r="R1212" s="193"/>
      <c r="S1212" s="94">
        <v>1</v>
      </c>
      <c r="T1212" s="58">
        <f t="shared" si="294"/>
        <v>4</v>
      </c>
      <c r="U1212" s="61">
        <f t="shared" si="295"/>
        <v>506.64</v>
      </c>
      <c r="V1212" s="61">
        <f t="shared" si="299"/>
        <v>494.16239941477687</v>
      </c>
      <c r="W1212" s="61" t="s">
        <v>194</v>
      </c>
      <c r="X1212" s="61">
        <f t="shared" si="300"/>
        <v>3.6349999999999998</v>
      </c>
      <c r="Y1212" s="61">
        <f t="shared" si="292"/>
        <v>3.5454767129968299</v>
      </c>
      <c r="Z1212" s="58">
        <f t="shared" si="293"/>
        <v>0</v>
      </c>
      <c r="AA1212" s="81">
        <f t="shared" si="296"/>
        <v>494.16239941477687</v>
      </c>
      <c r="AB1212" s="212">
        <f t="shared" si="291"/>
        <v>123.54059985369422</v>
      </c>
      <c r="AC1212" s="82"/>
      <c r="AD1212" s="10"/>
      <c r="AE1212"/>
      <c r="AF1212"/>
      <c r="AK1212" s="10"/>
      <c r="AM1212"/>
      <c r="AR1212" s="10"/>
      <c r="AT1212"/>
    </row>
    <row r="1213" spans="1:46" x14ac:dyDescent="0.25">
      <c r="A1213" s="93">
        <v>1124</v>
      </c>
      <c r="B1213" s="93" t="s">
        <v>126</v>
      </c>
      <c r="C1213" s="94" t="s">
        <v>114</v>
      </c>
      <c r="D1213" s="121">
        <v>2014</v>
      </c>
      <c r="E1213" s="93">
        <v>4</v>
      </c>
      <c r="F1213" s="93">
        <f t="shared" si="289"/>
        <v>1124</v>
      </c>
      <c r="H1213" s="54">
        <v>4</v>
      </c>
      <c r="I1213" s="118">
        <v>506.64</v>
      </c>
      <c r="J1213" s="123"/>
      <c r="L1213"/>
      <c r="M1213" s="60">
        <f t="shared" si="290"/>
        <v>506.64</v>
      </c>
      <c r="N1213" s="10"/>
      <c r="O1213" s="79" t="str">
        <f t="shared" si="298"/>
        <v>NY Metro</v>
      </c>
      <c r="P1213" s="94">
        <f t="shared" si="297"/>
        <v>1124</v>
      </c>
      <c r="Q1213" s="94" t="s">
        <v>114</v>
      </c>
      <c r="R1213" s="193"/>
      <c r="S1213" s="94">
        <v>1</v>
      </c>
      <c r="T1213" s="58">
        <f t="shared" si="294"/>
        <v>4</v>
      </c>
      <c r="U1213" s="61">
        <f t="shared" si="295"/>
        <v>506.64</v>
      </c>
      <c r="V1213" s="61">
        <f t="shared" si="299"/>
        <v>494.16239941477687</v>
      </c>
      <c r="W1213" s="61" t="s">
        <v>194</v>
      </c>
      <c r="X1213" s="61">
        <f t="shared" si="300"/>
        <v>3.6349999999999998</v>
      </c>
      <c r="Y1213" s="61">
        <f t="shared" si="292"/>
        <v>3.5454767129968299</v>
      </c>
      <c r="Z1213" s="58">
        <f t="shared" si="293"/>
        <v>0</v>
      </c>
      <c r="AA1213" s="81">
        <f t="shared" si="296"/>
        <v>494.16239941477687</v>
      </c>
      <c r="AB1213" s="212">
        <f t="shared" si="291"/>
        <v>123.54059985369422</v>
      </c>
      <c r="AC1213" s="82"/>
      <c r="AD1213" s="10"/>
      <c r="AE1213"/>
      <c r="AF1213"/>
      <c r="AK1213" s="10"/>
      <c r="AM1213"/>
      <c r="AR1213" s="10"/>
      <c r="AT1213"/>
    </row>
    <row r="1214" spans="1:46" x14ac:dyDescent="0.25">
      <c r="A1214" s="93">
        <v>1125</v>
      </c>
      <c r="B1214" s="93" t="s">
        <v>126</v>
      </c>
      <c r="C1214" s="94" t="s">
        <v>114</v>
      </c>
      <c r="D1214" s="121">
        <v>2014</v>
      </c>
      <c r="E1214" s="93">
        <v>4</v>
      </c>
      <c r="F1214" s="93">
        <f t="shared" si="289"/>
        <v>1125</v>
      </c>
      <c r="H1214" s="54">
        <v>4</v>
      </c>
      <c r="I1214" s="118">
        <v>506.64</v>
      </c>
      <c r="J1214" s="123"/>
      <c r="L1214"/>
      <c r="M1214" s="60">
        <f t="shared" si="290"/>
        <v>506.64</v>
      </c>
      <c r="N1214" s="10"/>
      <c r="O1214" s="79" t="str">
        <f t="shared" si="298"/>
        <v>NY Metro</v>
      </c>
      <c r="P1214" s="94">
        <f t="shared" si="297"/>
        <v>1125</v>
      </c>
      <c r="Q1214" s="94" t="s">
        <v>114</v>
      </c>
      <c r="R1214" s="193"/>
      <c r="S1214" s="94">
        <v>1</v>
      </c>
      <c r="T1214" s="58">
        <f t="shared" si="294"/>
        <v>4</v>
      </c>
      <c r="U1214" s="61">
        <f t="shared" si="295"/>
        <v>506.64</v>
      </c>
      <c r="V1214" s="61">
        <f t="shared" si="299"/>
        <v>494.16239941477687</v>
      </c>
      <c r="W1214" s="61" t="s">
        <v>194</v>
      </c>
      <c r="X1214" s="61">
        <f t="shared" si="300"/>
        <v>3.6349999999999998</v>
      </c>
      <c r="Y1214" s="61">
        <f t="shared" si="292"/>
        <v>3.5454767129968299</v>
      </c>
      <c r="Z1214" s="58">
        <f t="shared" si="293"/>
        <v>0</v>
      </c>
      <c r="AA1214" s="81">
        <f t="shared" si="296"/>
        <v>494.16239941477687</v>
      </c>
      <c r="AB1214" s="212">
        <f t="shared" si="291"/>
        <v>123.54059985369422</v>
      </c>
      <c r="AC1214" s="82"/>
      <c r="AD1214" s="10"/>
      <c r="AE1214"/>
      <c r="AF1214"/>
      <c r="AK1214" s="10"/>
      <c r="AM1214"/>
      <c r="AR1214" s="10"/>
      <c r="AT1214"/>
    </row>
    <row r="1215" spans="1:46" x14ac:dyDescent="0.25">
      <c r="A1215" s="93">
        <v>1126</v>
      </c>
      <c r="B1215" s="93" t="s">
        <v>126</v>
      </c>
      <c r="C1215" s="94" t="s">
        <v>114</v>
      </c>
      <c r="D1215" s="121">
        <v>2014</v>
      </c>
      <c r="E1215" s="93">
        <v>4</v>
      </c>
      <c r="F1215" s="93">
        <f t="shared" ref="F1215:F1278" si="301">A1215</f>
        <v>1126</v>
      </c>
      <c r="H1215" s="54">
        <v>4</v>
      </c>
      <c r="I1215" s="118">
        <v>506.64</v>
      </c>
      <c r="J1215" s="123"/>
      <c r="L1215"/>
      <c r="M1215" s="60">
        <f t="shared" si="290"/>
        <v>506.64</v>
      </c>
      <c r="N1215" s="10"/>
      <c r="O1215" s="79" t="str">
        <f t="shared" si="298"/>
        <v>NY Metro</v>
      </c>
      <c r="P1215" s="94">
        <f t="shared" si="297"/>
        <v>1126</v>
      </c>
      <c r="Q1215" s="94" t="s">
        <v>114</v>
      </c>
      <c r="R1215" s="193"/>
      <c r="S1215" s="94">
        <v>1</v>
      </c>
      <c r="T1215" s="58">
        <f t="shared" si="294"/>
        <v>4</v>
      </c>
      <c r="U1215" s="61">
        <f t="shared" si="295"/>
        <v>506.64</v>
      </c>
      <c r="V1215" s="61">
        <f t="shared" si="299"/>
        <v>494.16239941477687</v>
      </c>
      <c r="W1215" s="61" t="s">
        <v>194</v>
      </c>
      <c r="X1215" s="61">
        <f t="shared" si="300"/>
        <v>3.6349999999999998</v>
      </c>
      <c r="Y1215" s="61">
        <f t="shared" si="292"/>
        <v>3.5454767129968299</v>
      </c>
      <c r="Z1215" s="58">
        <f t="shared" si="293"/>
        <v>0</v>
      </c>
      <c r="AA1215" s="81">
        <f t="shared" si="296"/>
        <v>494.16239941477687</v>
      </c>
      <c r="AB1215" s="212">
        <f t="shared" si="291"/>
        <v>123.54059985369422</v>
      </c>
      <c r="AC1215" s="82"/>
      <c r="AD1215" s="10"/>
      <c r="AE1215"/>
      <c r="AF1215"/>
      <c r="AK1215" s="10"/>
      <c r="AM1215"/>
      <c r="AR1215" s="10"/>
      <c r="AT1215"/>
    </row>
    <row r="1216" spans="1:46" x14ac:dyDescent="0.25">
      <c r="A1216" s="93">
        <v>1127</v>
      </c>
      <c r="B1216" s="93" t="s">
        <v>126</v>
      </c>
      <c r="C1216" s="94" t="s">
        <v>114</v>
      </c>
      <c r="D1216" s="121">
        <v>2014</v>
      </c>
      <c r="E1216" s="93">
        <v>4</v>
      </c>
      <c r="F1216" s="93">
        <f t="shared" si="301"/>
        <v>1127</v>
      </c>
      <c r="H1216" s="54">
        <v>4</v>
      </c>
      <c r="I1216" s="118">
        <v>506.64</v>
      </c>
      <c r="J1216" s="123"/>
      <c r="L1216"/>
      <c r="M1216" s="60">
        <f t="shared" si="290"/>
        <v>506.64</v>
      </c>
      <c r="N1216" s="10"/>
      <c r="O1216" s="79" t="str">
        <f t="shared" si="298"/>
        <v>NY Metro</v>
      </c>
      <c r="P1216" s="94">
        <f t="shared" si="297"/>
        <v>1127</v>
      </c>
      <c r="Q1216" s="94" t="s">
        <v>114</v>
      </c>
      <c r="R1216" s="193"/>
      <c r="S1216" s="94">
        <v>1</v>
      </c>
      <c r="T1216" s="58">
        <f t="shared" si="294"/>
        <v>4</v>
      </c>
      <c r="U1216" s="61">
        <f t="shared" si="295"/>
        <v>506.64</v>
      </c>
      <c r="V1216" s="61">
        <f t="shared" si="299"/>
        <v>494.16239941477687</v>
      </c>
      <c r="W1216" s="61" t="s">
        <v>194</v>
      </c>
      <c r="X1216" s="61">
        <f t="shared" si="300"/>
        <v>3.6349999999999998</v>
      </c>
      <c r="Y1216" s="61">
        <f t="shared" si="292"/>
        <v>3.5454767129968299</v>
      </c>
      <c r="Z1216" s="58">
        <f t="shared" si="293"/>
        <v>0</v>
      </c>
      <c r="AA1216" s="81">
        <f t="shared" si="296"/>
        <v>494.16239941477687</v>
      </c>
      <c r="AB1216" s="212">
        <f t="shared" si="291"/>
        <v>123.54059985369422</v>
      </c>
      <c r="AC1216" s="82"/>
      <c r="AD1216" s="10"/>
      <c r="AE1216"/>
      <c r="AF1216"/>
      <c r="AK1216" s="10"/>
      <c r="AM1216"/>
      <c r="AR1216" s="10"/>
      <c r="AT1216"/>
    </row>
    <row r="1217" spans="1:46" x14ac:dyDescent="0.25">
      <c r="A1217" s="93">
        <v>1128</v>
      </c>
      <c r="B1217" s="93" t="s">
        <v>126</v>
      </c>
      <c r="C1217" s="94" t="s">
        <v>114</v>
      </c>
      <c r="D1217" s="121">
        <v>2014</v>
      </c>
      <c r="E1217" s="93">
        <v>4</v>
      </c>
      <c r="F1217" s="93">
        <f t="shared" si="301"/>
        <v>1128</v>
      </c>
      <c r="H1217" s="54">
        <v>4</v>
      </c>
      <c r="I1217" s="118">
        <v>506.64</v>
      </c>
      <c r="J1217" s="123"/>
      <c r="L1217"/>
      <c r="M1217" s="60">
        <f t="shared" si="290"/>
        <v>506.64</v>
      </c>
      <c r="N1217" s="10"/>
      <c r="O1217" s="79" t="str">
        <f t="shared" si="298"/>
        <v>NY Metro</v>
      </c>
      <c r="P1217" s="94">
        <f t="shared" si="297"/>
        <v>1128</v>
      </c>
      <c r="Q1217" s="94" t="s">
        <v>114</v>
      </c>
      <c r="R1217" s="193"/>
      <c r="S1217" s="94">
        <v>1</v>
      </c>
      <c r="T1217" s="58">
        <f t="shared" si="294"/>
        <v>4</v>
      </c>
      <c r="U1217" s="61">
        <f t="shared" si="295"/>
        <v>506.64</v>
      </c>
      <c r="V1217" s="61">
        <f t="shared" si="299"/>
        <v>494.16239941477687</v>
      </c>
      <c r="W1217" s="61" t="s">
        <v>194</v>
      </c>
      <c r="X1217" s="61">
        <f t="shared" si="300"/>
        <v>3.6349999999999998</v>
      </c>
      <c r="Y1217" s="61">
        <f t="shared" si="292"/>
        <v>3.5454767129968299</v>
      </c>
      <c r="Z1217" s="58">
        <f t="shared" si="293"/>
        <v>0</v>
      </c>
      <c r="AA1217" s="81">
        <f t="shared" si="296"/>
        <v>494.16239941477687</v>
      </c>
      <c r="AB1217" s="212">
        <f t="shared" si="291"/>
        <v>123.54059985369422</v>
      </c>
      <c r="AC1217" s="82"/>
      <c r="AD1217" s="10"/>
      <c r="AE1217"/>
      <c r="AF1217"/>
      <c r="AK1217" s="10"/>
      <c r="AM1217"/>
      <c r="AR1217" s="10"/>
      <c r="AT1217"/>
    </row>
    <row r="1218" spans="1:46" x14ac:dyDescent="0.25">
      <c r="A1218" s="93">
        <v>1129</v>
      </c>
      <c r="B1218" s="93" t="s">
        <v>126</v>
      </c>
      <c r="C1218" s="94" t="s">
        <v>114</v>
      </c>
      <c r="D1218" s="121">
        <v>2014</v>
      </c>
      <c r="E1218" s="93">
        <v>4</v>
      </c>
      <c r="F1218" s="93">
        <f t="shared" si="301"/>
        <v>1129</v>
      </c>
      <c r="H1218" s="54">
        <v>4</v>
      </c>
      <c r="I1218" s="118">
        <v>506.64</v>
      </c>
      <c r="J1218" s="123"/>
      <c r="L1218"/>
      <c r="M1218" s="60">
        <f t="shared" si="290"/>
        <v>506.64</v>
      </c>
      <c r="N1218" s="10"/>
      <c r="O1218" s="79" t="str">
        <f t="shared" si="298"/>
        <v>NY Metro</v>
      </c>
      <c r="P1218" s="94">
        <f t="shared" si="297"/>
        <v>1129</v>
      </c>
      <c r="Q1218" s="94" t="s">
        <v>114</v>
      </c>
      <c r="R1218" s="193"/>
      <c r="S1218" s="94">
        <v>1</v>
      </c>
      <c r="T1218" s="58">
        <f t="shared" si="294"/>
        <v>4</v>
      </c>
      <c r="U1218" s="61">
        <f t="shared" si="295"/>
        <v>506.64</v>
      </c>
      <c r="V1218" s="61">
        <f t="shared" si="299"/>
        <v>494.16239941477687</v>
      </c>
      <c r="W1218" s="61" t="s">
        <v>194</v>
      </c>
      <c r="X1218" s="61">
        <f t="shared" si="300"/>
        <v>3.6349999999999998</v>
      </c>
      <c r="Y1218" s="61">
        <f t="shared" si="292"/>
        <v>3.5454767129968299</v>
      </c>
      <c r="Z1218" s="58">
        <f t="shared" si="293"/>
        <v>0</v>
      </c>
      <c r="AA1218" s="81">
        <f t="shared" si="296"/>
        <v>494.16239941477687</v>
      </c>
      <c r="AB1218" s="212">
        <f t="shared" si="291"/>
        <v>123.54059985369422</v>
      </c>
      <c r="AC1218" s="82"/>
      <c r="AD1218" s="10"/>
      <c r="AE1218"/>
      <c r="AF1218"/>
      <c r="AK1218" s="10"/>
      <c r="AM1218"/>
      <c r="AR1218" s="10"/>
      <c r="AT1218"/>
    </row>
    <row r="1219" spans="1:46" x14ac:dyDescent="0.25">
      <c r="A1219" s="93">
        <v>1130</v>
      </c>
      <c r="B1219" s="93" t="s">
        <v>126</v>
      </c>
      <c r="C1219" s="94" t="s">
        <v>114</v>
      </c>
      <c r="D1219" s="121">
        <v>2014</v>
      </c>
      <c r="E1219" s="93">
        <v>4</v>
      </c>
      <c r="F1219" s="93">
        <f t="shared" si="301"/>
        <v>1130</v>
      </c>
      <c r="H1219" s="54">
        <v>4</v>
      </c>
      <c r="I1219" s="118">
        <v>506.64</v>
      </c>
      <c r="J1219" s="123"/>
      <c r="L1219"/>
      <c r="M1219" s="60">
        <f t="shared" si="290"/>
        <v>506.64</v>
      </c>
      <c r="N1219" s="10"/>
      <c r="O1219" s="79" t="str">
        <f t="shared" si="298"/>
        <v>NY Metro</v>
      </c>
      <c r="P1219" s="94">
        <f t="shared" si="297"/>
        <v>1130</v>
      </c>
      <c r="Q1219" s="94" t="s">
        <v>114</v>
      </c>
      <c r="R1219" s="193"/>
      <c r="S1219" s="94">
        <v>1</v>
      </c>
      <c r="T1219" s="58">
        <f t="shared" si="294"/>
        <v>4</v>
      </c>
      <c r="U1219" s="61">
        <f t="shared" si="295"/>
        <v>506.64</v>
      </c>
      <c r="V1219" s="61">
        <f t="shared" si="299"/>
        <v>494.16239941477687</v>
      </c>
      <c r="W1219" s="61" t="s">
        <v>194</v>
      </c>
      <c r="X1219" s="61">
        <f t="shared" si="300"/>
        <v>3.6349999999999998</v>
      </c>
      <c r="Y1219" s="61">
        <f t="shared" si="292"/>
        <v>3.5454767129968299</v>
      </c>
      <c r="Z1219" s="58">
        <f t="shared" si="293"/>
        <v>0</v>
      </c>
      <c r="AA1219" s="81">
        <f t="shared" si="296"/>
        <v>494.16239941477687</v>
      </c>
      <c r="AB1219" s="212">
        <f t="shared" si="291"/>
        <v>123.54059985369422</v>
      </c>
      <c r="AC1219" s="82"/>
      <c r="AD1219" s="10"/>
      <c r="AE1219"/>
      <c r="AF1219"/>
      <c r="AK1219" s="10"/>
      <c r="AM1219"/>
      <c r="AR1219" s="10"/>
      <c r="AT1219"/>
    </row>
    <row r="1220" spans="1:46" x14ac:dyDescent="0.25">
      <c r="A1220" s="93">
        <v>1131</v>
      </c>
      <c r="B1220" s="93" t="s">
        <v>126</v>
      </c>
      <c r="C1220" s="94" t="s">
        <v>114</v>
      </c>
      <c r="D1220" s="121">
        <v>2014</v>
      </c>
      <c r="E1220" s="93">
        <v>4</v>
      </c>
      <c r="F1220" s="93">
        <f t="shared" si="301"/>
        <v>1131</v>
      </c>
      <c r="H1220" s="54">
        <v>4</v>
      </c>
      <c r="I1220" s="118">
        <v>506.64</v>
      </c>
      <c r="J1220" s="123"/>
      <c r="L1220"/>
      <c r="M1220" s="60">
        <f t="shared" si="290"/>
        <v>506.64</v>
      </c>
      <c r="N1220" s="10"/>
      <c r="O1220" s="79" t="str">
        <f t="shared" si="298"/>
        <v>NY Metro</v>
      </c>
      <c r="P1220" s="94">
        <f t="shared" si="297"/>
        <v>1131</v>
      </c>
      <c r="Q1220" s="94" t="s">
        <v>114</v>
      </c>
      <c r="R1220" s="193"/>
      <c r="S1220" s="94">
        <v>1</v>
      </c>
      <c r="T1220" s="58">
        <f t="shared" si="294"/>
        <v>4</v>
      </c>
      <c r="U1220" s="61">
        <f t="shared" si="295"/>
        <v>506.64</v>
      </c>
      <c r="V1220" s="61">
        <f t="shared" si="299"/>
        <v>494.16239941477687</v>
      </c>
      <c r="W1220" s="61" t="s">
        <v>194</v>
      </c>
      <c r="X1220" s="61">
        <f t="shared" si="300"/>
        <v>3.6349999999999998</v>
      </c>
      <c r="Y1220" s="61">
        <f t="shared" si="292"/>
        <v>3.5454767129968299</v>
      </c>
      <c r="Z1220" s="58">
        <f t="shared" si="293"/>
        <v>0</v>
      </c>
      <c r="AA1220" s="81">
        <f t="shared" si="296"/>
        <v>494.16239941477687</v>
      </c>
      <c r="AB1220" s="212">
        <f t="shared" si="291"/>
        <v>123.54059985369422</v>
      </c>
      <c r="AC1220" s="82"/>
      <c r="AD1220" s="10"/>
      <c r="AE1220"/>
      <c r="AF1220"/>
      <c r="AK1220" s="10"/>
      <c r="AM1220"/>
      <c r="AR1220" s="10"/>
      <c r="AT1220"/>
    </row>
    <row r="1221" spans="1:46" x14ac:dyDescent="0.25">
      <c r="A1221" s="93">
        <v>1132</v>
      </c>
      <c r="B1221" s="93" t="s">
        <v>126</v>
      </c>
      <c r="C1221" s="94" t="s">
        <v>114</v>
      </c>
      <c r="D1221" s="121">
        <v>2014</v>
      </c>
      <c r="E1221" s="93">
        <v>4</v>
      </c>
      <c r="F1221" s="93">
        <f t="shared" si="301"/>
        <v>1132</v>
      </c>
      <c r="H1221" s="54">
        <v>4</v>
      </c>
      <c r="I1221" s="118">
        <v>506.64</v>
      </c>
      <c r="J1221" s="123"/>
      <c r="L1221"/>
      <c r="M1221" s="60">
        <f t="shared" si="290"/>
        <v>506.64</v>
      </c>
      <c r="N1221" s="10"/>
      <c r="O1221" s="79" t="str">
        <f t="shared" si="298"/>
        <v>NY Metro</v>
      </c>
      <c r="P1221" s="94">
        <f t="shared" si="297"/>
        <v>1132</v>
      </c>
      <c r="Q1221" s="94" t="s">
        <v>114</v>
      </c>
      <c r="R1221" s="193"/>
      <c r="S1221" s="94">
        <v>1</v>
      </c>
      <c r="T1221" s="58">
        <f t="shared" si="294"/>
        <v>4</v>
      </c>
      <c r="U1221" s="61">
        <f t="shared" si="295"/>
        <v>506.64</v>
      </c>
      <c r="V1221" s="61">
        <f t="shared" si="299"/>
        <v>494.16239941477687</v>
      </c>
      <c r="W1221" s="61" t="s">
        <v>194</v>
      </c>
      <c r="X1221" s="61">
        <f t="shared" si="300"/>
        <v>3.6349999999999998</v>
      </c>
      <c r="Y1221" s="61">
        <f t="shared" si="292"/>
        <v>3.5454767129968299</v>
      </c>
      <c r="Z1221" s="58">
        <f t="shared" si="293"/>
        <v>0</v>
      </c>
      <c r="AA1221" s="81">
        <f t="shared" si="296"/>
        <v>494.16239941477687</v>
      </c>
      <c r="AB1221" s="212">
        <f t="shared" si="291"/>
        <v>123.54059985369422</v>
      </c>
      <c r="AC1221" s="82"/>
      <c r="AD1221" s="10"/>
      <c r="AE1221"/>
      <c r="AF1221"/>
      <c r="AK1221" s="10"/>
      <c r="AM1221"/>
      <c r="AR1221" s="10"/>
      <c r="AT1221"/>
    </row>
    <row r="1222" spans="1:46" x14ac:dyDescent="0.25">
      <c r="A1222" s="93">
        <v>1133</v>
      </c>
      <c r="B1222" s="93" t="s">
        <v>126</v>
      </c>
      <c r="C1222" s="94" t="s">
        <v>114</v>
      </c>
      <c r="D1222" s="121">
        <v>2014</v>
      </c>
      <c r="E1222" s="93">
        <v>4</v>
      </c>
      <c r="F1222" s="93">
        <f t="shared" si="301"/>
        <v>1133</v>
      </c>
      <c r="H1222" s="54">
        <v>4</v>
      </c>
      <c r="I1222" s="118">
        <v>506.64</v>
      </c>
      <c r="J1222" s="123"/>
      <c r="L1222"/>
      <c r="M1222" s="60">
        <f t="shared" ref="M1222:M1285" si="302">I1222+(L1222*K1222)</f>
        <v>506.64</v>
      </c>
      <c r="N1222" s="10"/>
      <c r="O1222" s="79" t="str">
        <f t="shared" si="298"/>
        <v>NY Metro</v>
      </c>
      <c r="P1222" s="94">
        <f t="shared" si="297"/>
        <v>1133</v>
      </c>
      <c r="Q1222" s="94" t="s">
        <v>114</v>
      </c>
      <c r="R1222" s="193"/>
      <c r="S1222" s="94">
        <v>1</v>
      </c>
      <c r="T1222" s="58">
        <f t="shared" si="294"/>
        <v>4</v>
      </c>
      <c r="U1222" s="61">
        <f t="shared" si="295"/>
        <v>506.64</v>
      </c>
      <c r="V1222" s="61">
        <f t="shared" si="299"/>
        <v>494.16239941477687</v>
      </c>
      <c r="W1222" s="61" t="s">
        <v>194</v>
      </c>
      <c r="X1222" s="61">
        <f t="shared" si="300"/>
        <v>3.6349999999999998</v>
      </c>
      <c r="Y1222" s="61">
        <f t="shared" si="292"/>
        <v>3.5454767129968299</v>
      </c>
      <c r="Z1222" s="58">
        <f t="shared" si="293"/>
        <v>0</v>
      </c>
      <c r="AA1222" s="81">
        <f t="shared" si="296"/>
        <v>494.16239941477687</v>
      </c>
      <c r="AB1222" s="212">
        <f t="shared" ref="AB1222:AB1285" si="303">IF(T1222,AA1222/T1222,"-")</f>
        <v>123.54059985369422</v>
      </c>
      <c r="AC1222" s="82"/>
      <c r="AD1222" s="10"/>
      <c r="AE1222"/>
      <c r="AF1222"/>
      <c r="AK1222" s="10"/>
      <c r="AM1222"/>
      <c r="AR1222" s="10"/>
      <c r="AT1222"/>
    </row>
    <row r="1223" spans="1:46" x14ac:dyDescent="0.25">
      <c r="A1223" s="93">
        <v>1134</v>
      </c>
      <c r="B1223" s="93" t="s">
        <v>126</v>
      </c>
      <c r="C1223" s="94" t="s">
        <v>114</v>
      </c>
      <c r="D1223" s="121">
        <v>2014</v>
      </c>
      <c r="E1223" s="93">
        <v>4</v>
      </c>
      <c r="F1223" s="93">
        <f t="shared" si="301"/>
        <v>1134</v>
      </c>
      <c r="H1223" s="54">
        <v>4</v>
      </c>
      <c r="I1223" s="118">
        <v>506.64</v>
      </c>
      <c r="J1223" s="123"/>
      <c r="L1223"/>
      <c r="M1223" s="60">
        <f t="shared" si="302"/>
        <v>506.64</v>
      </c>
      <c r="N1223" s="10"/>
      <c r="O1223" s="79" t="str">
        <f t="shared" si="298"/>
        <v>NY Metro</v>
      </c>
      <c r="P1223" s="94">
        <f t="shared" si="297"/>
        <v>1134</v>
      </c>
      <c r="Q1223" s="94" t="s">
        <v>114</v>
      </c>
      <c r="R1223" s="193"/>
      <c r="S1223" s="94">
        <v>1</v>
      </c>
      <c r="T1223" s="58">
        <f t="shared" si="294"/>
        <v>4</v>
      </c>
      <c r="U1223" s="61">
        <f t="shared" si="295"/>
        <v>506.64</v>
      </c>
      <c r="V1223" s="61">
        <f t="shared" si="299"/>
        <v>494.16239941477687</v>
      </c>
      <c r="W1223" s="61" t="s">
        <v>194</v>
      </c>
      <c r="X1223" s="61">
        <f t="shared" si="300"/>
        <v>3.6349999999999998</v>
      </c>
      <c r="Y1223" s="61">
        <f t="shared" si="292"/>
        <v>3.5454767129968299</v>
      </c>
      <c r="Z1223" s="58">
        <f t="shared" si="293"/>
        <v>0</v>
      </c>
      <c r="AA1223" s="81">
        <f t="shared" si="296"/>
        <v>494.16239941477687</v>
      </c>
      <c r="AB1223" s="212">
        <f t="shared" si="303"/>
        <v>123.54059985369422</v>
      </c>
      <c r="AC1223" s="82"/>
      <c r="AD1223" s="10"/>
      <c r="AE1223"/>
      <c r="AF1223"/>
      <c r="AK1223" s="10"/>
      <c r="AM1223"/>
      <c r="AR1223" s="10"/>
      <c r="AT1223"/>
    </row>
    <row r="1224" spans="1:46" x14ac:dyDescent="0.25">
      <c r="A1224" s="93">
        <v>1135</v>
      </c>
      <c r="B1224" s="93" t="s">
        <v>126</v>
      </c>
      <c r="C1224" s="94" t="s">
        <v>114</v>
      </c>
      <c r="D1224" s="121">
        <v>2014</v>
      </c>
      <c r="E1224" s="93">
        <v>4</v>
      </c>
      <c r="F1224" s="93">
        <f t="shared" si="301"/>
        <v>1135</v>
      </c>
      <c r="H1224" s="54">
        <v>4</v>
      </c>
      <c r="I1224" s="118">
        <v>506.64</v>
      </c>
      <c r="J1224" s="123"/>
      <c r="L1224"/>
      <c r="M1224" s="60">
        <f t="shared" si="302"/>
        <v>506.64</v>
      </c>
      <c r="N1224" s="10"/>
      <c r="O1224" s="79" t="str">
        <f t="shared" si="298"/>
        <v>NY Metro</v>
      </c>
      <c r="P1224" s="94">
        <f t="shared" si="297"/>
        <v>1135</v>
      </c>
      <c r="Q1224" s="94" t="s">
        <v>114</v>
      </c>
      <c r="R1224" s="193"/>
      <c r="S1224" s="94">
        <v>1</v>
      </c>
      <c r="T1224" s="58">
        <f t="shared" si="294"/>
        <v>4</v>
      </c>
      <c r="U1224" s="61">
        <f t="shared" si="295"/>
        <v>506.64</v>
      </c>
      <c r="V1224" s="61">
        <f t="shared" si="299"/>
        <v>494.16239941477687</v>
      </c>
      <c r="W1224" s="61" t="s">
        <v>194</v>
      </c>
      <c r="X1224" s="61">
        <f t="shared" si="300"/>
        <v>3.6349999999999998</v>
      </c>
      <c r="Y1224" s="61">
        <f t="shared" si="292"/>
        <v>3.5454767129968299</v>
      </c>
      <c r="Z1224" s="58">
        <f t="shared" si="293"/>
        <v>0</v>
      </c>
      <c r="AA1224" s="81">
        <f t="shared" si="296"/>
        <v>494.16239941477687</v>
      </c>
      <c r="AB1224" s="212">
        <f t="shared" si="303"/>
        <v>123.54059985369422</v>
      </c>
      <c r="AC1224" s="82"/>
      <c r="AD1224" s="10"/>
      <c r="AE1224"/>
      <c r="AF1224"/>
      <c r="AK1224" s="10"/>
      <c r="AM1224"/>
      <c r="AR1224" s="10"/>
      <c r="AT1224"/>
    </row>
    <row r="1225" spans="1:46" x14ac:dyDescent="0.25">
      <c r="A1225" s="93">
        <v>1136</v>
      </c>
      <c r="B1225" s="93" t="s">
        <v>126</v>
      </c>
      <c r="C1225" s="94" t="s">
        <v>114</v>
      </c>
      <c r="D1225" s="121">
        <v>2014</v>
      </c>
      <c r="E1225" s="93">
        <v>4</v>
      </c>
      <c r="F1225" s="93">
        <f t="shared" si="301"/>
        <v>1136</v>
      </c>
      <c r="H1225" s="54">
        <v>4</v>
      </c>
      <c r="I1225" s="118">
        <v>506.64</v>
      </c>
      <c r="J1225" s="123"/>
      <c r="L1225"/>
      <c r="M1225" s="60">
        <f t="shared" si="302"/>
        <v>506.64</v>
      </c>
      <c r="N1225" s="10"/>
      <c r="O1225" s="79" t="str">
        <f t="shared" si="298"/>
        <v>NY Metro</v>
      </c>
      <c r="P1225" s="94">
        <f t="shared" si="297"/>
        <v>1136</v>
      </c>
      <c r="Q1225" s="94" t="s">
        <v>114</v>
      </c>
      <c r="R1225" s="193"/>
      <c r="S1225" s="94">
        <v>1</v>
      </c>
      <c r="T1225" s="58">
        <f t="shared" si="294"/>
        <v>4</v>
      </c>
      <c r="U1225" s="61">
        <f t="shared" si="295"/>
        <v>506.64</v>
      </c>
      <c r="V1225" s="61">
        <f t="shared" si="299"/>
        <v>494.16239941477687</v>
      </c>
      <c r="W1225" s="61" t="s">
        <v>194</v>
      </c>
      <c r="X1225" s="61">
        <f t="shared" si="300"/>
        <v>3.6349999999999998</v>
      </c>
      <c r="Y1225" s="61">
        <f t="shared" ref="Y1225:Y1288" si="304">X1225/$AO$52</f>
        <v>3.5454767129968299</v>
      </c>
      <c r="Z1225" s="58">
        <f t="shared" si="293"/>
        <v>0</v>
      </c>
      <c r="AA1225" s="81">
        <f t="shared" si="296"/>
        <v>494.16239941477687</v>
      </c>
      <c r="AB1225" s="212">
        <f t="shared" si="303"/>
        <v>123.54059985369422</v>
      </c>
      <c r="AC1225" s="82"/>
      <c r="AD1225" s="10"/>
      <c r="AE1225"/>
      <c r="AF1225"/>
      <c r="AK1225" s="10"/>
      <c r="AM1225"/>
      <c r="AR1225" s="10"/>
      <c r="AT1225"/>
    </row>
    <row r="1226" spans="1:46" x14ac:dyDescent="0.25">
      <c r="A1226" s="93">
        <v>1137</v>
      </c>
      <c r="B1226" s="93" t="s">
        <v>126</v>
      </c>
      <c r="C1226" s="94" t="s">
        <v>114</v>
      </c>
      <c r="D1226" s="121">
        <v>2014</v>
      </c>
      <c r="E1226" s="93">
        <v>4</v>
      </c>
      <c r="F1226" s="93">
        <f t="shared" si="301"/>
        <v>1137</v>
      </c>
      <c r="H1226" s="54">
        <v>4</v>
      </c>
      <c r="I1226" s="118">
        <v>506.64</v>
      </c>
      <c r="J1226" s="123"/>
      <c r="L1226"/>
      <c r="M1226" s="60">
        <f t="shared" si="302"/>
        <v>506.64</v>
      </c>
      <c r="N1226" s="10"/>
      <c r="O1226" s="79" t="str">
        <f t="shared" si="298"/>
        <v>NY Metro</v>
      </c>
      <c r="P1226" s="94">
        <f t="shared" si="297"/>
        <v>1137</v>
      </c>
      <c r="Q1226" s="94" t="s">
        <v>114</v>
      </c>
      <c r="R1226" s="193"/>
      <c r="S1226" s="94">
        <v>1</v>
      </c>
      <c r="T1226" s="58">
        <f t="shared" si="294"/>
        <v>4</v>
      </c>
      <c r="U1226" s="61">
        <f t="shared" si="295"/>
        <v>506.64</v>
      </c>
      <c r="V1226" s="61">
        <f t="shared" si="299"/>
        <v>494.16239941477687</v>
      </c>
      <c r="W1226" s="61" t="s">
        <v>194</v>
      </c>
      <c r="X1226" s="61">
        <f t="shared" si="300"/>
        <v>3.6349999999999998</v>
      </c>
      <c r="Y1226" s="61">
        <f t="shared" si="304"/>
        <v>3.5454767129968299</v>
      </c>
      <c r="Z1226" s="58">
        <f t="shared" si="293"/>
        <v>0</v>
      </c>
      <c r="AA1226" s="81">
        <f t="shared" si="296"/>
        <v>494.16239941477687</v>
      </c>
      <c r="AB1226" s="212">
        <f t="shared" si="303"/>
        <v>123.54059985369422</v>
      </c>
      <c r="AC1226" s="82"/>
      <c r="AD1226" s="10"/>
      <c r="AE1226"/>
      <c r="AF1226"/>
      <c r="AK1226" s="10"/>
      <c r="AM1226"/>
      <c r="AR1226" s="10"/>
      <c r="AT1226"/>
    </row>
    <row r="1227" spans="1:46" x14ac:dyDescent="0.25">
      <c r="A1227" s="93">
        <v>1138</v>
      </c>
      <c r="B1227" s="93" t="s">
        <v>126</v>
      </c>
      <c r="C1227" s="94" t="s">
        <v>114</v>
      </c>
      <c r="D1227" s="121">
        <v>2014</v>
      </c>
      <c r="E1227" s="93">
        <v>4</v>
      </c>
      <c r="F1227" s="93">
        <f t="shared" si="301"/>
        <v>1138</v>
      </c>
      <c r="H1227" s="54">
        <v>4</v>
      </c>
      <c r="I1227" s="118">
        <v>506.64</v>
      </c>
      <c r="J1227" s="123"/>
      <c r="L1227"/>
      <c r="M1227" s="60">
        <f t="shared" si="302"/>
        <v>506.64</v>
      </c>
      <c r="N1227" s="10"/>
      <c r="O1227" s="79" t="str">
        <f t="shared" si="298"/>
        <v>NY Metro</v>
      </c>
      <c r="P1227" s="94">
        <f t="shared" si="297"/>
        <v>1138</v>
      </c>
      <c r="Q1227" s="94" t="s">
        <v>114</v>
      </c>
      <c r="R1227" s="193"/>
      <c r="S1227" s="94">
        <v>1</v>
      </c>
      <c r="T1227" s="58">
        <f t="shared" si="294"/>
        <v>4</v>
      </c>
      <c r="U1227" s="61">
        <f t="shared" si="295"/>
        <v>506.64</v>
      </c>
      <c r="V1227" s="61">
        <f t="shared" si="299"/>
        <v>494.16239941477687</v>
      </c>
      <c r="W1227" s="61" t="s">
        <v>194</v>
      </c>
      <c r="X1227" s="61">
        <f t="shared" si="300"/>
        <v>3.6349999999999998</v>
      </c>
      <c r="Y1227" s="61">
        <f t="shared" si="304"/>
        <v>3.5454767129968299</v>
      </c>
      <c r="Z1227" s="58">
        <f t="shared" si="293"/>
        <v>0</v>
      </c>
      <c r="AA1227" s="81">
        <f t="shared" si="296"/>
        <v>494.16239941477687</v>
      </c>
      <c r="AB1227" s="212">
        <f t="shared" si="303"/>
        <v>123.54059985369422</v>
      </c>
      <c r="AC1227" s="82"/>
      <c r="AD1227" s="10"/>
      <c r="AE1227"/>
      <c r="AF1227"/>
      <c r="AK1227" s="10"/>
      <c r="AM1227"/>
      <c r="AR1227" s="10"/>
      <c r="AT1227"/>
    </row>
    <row r="1228" spans="1:46" x14ac:dyDescent="0.25">
      <c r="A1228" s="93">
        <v>1139</v>
      </c>
      <c r="B1228" s="93" t="s">
        <v>126</v>
      </c>
      <c r="C1228" s="94" t="s">
        <v>114</v>
      </c>
      <c r="D1228" s="121">
        <v>2014</v>
      </c>
      <c r="E1228" s="93">
        <v>4</v>
      </c>
      <c r="F1228" s="93">
        <f t="shared" si="301"/>
        <v>1139</v>
      </c>
      <c r="H1228" s="54">
        <v>4</v>
      </c>
      <c r="I1228" s="118">
        <v>506.64</v>
      </c>
      <c r="J1228" s="123"/>
      <c r="L1228"/>
      <c r="M1228" s="60">
        <f t="shared" si="302"/>
        <v>506.64</v>
      </c>
      <c r="N1228" s="10"/>
      <c r="O1228" s="79" t="str">
        <f t="shared" si="298"/>
        <v>NY Metro</v>
      </c>
      <c r="P1228" s="94">
        <f t="shared" si="297"/>
        <v>1139</v>
      </c>
      <c r="Q1228" s="94" t="s">
        <v>114</v>
      </c>
      <c r="R1228" s="193"/>
      <c r="S1228" s="94">
        <v>1</v>
      </c>
      <c r="T1228" s="58">
        <f t="shared" si="294"/>
        <v>4</v>
      </c>
      <c r="U1228" s="61">
        <f t="shared" si="295"/>
        <v>506.64</v>
      </c>
      <c r="V1228" s="61">
        <f t="shared" si="299"/>
        <v>494.16239941477687</v>
      </c>
      <c r="W1228" s="61" t="s">
        <v>194</v>
      </c>
      <c r="X1228" s="61">
        <f t="shared" si="300"/>
        <v>3.6349999999999998</v>
      </c>
      <c r="Y1228" s="61">
        <f t="shared" si="304"/>
        <v>3.5454767129968299</v>
      </c>
      <c r="Z1228" s="58">
        <f t="shared" si="293"/>
        <v>0</v>
      </c>
      <c r="AA1228" s="81">
        <f t="shared" si="296"/>
        <v>494.16239941477687</v>
      </c>
      <c r="AB1228" s="212">
        <f t="shared" si="303"/>
        <v>123.54059985369422</v>
      </c>
      <c r="AC1228" s="82"/>
      <c r="AD1228" s="10"/>
      <c r="AE1228"/>
      <c r="AF1228"/>
      <c r="AK1228" s="10"/>
      <c r="AM1228"/>
      <c r="AR1228" s="10"/>
      <c r="AT1228"/>
    </row>
    <row r="1229" spans="1:46" x14ac:dyDescent="0.25">
      <c r="A1229" s="93">
        <v>1140</v>
      </c>
      <c r="B1229" s="93" t="s">
        <v>126</v>
      </c>
      <c r="C1229" s="94" t="s">
        <v>114</v>
      </c>
      <c r="D1229" s="121">
        <v>2014</v>
      </c>
      <c r="E1229" s="93">
        <v>4</v>
      </c>
      <c r="F1229" s="93">
        <f t="shared" si="301"/>
        <v>1140</v>
      </c>
      <c r="H1229" s="54">
        <v>4</v>
      </c>
      <c r="I1229" s="118">
        <v>506.64</v>
      </c>
      <c r="J1229" s="123"/>
      <c r="L1229"/>
      <c r="M1229" s="60">
        <f t="shared" si="302"/>
        <v>506.64</v>
      </c>
      <c r="N1229" s="10"/>
      <c r="O1229" s="79" t="str">
        <f t="shared" si="298"/>
        <v>NY Metro</v>
      </c>
      <c r="P1229" s="94">
        <f t="shared" si="297"/>
        <v>1140</v>
      </c>
      <c r="Q1229" s="94" t="s">
        <v>114</v>
      </c>
      <c r="R1229" s="193"/>
      <c r="S1229" s="94">
        <v>1</v>
      </c>
      <c r="T1229" s="58">
        <f t="shared" si="294"/>
        <v>4</v>
      </c>
      <c r="U1229" s="61">
        <f t="shared" si="295"/>
        <v>506.64</v>
      </c>
      <c r="V1229" s="61">
        <f t="shared" si="299"/>
        <v>494.16239941477687</v>
      </c>
      <c r="W1229" s="61" t="s">
        <v>194</v>
      </c>
      <c r="X1229" s="61">
        <f t="shared" si="300"/>
        <v>3.6349999999999998</v>
      </c>
      <c r="Y1229" s="61">
        <f t="shared" si="304"/>
        <v>3.5454767129968299</v>
      </c>
      <c r="Z1229" s="58">
        <f t="shared" si="293"/>
        <v>0</v>
      </c>
      <c r="AA1229" s="81">
        <f t="shared" si="296"/>
        <v>494.16239941477687</v>
      </c>
      <c r="AB1229" s="212">
        <f t="shared" si="303"/>
        <v>123.54059985369422</v>
      </c>
      <c r="AC1229" s="82"/>
      <c r="AD1229" s="10"/>
      <c r="AE1229"/>
      <c r="AF1229"/>
      <c r="AK1229" s="10"/>
      <c r="AM1229"/>
      <c r="AR1229" s="10"/>
      <c r="AT1229"/>
    </row>
    <row r="1230" spans="1:46" x14ac:dyDescent="0.25">
      <c r="A1230" s="93">
        <v>1141</v>
      </c>
      <c r="B1230" s="93" t="s">
        <v>126</v>
      </c>
      <c r="C1230" s="94" t="s">
        <v>114</v>
      </c>
      <c r="D1230" s="121">
        <v>2014</v>
      </c>
      <c r="E1230" s="93">
        <v>4</v>
      </c>
      <c r="F1230" s="93">
        <f t="shared" si="301"/>
        <v>1141</v>
      </c>
      <c r="H1230" s="54">
        <v>4</v>
      </c>
      <c r="I1230" s="118">
        <v>506.64</v>
      </c>
      <c r="J1230" s="123"/>
      <c r="L1230"/>
      <c r="M1230" s="60">
        <f t="shared" si="302"/>
        <v>506.64</v>
      </c>
      <c r="N1230" s="10"/>
      <c r="O1230" s="79" t="str">
        <f t="shared" si="298"/>
        <v>NY Metro</v>
      </c>
      <c r="P1230" s="94">
        <f t="shared" si="297"/>
        <v>1141</v>
      </c>
      <c r="Q1230" s="94" t="s">
        <v>114</v>
      </c>
      <c r="R1230" s="193"/>
      <c r="S1230" s="94">
        <v>1</v>
      </c>
      <c r="T1230" s="58">
        <f t="shared" si="294"/>
        <v>4</v>
      </c>
      <c r="U1230" s="61">
        <f t="shared" si="295"/>
        <v>506.64</v>
      </c>
      <c r="V1230" s="61">
        <f t="shared" si="299"/>
        <v>494.16239941477687</v>
      </c>
      <c r="W1230" s="61" t="s">
        <v>194</v>
      </c>
      <c r="X1230" s="61">
        <f t="shared" si="300"/>
        <v>3.6349999999999998</v>
      </c>
      <c r="Y1230" s="61">
        <f t="shared" si="304"/>
        <v>3.5454767129968299</v>
      </c>
      <c r="Z1230" s="58">
        <f t="shared" si="293"/>
        <v>0</v>
      </c>
      <c r="AA1230" s="81">
        <f t="shared" si="296"/>
        <v>494.16239941477687</v>
      </c>
      <c r="AB1230" s="212">
        <f t="shared" si="303"/>
        <v>123.54059985369422</v>
      </c>
      <c r="AC1230" s="82"/>
      <c r="AD1230" s="10"/>
      <c r="AE1230"/>
      <c r="AF1230"/>
      <c r="AK1230" s="10"/>
      <c r="AM1230"/>
      <c r="AR1230" s="10"/>
      <c r="AT1230"/>
    </row>
    <row r="1231" spans="1:46" x14ac:dyDescent="0.25">
      <c r="A1231" s="93">
        <v>1142</v>
      </c>
      <c r="B1231" s="93" t="s">
        <v>126</v>
      </c>
      <c r="C1231" s="94" t="s">
        <v>114</v>
      </c>
      <c r="D1231" s="121">
        <v>2014</v>
      </c>
      <c r="E1231" s="93">
        <v>4</v>
      </c>
      <c r="F1231" s="93">
        <f t="shared" si="301"/>
        <v>1142</v>
      </c>
      <c r="H1231" s="54">
        <v>4</v>
      </c>
      <c r="I1231" s="118">
        <v>506.64</v>
      </c>
      <c r="J1231" s="123"/>
      <c r="L1231"/>
      <c r="M1231" s="60">
        <f t="shared" si="302"/>
        <v>506.64</v>
      </c>
      <c r="N1231" s="10"/>
      <c r="O1231" s="79" t="str">
        <f t="shared" si="298"/>
        <v>NY Metro</v>
      </c>
      <c r="P1231" s="94">
        <f t="shared" si="297"/>
        <v>1142</v>
      </c>
      <c r="Q1231" s="94" t="s">
        <v>114</v>
      </c>
      <c r="R1231" s="193"/>
      <c r="S1231" s="94">
        <v>1</v>
      </c>
      <c r="T1231" s="58">
        <f t="shared" si="294"/>
        <v>4</v>
      </c>
      <c r="U1231" s="61">
        <f t="shared" si="295"/>
        <v>506.64</v>
      </c>
      <c r="V1231" s="61">
        <f t="shared" si="299"/>
        <v>494.16239941477687</v>
      </c>
      <c r="W1231" s="61" t="s">
        <v>194</v>
      </c>
      <c r="X1231" s="61">
        <f t="shared" si="300"/>
        <v>3.6349999999999998</v>
      </c>
      <c r="Y1231" s="61">
        <f t="shared" si="304"/>
        <v>3.5454767129968299</v>
      </c>
      <c r="Z1231" s="58">
        <f t="shared" si="293"/>
        <v>0</v>
      </c>
      <c r="AA1231" s="81">
        <f t="shared" si="296"/>
        <v>494.16239941477687</v>
      </c>
      <c r="AB1231" s="212">
        <f t="shared" si="303"/>
        <v>123.54059985369422</v>
      </c>
      <c r="AC1231" s="82"/>
      <c r="AD1231" s="10"/>
      <c r="AE1231"/>
      <c r="AF1231"/>
      <c r="AK1231" s="10"/>
      <c r="AM1231"/>
      <c r="AR1231" s="10"/>
      <c r="AT1231"/>
    </row>
    <row r="1232" spans="1:46" x14ac:dyDescent="0.25">
      <c r="A1232" s="93">
        <v>1143</v>
      </c>
      <c r="B1232" s="93" t="s">
        <v>126</v>
      </c>
      <c r="C1232" s="94" t="s">
        <v>114</v>
      </c>
      <c r="D1232" s="121">
        <v>2014</v>
      </c>
      <c r="E1232" s="93">
        <v>4</v>
      </c>
      <c r="F1232" s="93">
        <f t="shared" si="301"/>
        <v>1143</v>
      </c>
      <c r="H1232" s="54">
        <v>4</v>
      </c>
      <c r="I1232" s="118">
        <v>506.64</v>
      </c>
      <c r="J1232" s="123"/>
      <c r="L1232"/>
      <c r="M1232" s="60">
        <f t="shared" si="302"/>
        <v>506.64</v>
      </c>
      <c r="N1232" s="10"/>
      <c r="O1232" s="79" t="str">
        <f t="shared" si="298"/>
        <v>NY Metro</v>
      </c>
      <c r="P1232" s="94">
        <f t="shared" si="297"/>
        <v>1143</v>
      </c>
      <c r="Q1232" s="94" t="s">
        <v>114</v>
      </c>
      <c r="R1232" s="193"/>
      <c r="S1232" s="94">
        <v>1</v>
      </c>
      <c r="T1232" s="58">
        <f t="shared" si="294"/>
        <v>4</v>
      </c>
      <c r="U1232" s="61">
        <f t="shared" si="295"/>
        <v>506.64</v>
      </c>
      <c r="V1232" s="61">
        <f t="shared" si="299"/>
        <v>494.16239941477687</v>
      </c>
      <c r="W1232" s="61" t="s">
        <v>194</v>
      </c>
      <c r="X1232" s="61">
        <f t="shared" si="300"/>
        <v>3.6349999999999998</v>
      </c>
      <c r="Y1232" s="61">
        <f t="shared" si="304"/>
        <v>3.5454767129968299</v>
      </c>
      <c r="Z1232" s="58">
        <f t="shared" si="293"/>
        <v>0</v>
      </c>
      <c r="AA1232" s="81">
        <f t="shared" si="296"/>
        <v>494.16239941477687</v>
      </c>
      <c r="AB1232" s="212">
        <f t="shared" si="303"/>
        <v>123.54059985369422</v>
      </c>
      <c r="AC1232" s="82"/>
      <c r="AD1232" s="10"/>
      <c r="AE1232"/>
      <c r="AF1232"/>
      <c r="AK1232" s="10"/>
      <c r="AM1232"/>
      <c r="AR1232" s="10"/>
      <c r="AT1232"/>
    </row>
    <row r="1233" spans="1:46" x14ac:dyDescent="0.25">
      <c r="A1233" s="93">
        <v>1144</v>
      </c>
      <c r="B1233" s="93" t="s">
        <v>126</v>
      </c>
      <c r="C1233" s="94" t="s">
        <v>114</v>
      </c>
      <c r="D1233" s="121">
        <v>2014</v>
      </c>
      <c r="E1233" s="93">
        <v>4</v>
      </c>
      <c r="F1233" s="93">
        <f t="shared" si="301"/>
        <v>1144</v>
      </c>
      <c r="H1233" s="54">
        <v>4</v>
      </c>
      <c r="I1233" s="118">
        <v>506.64</v>
      </c>
      <c r="J1233" s="123"/>
      <c r="L1233"/>
      <c r="M1233" s="60">
        <f t="shared" si="302"/>
        <v>506.64</v>
      </c>
      <c r="N1233" s="10"/>
      <c r="O1233" s="79" t="str">
        <f t="shared" si="298"/>
        <v>NY Metro</v>
      </c>
      <c r="P1233" s="94">
        <f t="shared" si="297"/>
        <v>1144</v>
      </c>
      <c r="Q1233" s="94" t="s">
        <v>114</v>
      </c>
      <c r="R1233" s="193"/>
      <c r="S1233" s="94">
        <v>1</v>
      </c>
      <c r="T1233" s="58">
        <f t="shared" si="294"/>
        <v>4</v>
      </c>
      <c r="U1233" s="61">
        <f t="shared" si="295"/>
        <v>506.64</v>
      </c>
      <c r="V1233" s="61">
        <f t="shared" si="299"/>
        <v>494.16239941477687</v>
      </c>
      <c r="W1233" s="61" t="s">
        <v>194</v>
      </c>
      <c r="X1233" s="61">
        <f t="shared" si="300"/>
        <v>3.6349999999999998</v>
      </c>
      <c r="Y1233" s="61">
        <f t="shared" si="304"/>
        <v>3.5454767129968299</v>
      </c>
      <c r="Z1233" s="58">
        <f t="shared" ref="Z1233:Z1296" si="305">L1233</f>
        <v>0</v>
      </c>
      <c r="AA1233" s="81">
        <f t="shared" si="296"/>
        <v>494.16239941477687</v>
      </c>
      <c r="AB1233" s="212">
        <f t="shared" si="303"/>
        <v>123.54059985369422</v>
      </c>
      <c r="AC1233" s="82"/>
      <c r="AD1233" s="10"/>
      <c r="AE1233"/>
      <c r="AF1233"/>
      <c r="AK1233" s="10"/>
      <c r="AM1233"/>
      <c r="AR1233" s="10"/>
      <c r="AT1233"/>
    </row>
    <row r="1234" spans="1:46" x14ac:dyDescent="0.25">
      <c r="A1234" s="93">
        <v>1145</v>
      </c>
      <c r="B1234" s="93" t="s">
        <v>126</v>
      </c>
      <c r="C1234" s="94" t="s">
        <v>114</v>
      </c>
      <c r="D1234" s="121">
        <v>2014</v>
      </c>
      <c r="E1234" s="93">
        <v>4</v>
      </c>
      <c r="F1234" s="93">
        <f t="shared" si="301"/>
        <v>1145</v>
      </c>
      <c r="H1234" s="54">
        <v>4</v>
      </c>
      <c r="I1234" s="118">
        <v>506.64</v>
      </c>
      <c r="J1234" s="123"/>
      <c r="L1234"/>
      <c r="M1234" s="60">
        <f t="shared" si="302"/>
        <v>506.64</v>
      </c>
      <c r="N1234" s="10"/>
      <c r="O1234" s="79" t="str">
        <f t="shared" si="298"/>
        <v>NY Metro</v>
      </c>
      <c r="P1234" s="94">
        <f t="shared" si="297"/>
        <v>1145</v>
      </c>
      <c r="Q1234" s="94" t="s">
        <v>114</v>
      </c>
      <c r="R1234" s="193"/>
      <c r="S1234" s="94">
        <v>1</v>
      </c>
      <c r="T1234" s="58">
        <f t="shared" si="294"/>
        <v>4</v>
      </c>
      <c r="U1234" s="61">
        <f t="shared" si="295"/>
        <v>506.64</v>
      </c>
      <c r="V1234" s="61">
        <f t="shared" si="299"/>
        <v>494.16239941477687</v>
      </c>
      <c r="W1234" s="61" t="s">
        <v>194</v>
      </c>
      <c r="X1234" s="61">
        <f t="shared" si="300"/>
        <v>3.6349999999999998</v>
      </c>
      <c r="Y1234" s="61">
        <f t="shared" si="304"/>
        <v>3.5454767129968299</v>
      </c>
      <c r="Z1234" s="58">
        <f t="shared" si="305"/>
        <v>0</v>
      </c>
      <c r="AA1234" s="81">
        <f t="shared" si="296"/>
        <v>494.16239941477687</v>
      </c>
      <c r="AB1234" s="212">
        <f t="shared" si="303"/>
        <v>123.54059985369422</v>
      </c>
      <c r="AC1234" s="82"/>
      <c r="AD1234" s="10"/>
      <c r="AE1234"/>
      <c r="AF1234"/>
      <c r="AK1234" s="10"/>
      <c r="AM1234"/>
      <c r="AR1234" s="10"/>
      <c r="AT1234"/>
    </row>
    <row r="1235" spans="1:46" x14ac:dyDescent="0.25">
      <c r="A1235" s="93">
        <v>1146</v>
      </c>
      <c r="B1235" s="93" t="s">
        <v>126</v>
      </c>
      <c r="C1235" s="94" t="s">
        <v>114</v>
      </c>
      <c r="D1235" s="121">
        <v>2014</v>
      </c>
      <c r="E1235" s="93">
        <v>4</v>
      </c>
      <c r="F1235" s="93">
        <f t="shared" si="301"/>
        <v>1146</v>
      </c>
      <c r="H1235" s="54">
        <v>4</v>
      </c>
      <c r="I1235" s="118">
        <v>506.64</v>
      </c>
      <c r="J1235" s="123"/>
      <c r="L1235"/>
      <c r="M1235" s="60">
        <f t="shared" si="302"/>
        <v>506.64</v>
      </c>
      <c r="N1235" s="10"/>
      <c r="O1235" s="79" t="str">
        <f t="shared" si="298"/>
        <v>NY Metro</v>
      </c>
      <c r="P1235" s="94">
        <f t="shared" si="297"/>
        <v>1146</v>
      </c>
      <c r="Q1235" s="94" t="s">
        <v>114</v>
      </c>
      <c r="R1235" s="193"/>
      <c r="S1235" s="94">
        <v>1</v>
      </c>
      <c r="T1235" s="58">
        <f t="shared" si="294"/>
        <v>4</v>
      </c>
      <c r="U1235" s="61">
        <f t="shared" si="295"/>
        <v>506.64</v>
      </c>
      <c r="V1235" s="61">
        <f t="shared" si="299"/>
        <v>494.16239941477687</v>
      </c>
      <c r="W1235" s="61" t="s">
        <v>194</v>
      </c>
      <c r="X1235" s="61">
        <f t="shared" si="300"/>
        <v>3.6349999999999998</v>
      </c>
      <c r="Y1235" s="61">
        <f t="shared" si="304"/>
        <v>3.5454767129968299</v>
      </c>
      <c r="Z1235" s="58">
        <f t="shared" si="305"/>
        <v>0</v>
      </c>
      <c r="AA1235" s="81">
        <f t="shared" si="296"/>
        <v>494.16239941477687</v>
      </c>
      <c r="AB1235" s="212">
        <f t="shared" si="303"/>
        <v>123.54059985369422</v>
      </c>
      <c r="AC1235" s="82"/>
      <c r="AD1235" s="10"/>
      <c r="AE1235"/>
      <c r="AF1235"/>
      <c r="AK1235" s="10"/>
      <c r="AM1235"/>
      <c r="AR1235" s="10"/>
      <c r="AT1235"/>
    </row>
    <row r="1236" spans="1:46" x14ac:dyDescent="0.25">
      <c r="A1236" s="93">
        <v>1147</v>
      </c>
      <c r="B1236" s="93" t="s">
        <v>126</v>
      </c>
      <c r="C1236" s="94" t="s">
        <v>114</v>
      </c>
      <c r="D1236" s="121">
        <v>2014</v>
      </c>
      <c r="E1236" s="93">
        <v>4</v>
      </c>
      <c r="F1236" s="93">
        <f t="shared" si="301"/>
        <v>1147</v>
      </c>
      <c r="H1236" s="54">
        <v>4</v>
      </c>
      <c r="I1236" s="118">
        <v>506.64</v>
      </c>
      <c r="J1236" s="123"/>
      <c r="L1236"/>
      <c r="M1236" s="60">
        <f t="shared" si="302"/>
        <v>506.64</v>
      </c>
      <c r="N1236" s="10"/>
      <c r="O1236" s="79" t="str">
        <f t="shared" si="298"/>
        <v>NY Metro</v>
      </c>
      <c r="P1236" s="94">
        <f t="shared" si="297"/>
        <v>1147</v>
      </c>
      <c r="Q1236" s="94" t="s">
        <v>114</v>
      </c>
      <c r="R1236" s="193"/>
      <c r="S1236" s="94">
        <v>1</v>
      </c>
      <c r="T1236" s="58">
        <f t="shared" si="294"/>
        <v>4</v>
      </c>
      <c r="U1236" s="61">
        <f t="shared" si="295"/>
        <v>506.64</v>
      </c>
      <c r="V1236" s="61">
        <f t="shared" si="299"/>
        <v>494.16239941477687</v>
      </c>
      <c r="W1236" s="61" t="s">
        <v>194</v>
      </c>
      <c r="X1236" s="61">
        <f t="shared" si="300"/>
        <v>3.6349999999999998</v>
      </c>
      <c r="Y1236" s="61">
        <f t="shared" si="304"/>
        <v>3.5454767129968299</v>
      </c>
      <c r="Z1236" s="58">
        <f t="shared" si="305"/>
        <v>0</v>
      </c>
      <c r="AA1236" s="81">
        <f t="shared" si="296"/>
        <v>494.16239941477687</v>
      </c>
      <c r="AB1236" s="212">
        <f t="shared" si="303"/>
        <v>123.54059985369422</v>
      </c>
      <c r="AC1236" s="82"/>
      <c r="AD1236" s="10"/>
      <c r="AE1236"/>
      <c r="AF1236"/>
      <c r="AK1236" s="10"/>
      <c r="AM1236"/>
      <c r="AR1236" s="10"/>
      <c r="AT1236"/>
    </row>
    <row r="1237" spans="1:46" x14ac:dyDescent="0.25">
      <c r="A1237" s="93">
        <v>1148</v>
      </c>
      <c r="B1237" s="93" t="s">
        <v>126</v>
      </c>
      <c r="C1237" s="94" t="s">
        <v>114</v>
      </c>
      <c r="D1237" s="121">
        <v>2014</v>
      </c>
      <c r="E1237" s="93">
        <v>4</v>
      </c>
      <c r="F1237" s="93">
        <f t="shared" si="301"/>
        <v>1148</v>
      </c>
      <c r="H1237" s="54">
        <v>4</v>
      </c>
      <c r="I1237" s="118">
        <v>506.64</v>
      </c>
      <c r="J1237" s="123"/>
      <c r="L1237"/>
      <c r="M1237" s="60">
        <f t="shared" si="302"/>
        <v>506.64</v>
      </c>
      <c r="N1237" s="10"/>
      <c r="O1237" s="79" t="str">
        <f t="shared" si="298"/>
        <v>NY Metro</v>
      </c>
      <c r="P1237" s="94">
        <f t="shared" si="297"/>
        <v>1148</v>
      </c>
      <c r="Q1237" s="94" t="s">
        <v>114</v>
      </c>
      <c r="R1237" s="193"/>
      <c r="S1237" s="94">
        <v>1</v>
      </c>
      <c r="T1237" s="58">
        <f t="shared" si="294"/>
        <v>4</v>
      </c>
      <c r="U1237" s="61">
        <f t="shared" si="295"/>
        <v>506.64</v>
      </c>
      <c r="V1237" s="61">
        <f t="shared" si="299"/>
        <v>494.16239941477687</v>
      </c>
      <c r="W1237" s="61" t="s">
        <v>194</v>
      </c>
      <c r="X1237" s="61">
        <f t="shared" si="300"/>
        <v>3.6349999999999998</v>
      </c>
      <c r="Y1237" s="61">
        <f t="shared" si="304"/>
        <v>3.5454767129968299</v>
      </c>
      <c r="Z1237" s="58">
        <f t="shared" si="305"/>
        <v>0</v>
      </c>
      <c r="AA1237" s="81">
        <f t="shared" si="296"/>
        <v>494.16239941477687</v>
      </c>
      <c r="AB1237" s="212">
        <f t="shared" si="303"/>
        <v>123.54059985369422</v>
      </c>
      <c r="AC1237" s="82"/>
      <c r="AD1237" s="10"/>
      <c r="AE1237"/>
      <c r="AF1237"/>
      <c r="AK1237" s="10"/>
      <c r="AM1237"/>
      <c r="AR1237" s="10"/>
      <c r="AT1237"/>
    </row>
    <row r="1238" spans="1:46" x14ac:dyDescent="0.25">
      <c r="A1238" s="93">
        <v>1149</v>
      </c>
      <c r="B1238" s="93" t="s">
        <v>126</v>
      </c>
      <c r="C1238" s="94" t="s">
        <v>114</v>
      </c>
      <c r="D1238" s="121">
        <v>2014</v>
      </c>
      <c r="E1238" s="93">
        <v>4</v>
      </c>
      <c r="F1238" s="93">
        <f t="shared" si="301"/>
        <v>1149</v>
      </c>
      <c r="H1238" s="54">
        <v>4</v>
      </c>
      <c r="I1238" s="118">
        <v>506.64</v>
      </c>
      <c r="J1238" s="123"/>
      <c r="L1238"/>
      <c r="M1238" s="60">
        <f t="shared" si="302"/>
        <v>506.64</v>
      </c>
      <c r="N1238" s="10"/>
      <c r="O1238" s="79" t="str">
        <f t="shared" si="298"/>
        <v>NY Metro</v>
      </c>
      <c r="P1238" s="94">
        <f t="shared" si="297"/>
        <v>1149</v>
      </c>
      <c r="Q1238" s="94" t="s">
        <v>114</v>
      </c>
      <c r="R1238" s="193"/>
      <c r="S1238" s="94">
        <v>1</v>
      </c>
      <c r="T1238" s="58">
        <f t="shared" si="294"/>
        <v>4</v>
      </c>
      <c r="U1238" s="61">
        <f t="shared" si="295"/>
        <v>506.64</v>
      </c>
      <c r="V1238" s="61">
        <f t="shared" si="299"/>
        <v>494.16239941477687</v>
      </c>
      <c r="W1238" s="61" t="s">
        <v>194</v>
      </c>
      <c r="X1238" s="61">
        <f t="shared" si="300"/>
        <v>3.6349999999999998</v>
      </c>
      <c r="Y1238" s="61">
        <f t="shared" si="304"/>
        <v>3.5454767129968299</v>
      </c>
      <c r="Z1238" s="58">
        <f t="shared" si="305"/>
        <v>0</v>
      </c>
      <c r="AA1238" s="81">
        <f t="shared" si="296"/>
        <v>494.16239941477687</v>
      </c>
      <c r="AB1238" s="212">
        <f t="shared" si="303"/>
        <v>123.54059985369422</v>
      </c>
      <c r="AC1238" s="82"/>
      <c r="AD1238" s="10"/>
      <c r="AE1238"/>
      <c r="AF1238"/>
      <c r="AK1238" s="10"/>
      <c r="AM1238"/>
      <c r="AR1238" s="10"/>
      <c r="AT1238"/>
    </row>
    <row r="1239" spans="1:46" x14ac:dyDescent="0.25">
      <c r="A1239" s="93">
        <v>1150</v>
      </c>
      <c r="B1239" s="93" t="s">
        <v>126</v>
      </c>
      <c r="C1239" s="94" t="s">
        <v>114</v>
      </c>
      <c r="D1239" s="121">
        <v>2014</v>
      </c>
      <c r="E1239" s="93">
        <v>4</v>
      </c>
      <c r="F1239" s="93">
        <f t="shared" si="301"/>
        <v>1150</v>
      </c>
      <c r="H1239" s="54">
        <v>4</v>
      </c>
      <c r="I1239" s="118">
        <v>506.64</v>
      </c>
      <c r="J1239" s="123"/>
      <c r="L1239"/>
      <c r="M1239" s="60">
        <f t="shared" si="302"/>
        <v>506.64</v>
      </c>
      <c r="N1239" s="10"/>
      <c r="O1239" s="79" t="str">
        <f t="shared" si="298"/>
        <v>NY Metro</v>
      </c>
      <c r="P1239" s="94">
        <f t="shared" si="297"/>
        <v>1150</v>
      </c>
      <c r="Q1239" s="94" t="s">
        <v>114</v>
      </c>
      <c r="R1239" s="193"/>
      <c r="S1239" s="94">
        <v>1</v>
      </c>
      <c r="T1239" s="58">
        <f t="shared" si="294"/>
        <v>4</v>
      </c>
      <c r="U1239" s="61">
        <f t="shared" si="295"/>
        <v>506.64</v>
      </c>
      <c r="V1239" s="61">
        <f t="shared" si="299"/>
        <v>494.16239941477687</v>
      </c>
      <c r="W1239" s="61" t="s">
        <v>194</v>
      </c>
      <c r="X1239" s="61">
        <f t="shared" si="300"/>
        <v>3.6349999999999998</v>
      </c>
      <c r="Y1239" s="61">
        <f t="shared" si="304"/>
        <v>3.5454767129968299</v>
      </c>
      <c r="Z1239" s="58">
        <f t="shared" si="305"/>
        <v>0</v>
      </c>
      <c r="AA1239" s="81">
        <f t="shared" si="296"/>
        <v>494.16239941477687</v>
      </c>
      <c r="AB1239" s="212">
        <f t="shared" si="303"/>
        <v>123.54059985369422</v>
      </c>
      <c r="AC1239" s="82"/>
      <c r="AD1239" s="10"/>
      <c r="AE1239"/>
      <c r="AF1239"/>
      <c r="AK1239" s="10"/>
      <c r="AM1239"/>
      <c r="AR1239" s="10"/>
      <c r="AT1239"/>
    </row>
    <row r="1240" spans="1:46" x14ac:dyDescent="0.25">
      <c r="A1240" s="93">
        <v>1151</v>
      </c>
      <c r="B1240" s="93" t="s">
        <v>126</v>
      </c>
      <c r="C1240" s="94" t="s">
        <v>114</v>
      </c>
      <c r="D1240" s="121">
        <v>2014</v>
      </c>
      <c r="E1240" s="93">
        <v>4</v>
      </c>
      <c r="F1240" s="93">
        <f t="shared" si="301"/>
        <v>1151</v>
      </c>
      <c r="H1240" s="54">
        <v>4</v>
      </c>
      <c r="I1240" s="118">
        <v>506.64</v>
      </c>
      <c r="J1240" s="123"/>
      <c r="L1240"/>
      <c r="M1240" s="60">
        <f t="shared" si="302"/>
        <v>506.64</v>
      </c>
      <c r="N1240" s="10"/>
      <c r="O1240" s="79" t="str">
        <f t="shared" si="298"/>
        <v>NY Metro</v>
      </c>
      <c r="P1240" s="94">
        <f t="shared" si="297"/>
        <v>1151</v>
      </c>
      <c r="Q1240" s="94" t="s">
        <v>114</v>
      </c>
      <c r="R1240" s="193"/>
      <c r="S1240" s="94">
        <v>1</v>
      </c>
      <c r="T1240" s="58">
        <f t="shared" ref="T1240:T1303" si="306">H1240</f>
        <v>4</v>
      </c>
      <c r="U1240" s="61">
        <f t="shared" ref="U1240:U1303" si="307">I1240</f>
        <v>506.64</v>
      </c>
      <c r="V1240" s="61">
        <f t="shared" si="299"/>
        <v>494.16239941477687</v>
      </c>
      <c r="W1240" s="61" t="s">
        <v>194</v>
      </c>
      <c r="X1240" s="61">
        <f t="shared" si="300"/>
        <v>3.6349999999999998</v>
      </c>
      <c r="Y1240" s="61">
        <f t="shared" si="304"/>
        <v>3.5454767129968299</v>
      </c>
      <c r="Z1240" s="58">
        <f t="shared" si="305"/>
        <v>0</v>
      </c>
      <c r="AA1240" s="81">
        <f t="shared" si="296"/>
        <v>494.16239941477687</v>
      </c>
      <c r="AB1240" s="212">
        <f t="shared" si="303"/>
        <v>123.54059985369422</v>
      </c>
      <c r="AC1240" s="82"/>
      <c r="AD1240" s="10"/>
      <c r="AE1240"/>
      <c r="AF1240"/>
      <c r="AK1240" s="10"/>
      <c r="AM1240"/>
      <c r="AR1240" s="10"/>
      <c r="AT1240"/>
    </row>
    <row r="1241" spans="1:46" x14ac:dyDescent="0.25">
      <c r="A1241" s="93">
        <v>1152</v>
      </c>
      <c r="B1241" s="93" t="s">
        <v>126</v>
      </c>
      <c r="C1241" s="94" t="s">
        <v>114</v>
      </c>
      <c r="D1241" s="121">
        <v>2014</v>
      </c>
      <c r="E1241" s="93">
        <v>4</v>
      </c>
      <c r="F1241" s="93">
        <f t="shared" si="301"/>
        <v>1152</v>
      </c>
      <c r="H1241" s="54">
        <v>4</v>
      </c>
      <c r="I1241" s="118">
        <v>506.64</v>
      </c>
      <c r="J1241" s="123"/>
      <c r="L1241"/>
      <c r="M1241" s="60">
        <f t="shared" si="302"/>
        <v>506.64</v>
      </c>
      <c r="N1241" s="10"/>
      <c r="O1241" s="79" t="str">
        <f t="shared" si="298"/>
        <v>NY Metro</v>
      </c>
      <c r="P1241" s="94">
        <f t="shared" si="297"/>
        <v>1152</v>
      </c>
      <c r="Q1241" s="94" t="s">
        <v>114</v>
      </c>
      <c r="R1241" s="193"/>
      <c r="S1241" s="94">
        <v>1</v>
      </c>
      <c r="T1241" s="58">
        <f t="shared" si="306"/>
        <v>4</v>
      </c>
      <c r="U1241" s="61">
        <f t="shared" si="307"/>
        <v>506.64</v>
      </c>
      <c r="V1241" s="61">
        <f t="shared" si="299"/>
        <v>494.16239941477687</v>
      </c>
      <c r="W1241" s="61" t="s">
        <v>194</v>
      </c>
      <c r="X1241" s="61">
        <f t="shared" si="300"/>
        <v>3.6349999999999998</v>
      </c>
      <c r="Y1241" s="61">
        <f t="shared" si="304"/>
        <v>3.5454767129968299</v>
      </c>
      <c r="Z1241" s="58">
        <f t="shared" si="305"/>
        <v>0</v>
      </c>
      <c r="AA1241" s="81">
        <f t="shared" si="296"/>
        <v>494.16239941477687</v>
      </c>
      <c r="AB1241" s="212">
        <f t="shared" si="303"/>
        <v>123.54059985369422</v>
      </c>
      <c r="AC1241" s="82"/>
      <c r="AD1241" s="10"/>
      <c r="AE1241"/>
      <c r="AF1241"/>
      <c r="AK1241" s="10"/>
      <c r="AM1241"/>
      <c r="AR1241" s="10"/>
      <c r="AT1241"/>
    </row>
    <row r="1242" spans="1:46" x14ac:dyDescent="0.25">
      <c r="A1242" s="93">
        <v>1153</v>
      </c>
      <c r="B1242" s="93" t="s">
        <v>126</v>
      </c>
      <c r="C1242" s="94" t="s">
        <v>114</v>
      </c>
      <c r="D1242" s="121">
        <v>2014</v>
      </c>
      <c r="E1242" s="93">
        <v>4</v>
      </c>
      <c r="F1242" s="93">
        <f t="shared" si="301"/>
        <v>1153</v>
      </c>
      <c r="H1242" s="54">
        <v>4</v>
      </c>
      <c r="I1242" s="118">
        <v>506.64</v>
      </c>
      <c r="J1242" s="123"/>
      <c r="L1242"/>
      <c r="M1242" s="60">
        <f t="shared" si="302"/>
        <v>506.64</v>
      </c>
      <c r="N1242" s="10"/>
      <c r="O1242" s="79" t="str">
        <f t="shared" si="298"/>
        <v>NY Metro</v>
      </c>
      <c r="P1242" s="94">
        <f t="shared" si="297"/>
        <v>1153</v>
      </c>
      <c r="Q1242" s="94" t="s">
        <v>114</v>
      </c>
      <c r="R1242" s="193"/>
      <c r="S1242" s="94">
        <v>1</v>
      </c>
      <c r="T1242" s="58">
        <f t="shared" si="306"/>
        <v>4</v>
      </c>
      <c r="U1242" s="61">
        <f t="shared" si="307"/>
        <v>506.64</v>
      </c>
      <c r="V1242" s="61">
        <f t="shared" si="299"/>
        <v>494.16239941477687</v>
      </c>
      <c r="W1242" s="61" t="s">
        <v>194</v>
      </c>
      <c r="X1242" s="61">
        <f t="shared" si="300"/>
        <v>3.6349999999999998</v>
      </c>
      <c r="Y1242" s="61">
        <f t="shared" si="304"/>
        <v>3.5454767129968299</v>
      </c>
      <c r="Z1242" s="58">
        <f t="shared" si="305"/>
        <v>0</v>
      </c>
      <c r="AA1242" s="81">
        <f t="shared" si="296"/>
        <v>494.16239941477687</v>
      </c>
      <c r="AB1242" s="212">
        <f t="shared" si="303"/>
        <v>123.54059985369422</v>
      </c>
      <c r="AC1242" s="82"/>
      <c r="AD1242" s="10"/>
      <c r="AE1242"/>
      <c r="AF1242"/>
      <c r="AK1242" s="10"/>
      <c r="AM1242"/>
      <c r="AR1242" s="10"/>
      <c r="AT1242"/>
    </row>
    <row r="1243" spans="1:46" x14ac:dyDescent="0.25">
      <c r="A1243" s="93">
        <v>1154</v>
      </c>
      <c r="B1243" s="93" t="s">
        <v>126</v>
      </c>
      <c r="C1243" s="94" t="s">
        <v>114</v>
      </c>
      <c r="D1243" s="121">
        <v>2014</v>
      </c>
      <c r="E1243" s="93">
        <v>4</v>
      </c>
      <c r="F1243" s="93">
        <f t="shared" si="301"/>
        <v>1154</v>
      </c>
      <c r="H1243" s="54">
        <v>4</v>
      </c>
      <c r="I1243" s="118">
        <v>506.64</v>
      </c>
      <c r="J1243" s="123"/>
      <c r="L1243"/>
      <c r="M1243" s="60">
        <f t="shared" si="302"/>
        <v>506.64</v>
      </c>
      <c r="N1243" s="10"/>
      <c r="O1243" s="79" t="str">
        <f t="shared" si="298"/>
        <v>NY Metro</v>
      </c>
      <c r="P1243" s="94">
        <f t="shared" si="297"/>
        <v>1154</v>
      </c>
      <c r="Q1243" s="94" t="s">
        <v>114</v>
      </c>
      <c r="R1243" s="193"/>
      <c r="S1243" s="94">
        <v>1</v>
      </c>
      <c r="T1243" s="58">
        <f t="shared" si="306"/>
        <v>4</v>
      </c>
      <c r="U1243" s="61">
        <f t="shared" si="307"/>
        <v>506.64</v>
      </c>
      <c r="V1243" s="61">
        <f t="shared" si="299"/>
        <v>494.16239941477687</v>
      </c>
      <c r="W1243" s="61" t="s">
        <v>194</v>
      </c>
      <c r="X1243" s="61">
        <f t="shared" si="300"/>
        <v>3.6349999999999998</v>
      </c>
      <c r="Y1243" s="61">
        <f t="shared" si="304"/>
        <v>3.5454767129968299</v>
      </c>
      <c r="Z1243" s="58">
        <f t="shared" si="305"/>
        <v>0</v>
      </c>
      <c r="AA1243" s="81">
        <f t="shared" si="296"/>
        <v>494.16239941477687</v>
      </c>
      <c r="AB1243" s="212">
        <f t="shared" si="303"/>
        <v>123.54059985369422</v>
      </c>
      <c r="AC1243" s="82"/>
      <c r="AD1243" s="10"/>
      <c r="AE1243"/>
      <c r="AF1243"/>
      <c r="AK1243" s="10"/>
      <c r="AM1243"/>
      <c r="AR1243" s="10"/>
      <c r="AT1243"/>
    </row>
    <row r="1244" spans="1:46" x14ac:dyDescent="0.25">
      <c r="A1244" s="93">
        <v>1155</v>
      </c>
      <c r="B1244" s="93" t="s">
        <v>126</v>
      </c>
      <c r="C1244" s="94" t="s">
        <v>114</v>
      </c>
      <c r="D1244" s="121">
        <v>2014</v>
      </c>
      <c r="E1244" s="93">
        <v>4</v>
      </c>
      <c r="F1244" s="93">
        <f t="shared" si="301"/>
        <v>1155</v>
      </c>
      <c r="H1244" s="54">
        <v>4</v>
      </c>
      <c r="I1244" s="118">
        <v>506.64</v>
      </c>
      <c r="J1244" s="123"/>
      <c r="L1244"/>
      <c r="M1244" s="60">
        <f t="shared" si="302"/>
        <v>506.64</v>
      </c>
      <c r="N1244" s="10"/>
      <c r="O1244" s="79" t="str">
        <f t="shared" si="298"/>
        <v>NY Metro</v>
      </c>
      <c r="P1244" s="94">
        <f t="shared" si="297"/>
        <v>1155</v>
      </c>
      <c r="Q1244" s="94" t="s">
        <v>114</v>
      </c>
      <c r="R1244" s="193"/>
      <c r="S1244" s="94">
        <v>1</v>
      </c>
      <c r="T1244" s="58">
        <f t="shared" si="306"/>
        <v>4</v>
      </c>
      <c r="U1244" s="61">
        <f t="shared" si="307"/>
        <v>506.64</v>
      </c>
      <c r="V1244" s="61">
        <f t="shared" si="299"/>
        <v>494.16239941477687</v>
      </c>
      <c r="W1244" s="61" t="s">
        <v>194</v>
      </c>
      <c r="X1244" s="61">
        <f t="shared" si="300"/>
        <v>3.6349999999999998</v>
      </c>
      <c r="Y1244" s="61">
        <f t="shared" si="304"/>
        <v>3.5454767129968299</v>
      </c>
      <c r="Z1244" s="58">
        <f t="shared" si="305"/>
        <v>0</v>
      </c>
      <c r="AA1244" s="81">
        <f t="shared" si="296"/>
        <v>494.16239941477687</v>
      </c>
      <c r="AB1244" s="212">
        <f t="shared" si="303"/>
        <v>123.54059985369422</v>
      </c>
      <c r="AC1244" s="82"/>
      <c r="AD1244" s="10"/>
      <c r="AE1244"/>
      <c r="AF1244"/>
      <c r="AK1244" s="10"/>
      <c r="AM1244"/>
      <c r="AR1244" s="10"/>
      <c r="AT1244"/>
    </row>
    <row r="1245" spans="1:46" x14ac:dyDescent="0.25">
      <c r="A1245" s="93">
        <v>1156</v>
      </c>
      <c r="B1245" s="93" t="s">
        <v>126</v>
      </c>
      <c r="C1245" s="94" t="s">
        <v>114</v>
      </c>
      <c r="D1245" s="121">
        <v>2014</v>
      </c>
      <c r="E1245" s="93">
        <v>4</v>
      </c>
      <c r="F1245" s="93">
        <f t="shared" si="301"/>
        <v>1156</v>
      </c>
      <c r="H1245" s="54">
        <v>4</v>
      </c>
      <c r="I1245" s="118">
        <v>506.64</v>
      </c>
      <c r="J1245" s="123"/>
      <c r="L1245"/>
      <c r="M1245" s="60">
        <f t="shared" si="302"/>
        <v>506.64</v>
      </c>
      <c r="N1245" s="10"/>
      <c r="O1245" s="79" t="str">
        <f t="shared" si="298"/>
        <v>NY Metro</v>
      </c>
      <c r="P1245" s="94">
        <f t="shared" si="297"/>
        <v>1156</v>
      </c>
      <c r="Q1245" s="94" t="s">
        <v>114</v>
      </c>
      <c r="R1245" s="193"/>
      <c r="S1245" s="94">
        <v>1</v>
      </c>
      <c r="T1245" s="58">
        <f t="shared" si="306"/>
        <v>4</v>
      </c>
      <c r="U1245" s="61">
        <f t="shared" si="307"/>
        <v>506.64</v>
      </c>
      <c r="V1245" s="61">
        <f t="shared" si="299"/>
        <v>494.16239941477687</v>
      </c>
      <c r="W1245" s="61" t="s">
        <v>194</v>
      </c>
      <c r="X1245" s="61">
        <f t="shared" si="300"/>
        <v>3.6349999999999998</v>
      </c>
      <c r="Y1245" s="61">
        <f t="shared" si="304"/>
        <v>3.5454767129968299</v>
      </c>
      <c r="Z1245" s="58">
        <f t="shared" si="305"/>
        <v>0</v>
      </c>
      <c r="AA1245" s="81">
        <f t="shared" si="296"/>
        <v>494.16239941477687</v>
      </c>
      <c r="AB1245" s="212">
        <f t="shared" si="303"/>
        <v>123.54059985369422</v>
      </c>
      <c r="AC1245" s="82"/>
      <c r="AD1245" s="10"/>
      <c r="AE1245"/>
      <c r="AF1245"/>
      <c r="AK1245" s="10"/>
      <c r="AM1245"/>
      <c r="AR1245" s="10"/>
      <c r="AT1245"/>
    </row>
    <row r="1246" spans="1:46" x14ac:dyDescent="0.25">
      <c r="A1246" s="93">
        <v>1157</v>
      </c>
      <c r="B1246" s="93" t="s">
        <v>126</v>
      </c>
      <c r="C1246" s="94" t="s">
        <v>114</v>
      </c>
      <c r="D1246" s="121">
        <v>2014</v>
      </c>
      <c r="E1246" s="93">
        <v>4</v>
      </c>
      <c r="F1246" s="93">
        <f t="shared" si="301"/>
        <v>1157</v>
      </c>
      <c r="H1246" s="54">
        <v>4</v>
      </c>
      <c r="I1246" s="118">
        <v>506.64</v>
      </c>
      <c r="J1246" s="123"/>
      <c r="L1246"/>
      <c r="M1246" s="60">
        <f t="shared" si="302"/>
        <v>506.64</v>
      </c>
      <c r="N1246" s="10"/>
      <c r="O1246" s="79" t="str">
        <f t="shared" si="298"/>
        <v>NY Metro</v>
      </c>
      <c r="P1246" s="94">
        <f t="shared" si="297"/>
        <v>1157</v>
      </c>
      <c r="Q1246" s="94" t="s">
        <v>114</v>
      </c>
      <c r="R1246" s="193"/>
      <c r="S1246" s="94">
        <v>1</v>
      </c>
      <c r="T1246" s="58">
        <f t="shared" si="306"/>
        <v>4</v>
      </c>
      <c r="U1246" s="61">
        <f t="shared" si="307"/>
        <v>506.64</v>
      </c>
      <c r="V1246" s="61">
        <f t="shared" si="299"/>
        <v>494.16239941477687</v>
      </c>
      <c r="W1246" s="61" t="s">
        <v>194</v>
      </c>
      <c r="X1246" s="61">
        <f t="shared" si="300"/>
        <v>3.6349999999999998</v>
      </c>
      <c r="Y1246" s="61">
        <f t="shared" si="304"/>
        <v>3.5454767129968299</v>
      </c>
      <c r="Z1246" s="58">
        <f t="shared" si="305"/>
        <v>0</v>
      </c>
      <c r="AA1246" s="81">
        <f t="shared" si="296"/>
        <v>494.16239941477687</v>
      </c>
      <c r="AB1246" s="212">
        <f t="shared" si="303"/>
        <v>123.54059985369422</v>
      </c>
      <c r="AC1246" s="82"/>
      <c r="AD1246" s="10"/>
      <c r="AE1246"/>
      <c r="AF1246"/>
      <c r="AK1246" s="10"/>
      <c r="AM1246"/>
      <c r="AR1246" s="10"/>
      <c r="AT1246"/>
    </row>
    <row r="1247" spans="1:46" x14ac:dyDescent="0.25">
      <c r="A1247" s="93">
        <v>1158</v>
      </c>
      <c r="B1247" s="93" t="s">
        <v>126</v>
      </c>
      <c r="C1247" s="94" t="s">
        <v>114</v>
      </c>
      <c r="D1247" s="121">
        <v>2014</v>
      </c>
      <c r="E1247" s="93">
        <v>4</v>
      </c>
      <c r="F1247" s="93">
        <f t="shared" si="301"/>
        <v>1158</v>
      </c>
      <c r="H1247" s="54">
        <v>4</v>
      </c>
      <c r="I1247" s="118">
        <v>506.64</v>
      </c>
      <c r="J1247" s="123"/>
      <c r="L1247"/>
      <c r="M1247" s="60">
        <f t="shared" si="302"/>
        <v>506.64</v>
      </c>
      <c r="N1247" s="10"/>
      <c r="O1247" s="79" t="str">
        <f t="shared" si="298"/>
        <v>NY Metro</v>
      </c>
      <c r="P1247" s="94">
        <f t="shared" si="297"/>
        <v>1158</v>
      </c>
      <c r="Q1247" s="94" t="s">
        <v>114</v>
      </c>
      <c r="R1247" s="193"/>
      <c r="S1247" s="94">
        <v>1</v>
      </c>
      <c r="T1247" s="58">
        <f t="shared" si="306"/>
        <v>4</v>
      </c>
      <c r="U1247" s="61">
        <f t="shared" si="307"/>
        <v>506.64</v>
      </c>
      <c r="V1247" s="61">
        <f t="shared" si="299"/>
        <v>494.16239941477687</v>
      </c>
      <c r="W1247" s="61" t="s">
        <v>194</v>
      </c>
      <c r="X1247" s="61">
        <f t="shared" si="300"/>
        <v>3.6349999999999998</v>
      </c>
      <c r="Y1247" s="61">
        <f t="shared" si="304"/>
        <v>3.5454767129968299</v>
      </c>
      <c r="Z1247" s="58">
        <f t="shared" si="305"/>
        <v>0</v>
      </c>
      <c r="AA1247" s="81">
        <f t="shared" ref="AA1247:AA1310" si="308">(Z1247*Y1247+V1247)/S1247</f>
        <v>494.16239941477687</v>
      </c>
      <c r="AB1247" s="212">
        <f t="shared" si="303"/>
        <v>123.54059985369422</v>
      </c>
      <c r="AC1247" s="82"/>
      <c r="AD1247" s="10"/>
      <c r="AE1247"/>
      <c r="AF1247"/>
      <c r="AK1247" s="10"/>
      <c r="AM1247"/>
      <c r="AR1247" s="10"/>
      <c r="AT1247"/>
    </row>
    <row r="1248" spans="1:46" x14ac:dyDescent="0.25">
      <c r="A1248" s="93">
        <v>1159</v>
      </c>
      <c r="B1248" s="93" t="s">
        <v>126</v>
      </c>
      <c r="C1248" s="94" t="s">
        <v>114</v>
      </c>
      <c r="D1248" s="121">
        <v>2014</v>
      </c>
      <c r="E1248" s="93">
        <v>4</v>
      </c>
      <c r="F1248" s="93">
        <f t="shared" si="301"/>
        <v>1159</v>
      </c>
      <c r="H1248" s="54">
        <v>4</v>
      </c>
      <c r="I1248" s="118">
        <v>506.64</v>
      </c>
      <c r="J1248" s="123"/>
      <c r="L1248"/>
      <c r="M1248" s="60">
        <f t="shared" si="302"/>
        <v>506.64</v>
      </c>
      <c r="N1248" s="10"/>
      <c r="O1248" s="79" t="str">
        <f t="shared" si="298"/>
        <v>NY Metro</v>
      </c>
      <c r="P1248" s="94">
        <f t="shared" si="297"/>
        <v>1159</v>
      </c>
      <c r="Q1248" s="94" t="s">
        <v>114</v>
      </c>
      <c r="R1248" s="193"/>
      <c r="S1248" s="94">
        <v>1</v>
      </c>
      <c r="T1248" s="58">
        <f t="shared" si="306"/>
        <v>4</v>
      </c>
      <c r="U1248" s="61">
        <f t="shared" si="307"/>
        <v>506.64</v>
      </c>
      <c r="V1248" s="61">
        <f t="shared" si="299"/>
        <v>494.16239941477687</v>
      </c>
      <c r="W1248" s="61" t="s">
        <v>194</v>
      </c>
      <c r="X1248" s="61">
        <f t="shared" si="300"/>
        <v>3.6349999999999998</v>
      </c>
      <c r="Y1248" s="61">
        <f t="shared" si="304"/>
        <v>3.5454767129968299</v>
      </c>
      <c r="Z1248" s="58">
        <f t="shared" si="305"/>
        <v>0</v>
      </c>
      <c r="AA1248" s="81">
        <f t="shared" si="308"/>
        <v>494.16239941477687</v>
      </c>
      <c r="AB1248" s="212">
        <f t="shared" si="303"/>
        <v>123.54059985369422</v>
      </c>
      <c r="AC1248" s="82"/>
      <c r="AD1248" s="10"/>
      <c r="AE1248"/>
      <c r="AF1248"/>
      <c r="AK1248" s="10"/>
      <c r="AM1248"/>
      <c r="AR1248" s="10"/>
      <c r="AT1248"/>
    </row>
    <row r="1249" spans="1:46" x14ac:dyDescent="0.25">
      <c r="A1249" s="93">
        <v>1160</v>
      </c>
      <c r="B1249" s="93" t="s">
        <v>126</v>
      </c>
      <c r="C1249" s="94" t="s">
        <v>114</v>
      </c>
      <c r="D1249" s="121">
        <v>2014</v>
      </c>
      <c r="E1249" s="93">
        <v>4</v>
      </c>
      <c r="F1249" s="93">
        <f t="shared" si="301"/>
        <v>1160</v>
      </c>
      <c r="H1249" s="54">
        <v>4</v>
      </c>
      <c r="I1249" s="118">
        <v>506.64</v>
      </c>
      <c r="J1249" s="123"/>
      <c r="L1249"/>
      <c r="M1249" s="60">
        <f t="shared" si="302"/>
        <v>506.64</v>
      </c>
      <c r="N1249" s="10"/>
      <c r="O1249" s="79" t="str">
        <f t="shared" si="298"/>
        <v>NY Metro</v>
      </c>
      <c r="P1249" s="94">
        <f t="shared" si="297"/>
        <v>1160</v>
      </c>
      <c r="Q1249" s="94" t="s">
        <v>114</v>
      </c>
      <c r="R1249" s="193"/>
      <c r="S1249" s="94">
        <v>1</v>
      </c>
      <c r="T1249" s="58">
        <f t="shared" si="306"/>
        <v>4</v>
      </c>
      <c r="U1249" s="61">
        <f t="shared" si="307"/>
        <v>506.64</v>
      </c>
      <c r="V1249" s="61">
        <f t="shared" si="299"/>
        <v>494.16239941477687</v>
      </c>
      <c r="W1249" s="61" t="s">
        <v>194</v>
      </c>
      <c r="X1249" s="61">
        <f t="shared" si="300"/>
        <v>3.6349999999999998</v>
      </c>
      <c r="Y1249" s="61">
        <f t="shared" si="304"/>
        <v>3.5454767129968299</v>
      </c>
      <c r="Z1249" s="58">
        <f t="shared" si="305"/>
        <v>0</v>
      </c>
      <c r="AA1249" s="81">
        <f t="shared" si="308"/>
        <v>494.16239941477687</v>
      </c>
      <c r="AB1249" s="212">
        <f t="shared" si="303"/>
        <v>123.54059985369422</v>
      </c>
      <c r="AC1249" s="82"/>
      <c r="AD1249" s="10"/>
      <c r="AE1249"/>
      <c r="AF1249"/>
      <c r="AK1249" s="10"/>
      <c r="AM1249"/>
      <c r="AR1249" s="10"/>
      <c r="AT1249"/>
    </row>
    <row r="1250" spans="1:46" x14ac:dyDescent="0.25">
      <c r="A1250" s="93">
        <v>1161</v>
      </c>
      <c r="B1250" s="93" t="s">
        <v>126</v>
      </c>
      <c r="C1250" s="94" t="s">
        <v>114</v>
      </c>
      <c r="D1250" s="121">
        <v>2014</v>
      </c>
      <c r="E1250" s="93">
        <v>4</v>
      </c>
      <c r="F1250" s="93">
        <f t="shared" si="301"/>
        <v>1161</v>
      </c>
      <c r="H1250" s="54">
        <v>4</v>
      </c>
      <c r="I1250" s="118">
        <v>506.64</v>
      </c>
      <c r="J1250" s="123"/>
      <c r="L1250"/>
      <c r="M1250" s="60">
        <f t="shared" si="302"/>
        <v>506.64</v>
      </c>
      <c r="N1250" s="10"/>
      <c r="O1250" s="79" t="str">
        <f t="shared" si="298"/>
        <v>NY Metro</v>
      </c>
      <c r="P1250" s="94">
        <f t="shared" si="297"/>
        <v>1161</v>
      </c>
      <c r="Q1250" s="94" t="s">
        <v>114</v>
      </c>
      <c r="R1250" s="193"/>
      <c r="S1250" s="94">
        <v>1</v>
      </c>
      <c r="T1250" s="58">
        <f t="shared" si="306"/>
        <v>4</v>
      </c>
      <c r="U1250" s="61">
        <f t="shared" si="307"/>
        <v>506.64</v>
      </c>
      <c r="V1250" s="61">
        <f t="shared" si="299"/>
        <v>494.16239941477687</v>
      </c>
      <c r="W1250" s="61" t="s">
        <v>194</v>
      </c>
      <c r="X1250" s="61">
        <f t="shared" si="300"/>
        <v>3.6349999999999998</v>
      </c>
      <c r="Y1250" s="61">
        <f t="shared" si="304"/>
        <v>3.5454767129968299</v>
      </c>
      <c r="Z1250" s="58">
        <f t="shared" si="305"/>
        <v>0</v>
      </c>
      <c r="AA1250" s="81">
        <f t="shared" si="308"/>
        <v>494.16239941477687</v>
      </c>
      <c r="AB1250" s="212">
        <f t="shared" si="303"/>
        <v>123.54059985369422</v>
      </c>
      <c r="AC1250" s="82"/>
      <c r="AD1250" s="10"/>
      <c r="AE1250"/>
      <c r="AF1250"/>
      <c r="AK1250" s="10"/>
      <c r="AM1250"/>
      <c r="AR1250" s="10"/>
      <c r="AT1250"/>
    </row>
    <row r="1251" spans="1:46" x14ac:dyDescent="0.25">
      <c r="A1251" s="93">
        <v>1162</v>
      </c>
      <c r="B1251" s="93" t="s">
        <v>126</v>
      </c>
      <c r="C1251" s="94" t="s">
        <v>114</v>
      </c>
      <c r="D1251" s="121">
        <v>2014</v>
      </c>
      <c r="E1251" s="93">
        <v>4</v>
      </c>
      <c r="F1251" s="93">
        <f t="shared" si="301"/>
        <v>1162</v>
      </c>
      <c r="H1251" s="54">
        <v>4</v>
      </c>
      <c r="I1251" s="118">
        <v>506.64</v>
      </c>
      <c r="J1251" s="123"/>
      <c r="L1251"/>
      <c r="M1251" s="60">
        <f t="shared" si="302"/>
        <v>506.64</v>
      </c>
      <c r="N1251" s="10"/>
      <c r="O1251" s="79" t="str">
        <f t="shared" si="298"/>
        <v>NY Metro</v>
      </c>
      <c r="P1251" s="94">
        <f t="shared" si="297"/>
        <v>1162</v>
      </c>
      <c r="Q1251" s="94" t="s">
        <v>114</v>
      </c>
      <c r="R1251" s="193"/>
      <c r="S1251" s="94">
        <v>1</v>
      </c>
      <c r="T1251" s="58">
        <f t="shared" si="306"/>
        <v>4</v>
      </c>
      <c r="U1251" s="61">
        <f t="shared" si="307"/>
        <v>506.64</v>
      </c>
      <c r="V1251" s="61">
        <f t="shared" si="299"/>
        <v>494.16239941477687</v>
      </c>
      <c r="W1251" s="61" t="s">
        <v>194</v>
      </c>
      <c r="X1251" s="61">
        <f t="shared" si="300"/>
        <v>3.6349999999999998</v>
      </c>
      <c r="Y1251" s="61">
        <f t="shared" si="304"/>
        <v>3.5454767129968299</v>
      </c>
      <c r="Z1251" s="58">
        <f t="shared" si="305"/>
        <v>0</v>
      </c>
      <c r="AA1251" s="81">
        <f t="shared" si="308"/>
        <v>494.16239941477687</v>
      </c>
      <c r="AB1251" s="212">
        <f t="shared" si="303"/>
        <v>123.54059985369422</v>
      </c>
      <c r="AC1251" s="82"/>
      <c r="AD1251" s="10"/>
      <c r="AE1251"/>
      <c r="AF1251"/>
      <c r="AK1251" s="10"/>
      <c r="AM1251"/>
      <c r="AR1251" s="10"/>
      <c r="AT1251"/>
    </row>
    <row r="1252" spans="1:46" x14ac:dyDescent="0.25">
      <c r="A1252" s="93">
        <v>1163</v>
      </c>
      <c r="B1252" s="93" t="s">
        <v>126</v>
      </c>
      <c r="C1252" s="94" t="s">
        <v>114</v>
      </c>
      <c r="D1252" s="121">
        <v>2014</v>
      </c>
      <c r="E1252" s="93">
        <v>4</v>
      </c>
      <c r="F1252" s="93">
        <f t="shared" si="301"/>
        <v>1163</v>
      </c>
      <c r="H1252" s="54">
        <v>4</v>
      </c>
      <c r="I1252" s="118">
        <v>506.64</v>
      </c>
      <c r="J1252" s="123"/>
      <c r="L1252"/>
      <c r="M1252" s="60">
        <f t="shared" si="302"/>
        <v>506.64</v>
      </c>
      <c r="N1252" s="10"/>
      <c r="O1252" s="79" t="str">
        <f t="shared" si="298"/>
        <v>NY Metro</v>
      </c>
      <c r="P1252" s="94">
        <f t="shared" si="297"/>
        <v>1163</v>
      </c>
      <c r="Q1252" s="94" t="s">
        <v>114</v>
      </c>
      <c r="R1252" s="193"/>
      <c r="S1252" s="94">
        <v>1</v>
      </c>
      <c r="T1252" s="58">
        <f t="shared" si="306"/>
        <v>4</v>
      </c>
      <c r="U1252" s="61">
        <f t="shared" si="307"/>
        <v>506.64</v>
      </c>
      <c r="V1252" s="61">
        <f t="shared" si="299"/>
        <v>494.16239941477687</v>
      </c>
      <c r="W1252" s="61" t="s">
        <v>194</v>
      </c>
      <c r="X1252" s="61">
        <f t="shared" si="300"/>
        <v>3.6349999999999998</v>
      </c>
      <c r="Y1252" s="61">
        <f t="shared" si="304"/>
        <v>3.5454767129968299</v>
      </c>
      <c r="Z1252" s="58">
        <f t="shared" si="305"/>
        <v>0</v>
      </c>
      <c r="AA1252" s="81">
        <f t="shared" si="308"/>
        <v>494.16239941477687</v>
      </c>
      <c r="AB1252" s="212">
        <f t="shared" si="303"/>
        <v>123.54059985369422</v>
      </c>
      <c r="AC1252" s="82"/>
      <c r="AD1252" s="10"/>
      <c r="AE1252"/>
      <c r="AF1252"/>
      <c r="AK1252" s="10"/>
      <c r="AM1252"/>
      <c r="AR1252" s="10"/>
      <c r="AT1252"/>
    </row>
    <row r="1253" spans="1:46" x14ac:dyDescent="0.25">
      <c r="A1253" s="93">
        <v>1164</v>
      </c>
      <c r="B1253" s="93" t="s">
        <v>126</v>
      </c>
      <c r="C1253" s="94" t="s">
        <v>114</v>
      </c>
      <c r="D1253" s="121">
        <v>2014</v>
      </c>
      <c r="E1253" s="93">
        <v>4</v>
      </c>
      <c r="F1253" s="93">
        <f t="shared" si="301"/>
        <v>1164</v>
      </c>
      <c r="H1253" s="54">
        <v>4</v>
      </c>
      <c r="I1253" s="118">
        <v>506.64</v>
      </c>
      <c r="J1253" s="123"/>
      <c r="L1253"/>
      <c r="M1253" s="60">
        <f t="shared" si="302"/>
        <v>506.64</v>
      </c>
      <c r="N1253" s="10"/>
      <c r="O1253" s="79" t="str">
        <f t="shared" si="298"/>
        <v>NY Metro</v>
      </c>
      <c r="P1253" s="94">
        <f t="shared" si="297"/>
        <v>1164</v>
      </c>
      <c r="Q1253" s="94" t="s">
        <v>114</v>
      </c>
      <c r="R1253" s="193"/>
      <c r="S1253" s="94">
        <v>1</v>
      </c>
      <c r="T1253" s="58">
        <f t="shared" si="306"/>
        <v>4</v>
      </c>
      <c r="U1253" s="61">
        <f t="shared" si="307"/>
        <v>506.64</v>
      </c>
      <c r="V1253" s="61">
        <f t="shared" si="299"/>
        <v>494.16239941477687</v>
      </c>
      <c r="W1253" s="61" t="s">
        <v>194</v>
      </c>
      <c r="X1253" s="61">
        <f t="shared" si="300"/>
        <v>3.6349999999999998</v>
      </c>
      <c r="Y1253" s="61">
        <f t="shared" si="304"/>
        <v>3.5454767129968299</v>
      </c>
      <c r="Z1253" s="58">
        <f t="shared" si="305"/>
        <v>0</v>
      </c>
      <c r="AA1253" s="81">
        <f t="shared" si="308"/>
        <v>494.16239941477687</v>
      </c>
      <c r="AB1253" s="212">
        <f t="shared" si="303"/>
        <v>123.54059985369422</v>
      </c>
      <c r="AC1253" s="82"/>
      <c r="AD1253" s="10"/>
      <c r="AE1253"/>
      <c r="AF1253"/>
      <c r="AK1253" s="10"/>
      <c r="AM1253"/>
      <c r="AR1253" s="10"/>
      <c r="AT1253"/>
    </row>
    <row r="1254" spans="1:46" x14ac:dyDescent="0.25">
      <c r="A1254" s="93">
        <v>1165</v>
      </c>
      <c r="B1254" s="93" t="s">
        <v>126</v>
      </c>
      <c r="C1254" s="94" t="s">
        <v>114</v>
      </c>
      <c r="D1254" s="121">
        <v>2014</v>
      </c>
      <c r="E1254" s="93">
        <v>4</v>
      </c>
      <c r="F1254" s="93">
        <f t="shared" si="301"/>
        <v>1165</v>
      </c>
      <c r="H1254" s="54">
        <v>4</v>
      </c>
      <c r="I1254" s="118">
        <v>506.64</v>
      </c>
      <c r="J1254" s="123"/>
      <c r="L1254"/>
      <c r="M1254" s="60">
        <f t="shared" si="302"/>
        <v>506.64</v>
      </c>
      <c r="N1254" s="10"/>
      <c r="O1254" s="79" t="str">
        <f t="shared" si="298"/>
        <v>NY Metro</v>
      </c>
      <c r="P1254" s="94">
        <f t="shared" si="297"/>
        <v>1165</v>
      </c>
      <c r="Q1254" s="94" t="s">
        <v>114</v>
      </c>
      <c r="R1254" s="193"/>
      <c r="S1254" s="94">
        <v>1</v>
      </c>
      <c r="T1254" s="58">
        <f t="shared" si="306"/>
        <v>4</v>
      </c>
      <c r="U1254" s="61">
        <f t="shared" si="307"/>
        <v>506.64</v>
      </c>
      <c r="V1254" s="61">
        <f t="shared" si="299"/>
        <v>494.16239941477687</v>
      </c>
      <c r="W1254" s="61" t="s">
        <v>194</v>
      </c>
      <c r="X1254" s="61">
        <f t="shared" si="300"/>
        <v>3.6349999999999998</v>
      </c>
      <c r="Y1254" s="61">
        <f t="shared" si="304"/>
        <v>3.5454767129968299</v>
      </c>
      <c r="Z1254" s="58">
        <f t="shared" si="305"/>
        <v>0</v>
      </c>
      <c r="AA1254" s="81">
        <f t="shared" si="308"/>
        <v>494.16239941477687</v>
      </c>
      <c r="AB1254" s="212">
        <f t="shared" si="303"/>
        <v>123.54059985369422</v>
      </c>
      <c r="AC1254" s="82"/>
      <c r="AD1254" s="10"/>
      <c r="AE1254"/>
      <c r="AF1254"/>
      <c r="AK1254" s="10"/>
      <c r="AM1254"/>
      <c r="AR1254" s="10"/>
      <c r="AT1254"/>
    </row>
    <row r="1255" spans="1:46" x14ac:dyDescent="0.25">
      <c r="A1255" s="93">
        <v>1166</v>
      </c>
      <c r="B1255" s="93" t="s">
        <v>126</v>
      </c>
      <c r="C1255" s="94" t="s">
        <v>114</v>
      </c>
      <c r="D1255" s="121">
        <v>2014</v>
      </c>
      <c r="E1255" s="93">
        <v>4</v>
      </c>
      <c r="F1255" s="93">
        <f t="shared" si="301"/>
        <v>1166</v>
      </c>
      <c r="H1255" s="54">
        <v>4</v>
      </c>
      <c r="I1255" s="118">
        <v>506.64</v>
      </c>
      <c r="J1255" s="123"/>
      <c r="L1255"/>
      <c r="M1255" s="60">
        <f t="shared" si="302"/>
        <v>506.64</v>
      </c>
      <c r="N1255" s="10"/>
      <c r="O1255" s="79" t="str">
        <f t="shared" si="298"/>
        <v>NY Metro</v>
      </c>
      <c r="P1255" s="94">
        <f t="shared" si="297"/>
        <v>1166</v>
      </c>
      <c r="Q1255" s="94" t="s">
        <v>114</v>
      </c>
      <c r="R1255" s="193"/>
      <c r="S1255" s="94">
        <v>1</v>
      </c>
      <c r="T1255" s="58">
        <f t="shared" si="306"/>
        <v>4</v>
      </c>
      <c r="U1255" s="61">
        <f t="shared" si="307"/>
        <v>506.64</v>
      </c>
      <c r="V1255" s="61">
        <f t="shared" si="299"/>
        <v>494.16239941477687</v>
      </c>
      <c r="W1255" s="61" t="s">
        <v>194</v>
      </c>
      <c r="X1255" s="61">
        <f t="shared" si="300"/>
        <v>3.6349999999999998</v>
      </c>
      <c r="Y1255" s="61">
        <f t="shared" si="304"/>
        <v>3.5454767129968299</v>
      </c>
      <c r="Z1255" s="58">
        <f t="shared" si="305"/>
        <v>0</v>
      </c>
      <c r="AA1255" s="81">
        <f t="shared" si="308"/>
        <v>494.16239941477687</v>
      </c>
      <c r="AB1255" s="212">
        <f t="shared" si="303"/>
        <v>123.54059985369422</v>
      </c>
      <c r="AC1255" s="82"/>
      <c r="AD1255" s="10"/>
      <c r="AE1255"/>
      <c r="AF1255"/>
      <c r="AK1255" s="10"/>
      <c r="AM1255"/>
      <c r="AR1255" s="10"/>
      <c r="AT1255"/>
    </row>
    <row r="1256" spans="1:46" x14ac:dyDescent="0.25">
      <c r="A1256" s="93">
        <v>1167</v>
      </c>
      <c r="B1256" s="93" t="s">
        <v>126</v>
      </c>
      <c r="C1256" s="94" t="s">
        <v>114</v>
      </c>
      <c r="D1256" s="121">
        <v>2014</v>
      </c>
      <c r="E1256" s="93">
        <v>4</v>
      </c>
      <c r="F1256" s="93">
        <f t="shared" si="301"/>
        <v>1167</v>
      </c>
      <c r="H1256" s="54">
        <v>4</v>
      </c>
      <c r="I1256" s="118">
        <v>506.64</v>
      </c>
      <c r="J1256" s="123"/>
      <c r="L1256"/>
      <c r="M1256" s="60">
        <f t="shared" si="302"/>
        <v>506.64</v>
      </c>
      <c r="N1256" s="10"/>
      <c r="O1256" s="79" t="str">
        <f t="shared" si="298"/>
        <v>NY Metro</v>
      </c>
      <c r="P1256" s="94">
        <f t="shared" si="297"/>
        <v>1167</v>
      </c>
      <c r="Q1256" s="94" t="s">
        <v>114</v>
      </c>
      <c r="R1256" s="193"/>
      <c r="S1256" s="94">
        <v>1</v>
      </c>
      <c r="T1256" s="58">
        <f t="shared" si="306"/>
        <v>4</v>
      </c>
      <c r="U1256" s="61">
        <f t="shared" si="307"/>
        <v>506.64</v>
      </c>
      <c r="V1256" s="61">
        <f t="shared" si="299"/>
        <v>494.16239941477687</v>
      </c>
      <c r="W1256" s="61" t="s">
        <v>194</v>
      </c>
      <c r="X1256" s="61">
        <f t="shared" si="300"/>
        <v>3.6349999999999998</v>
      </c>
      <c r="Y1256" s="61">
        <f t="shared" si="304"/>
        <v>3.5454767129968299</v>
      </c>
      <c r="Z1256" s="58">
        <f t="shared" si="305"/>
        <v>0</v>
      </c>
      <c r="AA1256" s="81">
        <f t="shared" si="308"/>
        <v>494.16239941477687</v>
      </c>
      <c r="AB1256" s="212">
        <f t="shared" si="303"/>
        <v>123.54059985369422</v>
      </c>
      <c r="AC1256" s="82"/>
      <c r="AD1256" s="10"/>
      <c r="AE1256"/>
      <c r="AF1256"/>
      <c r="AK1256" s="10"/>
      <c r="AM1256"/>
      <c r="AR1256" s="10"/>
      <c r="AT1256"/>
    </row>
    <row r="1257" spans="1:46" x14ac:dyDescent="0.25">
      <c r="A1257" s="93">
        <v>1168</v>
      </c>
      <c r="B1257" s="93" t="s">
        <v>126</v>
      </c>
      <c r="C1257" s="94" t="s">
        <v>114</v>
      </c>
      <c r="D1257" s="121">
        <v>2014</v>
      </c>
      <c r="E1257" s="93">
        <v>4</v>
      </c>
      <c r="F1257" s="93">
        <f t="shared" si="301"/>
        <v>1168</v>
      </c>
      <c r="H1257" s="54">
        <v>4</v>
      </c>
      <c r="I1257" s="118">
        <v>506.64</v>
      </c>
      <c r="J1257" s="123"/>
      <c r="L1257"/>
      <c r="M1257" s="60">
        <f t="shared" si="302"/>
        <v>506.64</v>
      </c>
      <c r="N1257" s="10"/>
      <c r="O1257" s="79" t="str">
        <f t="shared" si="298"/>
        <v>NY Metro</v>
      </c>
      <c r="P1257" s="94">
        <f t="shared" si="297"/>
        <v>1168</v>
      </c>
      <c r="Q1257" s="94" t="s">
        <v>114</v>
      </c>
      <c r="R1257" s="193"/>
      <c r="S1257" s="94">
        <v>1</v>
      </c>
      <c r="T1257" s="58">
        <f t="shared" si="306"/>
        <v>4</v>
      </c>
      <c r="U1257" s="61">
        <f t="shared" si="307"/>
        <v>506.64</v>
      </c>
      <c r="V1257" s="61">
        <f t="shared" si="299"/>
        <v>494.16239941477687</v>
      </c>
      <c r="W1257" s="61" t="s">
        <v>194</v>
      </c>
      <c r="X1257" s="61">
        <f t="shared" si="300"/>
        <v>3.6349999999999998</v>
      </c>
      <c r="Y1257" s="61">
        <f t="shared" si="304"/>
        <v>3.5454767129968299</v>
      </c>
      <c r="Z1257" s="58">
        <f t="shared" si="305"/>
        <v>0</v>
      </c>
      <c r="AA1257" s="81">
        <f t="shared" si="308"/>
        <v>494.16239941477687</v>
      </c>
      <c r="AB1257" s="212">
        <f t="shared" si="303"/>
        <v>123.54059985369422</v>
      </c>
      <c r="AC1257" s="82"/>
      <c r="AD1257" s="10"/>
      <c r="AE1257"/>
      <c r="AF1257"/>
      <c r="AK1257" s="10"/>
      <c r="AM1257"/>
      <c r="AR1257" s="10"/>
      <c r="AT1257"/>
    </row>
    <row r="1258" spans="1:46" x14ac:dyDescent="0.25">
      <c r="A1258" s="93">
        <v>1169</v>
      </c>
      <c r="B1258" s="93" t="s">
        <v>126</v>
      </c>
      <c r="C1258" s="94" t="s">
        <v>114</v>
      </c>
      <c r="D1258" s="121">
        <v>2014</v>
      </c>
      <c r="E1258" s="93">
        <v>4</v>
      </c>
      <c r="F1258" s="93">
        <f t="shared" si="301"/>
        <v>1169</v>
      </c>
      <c r="H1258" s="54">
        <v>4</v>
      </c>
      <c r="I1258" s="118">
        <v>506.64</v>
      </c>
      <c r="J1258" s="123"/>
      <c r="L1258"/>
      <c r="M1258" s="60">
        <f t="shared" si="302"/>
        <v>506.64</v>
      </c>
      <c r="N1258" s="10"/>
      <c r="O1258" s="79" t="str">
        <f t="shared" si="298"/>
        <v>NY Metro</v>
      </c>
      <c r="P1258" s="94">
        <f t="shared" si="297"/>
        <v>1169</v>
      </c>
      <c r="Q1258" s="94" t="s">
        <v>114</v>
      </c>
      <c r="R1258" s="193"/>
      <c r="S1258" s="94">
        <v>1</v>
      </c>
      <c r="T1258" s="58">
        <f t="shared" si="306"/>
        <v>4</v>
      </c>
      <c r="U1258" s="61">
        <f t="shared" si="307"/>
        <v>506.64</v>
      </c>
      <c r="V1258" s="61">
        <f t="shared" si="299"/>
        <v>494.16239941477687</v>
      </c>
      <c r="W1258" s="61" t="s">
        <v>194</v>
      </c>
      <c r="X1258" s="61">
        <f t="shared" si="300"/>
        <v>3.6349999999999998</v>
      </c>
      <c r="Y1258" s="61">
        <f t="shared" si="304"/>
        <v>3.5454767129968299</v>
      </c>
      <c r="Z1258" s="58">
        <f t="shared" si="305"/>
        <v>0</v>
      </c>
      <c r="AA1258" s="81">
        <f t="shared" si="308"/>
        <v>494.16239941477687</v>
      </c>
      <c r="AB1258" s="212">
        <f t="shared" si="303"/>
        <v>123.54059985369422</v>
      </c>
      <c r="AC1258" s="82"/>
      <c r="AD1258" s="10"/>
      <c r="AE1258"/>
      <c r="AF1258"/>
      <c r="AK1258" s="10"/>
      <c r="AM1258"/>
      <c r="AR1258" s="10"/>
      <c r="AT1258"/>
    </row>
    <row r="1259" spans="1:46" x14ac:dyDescent="0.25">
      <c r="A1259" s="93">
        <v>1170</v>
      </c>
      <c r="B1259" s="93" t="s">
        <v>126</v>
      </c>
      <c r="C1259" s="94" t="s">
        <v>114</v>
      </c>
      <c r="D1259" s="121">
        <v>2014</v>
      </c>
      <c r="E1259" s="93">
        <v>4</v>
      </c>
      <c r="F1259" s="93">
        <f t="shared" si="301"/>
        <v>1170</v>
      </c>
      <c r="H1259" s="54">
        <v>4</v>
      </c>
      <c r="I1259" s="118">
        <v>506.64</v>
      </c>
      <c r="J1259" s="123"/>
      <c r="L1259"/>
      <c r="M1259" s="60">
        <f t="shared" si="302"/>
        <v>506.64</v>
      </c>
      <c r="N1259" s="10"/>
      <c r="O1259" s="79" t="str">
        <f t="shared" si="298"/>
        <v>NY Metro</v>
      </c>
      <c r="P1259" s="94">
        <f t="shared" si="297"/>
        <v>1170</v>
      </c>
      <c r="Q1259" s="94" t="s">
        <v>114</v>
      </c>
      <c r="R1259" s="193"/>
      <c r="S1259" s="94">
        <v>1</v>
      </c>
      <c r="T1259" s="58">
        <f t="shared" si="306"/>
        <v>4</v>
      </c>
      <c r="U1259" s="61">
        <f t="shared" si="307"/>
        <v>506.64</v>
      </c>
      <c r="V1259" s="61">
        <f t="shared" si="299"/>
        <v>494.16239941477687</v>
      </c>
      <c r="W1259" s="61" t="s">
        <v>194</v>
      </c>
      <c r="X1259" s="61">
        <f t="shared" si="300"/>
        <v>3.6349999999999998</v>
      </c>
      <c r="Y1259" s="61">
        <f t="shared" si="304"/>
        <v>3.5454767129968299</v>
      </c>
      <c r="Z1259" s="58">
        <f t="shared" si="305"/>
        <v>0</v>
      </c>
      <c r="AA1259" s="81">
        <f t="shared" si="308"/>
        <v>494.16239941477687</v>
      </c>
      <c r="AB1259" s="212">
        <f t="shared" si="303"/>
        <v>123.54059985369422</v>
      </c>
      <c r="AC1259" s="82"/>
      <c r="AD1259" s="10"/>
      <c r="AE1259"/>
      <c r="AF1259"/>
      <c r="AK1259" s="10"/>
      <c r="AM1259"/>
      <c r="AR1259" s="10"/>
      <c r="AT1259"/>
    </row>
    <row r="1260" spans="1:46" x14ac:dyDescent="0.25">
      <c r="A1260" s="93">
        <v>1171</v>
      </c>
      <c r="B1260" s="93" t="s">
        <v>126</v>
      </c>
      <c r="C1260" s="94" t="s">
        <v>114</v>
      </c>
      <c r="D1260" s="121">
        <v>2014</v>
      </c>
      <c r="E1260" s="93">
        <v>4</v>
      </c>
      <c r="F1260" s="93">
        <f t="shared" si="301"/>
        <v>1171</v>
      </c>
      <c r="H1260" s="54">
        <v>4</v>
      </c>
      <c r="I1260" s="118">
        <v>506.64</v>
      </c>
      <c r="J1260" s="123"/>
      <c r="L1260"/>
      <c r="M1260" s="60">
        <f t="shared" si="302"/>
        <v>506.64</v>
      </c>
      <c r="N1260" s="10"/>
      <c r="O1260" s="79" t="str">
        <f t="shared" si="298"/>
        <v>NY Metro</v>
      </c>
      <c r="P1260" s="94">
        <f t="shared" si="297"/>
        <v>1171</v>
      </c>
      <c r="Q1260" s="94" t="s">
        <v>114</v>
      </c>
      <c r="R1260" s="193"/>
      <c r="S1260" s="94">
        <v>1</v>
      </c>
      <c r="T1260" s="58">
        <f t="shared" si="306"/>
        <v>4</v>
      </c>
      <c r="U1260" s="61">
        <f t="shared" si="307"/>
        <v>506.64</v>
      </c>
      <c r="V1260" s="61">
        <f t="shared" si="299"/>
        <v>494.16239941477687</v>
      </c>
      <c r="W1260" s="61" t="s">
        <v>194</v>
      </c>
      <c r="X1260" s="61">
        <f t="shared" si="300"/>
        <v>3.6349999999999998</v>
      </c>
      <c r="Y1260" s="61">
        <f t="shared" si="304"/>
        <v>3.5454767129968299</v>
      </c>
      <c r="Z1260" s="58">
        <f t="shared" si="305"/>
        <v>0</v>
      </c>
      <c r="AA1260" s="81">
        <f t="shared" si="308"/>
        <v>494.16239941477687</v>
      </c>
      <c r="AB1260" s="212">
        <f t="shared" si="303"/>
        <v>123.54059985369422</v>
      </c>
      <c r="AC1260" s="82"/>
      <c r="AD1260" s="10"/>
      <c r="AE1260"/>
      <c r="AF1260"/>
      <c r="AK1260" s="10"/>
      <c r="AM1260"/>
      <c r="AR1260" s="10"/>
      <c r="AT1260"/>
    </row>
    <row r="1261" spans="1:46" x14ac:dyDescent="0.25">
      <c r="A1261" s="93">
        <v>1172</v>
      </c>
      <c r="B1261" s="93" t="s">
        <v>126</v>
      </c>
      <c r="C1261" s="94" t="s">
        <v>114</v>
      </c>
      <c r="D1261" s="121">
        <v>2014</v>
      </c>
      <c r="E1261" s="93">
        <v>4</v>
      </c>
      <c r="F1261" s="93">
        <f t="shared" si="301"/>
        <v>1172</v>
      </c>
      <c r="H1261" s="54">
        <v>4</v>
      </c>
      <c r="I1261" s="118">
        <v>506.64</v>
      </c>
      <c r="J1261" s="123"/>
      <c r="L1261"/>
      <c r="M1261" s="60">
        <f t="shared" si="302"/>
        <v>506.64</v>
      </c>
      <c r="N1261" s="10"/>
      <c r="O1261" s="79" t="str">
        <f t="shared" si="298"/>
        <v>NY Metro</v>
      </c>
      <c r="P1261" s="94">
        <f t="shared" si="297"/>
        <v>1172</v>
      </c>
      <c r="Q1261" s="94" t="s">
        <v>114</v>
      </c>
      <c r="R1261" s="193"/>
      <c r="S1261" s="94">
        <v>1</v>
      </c>
      <c r="T1261" s="58">
        <f t="shared" si="306"/>
        <v>4</v>
      </c>
      <c r="U1261" s="61">
        <f t="shared" si="307"/>
        <v>506.64</v>
      </c>
      <c r="V1261" s="61">
        <f t="shared" si="299"/>
        <v>494.16239941477687</v>
      </c>
      <c r="W1261" s="61" t="s">
        <v>194</v>
      </c>
      <c r="X1261" s="61">
        <f t="shared" si="300"/>
        <v>3.6349999999999998</v>
      </c>
      <c r="Y1261" s="61">
        <f t="shared" si="304"/>
        <v>3.5454767129968299</v>
      </c>
      <c r="Z1261" s="58">
        <f t="shared" si="305"/>
        <v>0</v>
      </c>
      <c r="AA1261" s="81">
        <f t="shared" si="308"/>
        <v>494.16239941477687</v>
      </c>
      <c r="AB1261" s="212">
        <f t="shared" si="303"/>
        <v>123.54059985369422</v>
      </c>
      <c r="AC1261" s="82"/>
      <c r="AD1261" s="10"/>
      <c r="AE1261"/>
      <c r="AF1261"/>
      <c r="AK1261" s="10"/>
      <c r="AM1261"/>
      <c r="AR1261" s="10"/>
      <c r="AT1261"/>
    </row>
    <row r="1262" spans="1:46" x14ac:dyDescent="0.25">
      <c r="A1262" s="93">
        <v>1173</v>
      </c>
      <c r="B1262" s="93" t="s">
        <v>126</v>
      </c>
      <c r="C1262" s="94" t="s">
        <v>114</v>
      </c>
      <c r="D1262" s="121">
        <v>2014</v>
      </c>
      <c r="E1262" s="93">
        <v>4</v>
      </c>
      <c r="F1262" s="93">
        <f t="shared" si="301"/>
        <v>1173</v>
      </c>
      <c r="H1262" s="54">
        <v>4</v>
      </c>
      <c r="I1262" s="118">
        <v>506.64</v>
      </c>
      <c r="J1262" s="123"/>
      <c r="L1262"/>
      <c r="M1262" s="60">
        <f t="shared" si="302"/>
        <v>506.64</v>
      </c>
      <c r="N1262" s="10"/>
      <c r="O1262" s="79" t="str">
        <f t="shared" si="298"/>
        <v>NY Metro</v>
      </c>
      <c r="P1262" s="94">
        <f t="shared" si="297"/>
        <v>1173</v>
      </c>
      <c r="Q1262" s="94" t="s">
        <v>114</v>
      </c>
      <c r="R1262" s="193"/>
      <c r="S1262" s="94">
        <v>1</v>
      </c>
      <c r="T1262" s="58">
        <f t="shared" si="306"/>
        <v>4</v>
      </c>
      <c r="U1262" s="61">
        <f t="shared" si="307"/>
        <v>506.64</v>
      </c>
      <c r="V1262" s="61">
        <f t="shared" si="299"/>
        <v>494.16239941477687</v>
      </c>
      <c r="W1262" s="61" t="s">
        <v>194</v>
      </c>
      <c r="X1262" s="61">
        <f t="shared" si="300"/>
        <v>3.6349999999999998</v>
      </c>
      <c r="Y1262" s="61">
        <f t="shared" si="304"/>
        <v>3.5454767129968299</v>
      </c>
      <c r="Z1262" s="58">
        <f t="shared" si="305"/>
        <v>0</v>
      </c>
      <c r="AA1262" s="81">
        <f t="shared" si="308"/>
        <v>494.16239941477687</v>
      </c>
      <c r="AB1262" s="212">
        <f t="shared" si="303"/>
        <v>123.54059985369422</v>
      </c>
      <c r="AC1262" s="82"/>
      <c r="AD1262" s="10"/>
      <c r="AE1262"/>
      <c r="AF1262"/>
      <c r="AK1262" s="10"/>
      <c r="AM1262"/>
      <c r="AR1262" s="10"/>
      <c r="AT1262"/>
    </row>
    <row r="1263" spans="1:46" x14ac:dyDescent="0.25">
      <c r="A1263" s="93">
        <v>1174</v>
      </c>
      <c r="B1263" s="93" t="s">
        <v>126</v>
      </c>
      <c r="C1263" s="94" t="s">
        <v>114</v>
      </c>
      <c r="D1263" s="121">
        <v>2014</v>
      </c>
      <c r="E1263" s="93">
        <v>4</v>
      </c>
      <c r="F1263" s="93">
        <f t="shared" si="301"/>
        <v>1174</v>
      </c>
      <c r="H1263" s="54">
        <v>4</v>
      </c>
      <c r="I1263" s="118">
        <v>506.64</v>
      </c>
      <c r="J1263" s="123"/>
      <c r="L1263"/>
      <c r="M1263" s="60">
        <f t="shared" si="302"/>
        <v>506.64</v>
      </c>
      <c r="N1263" s="10"/>
      <c r="O1263" s="79" t="str">
        <f t="shared" si="298"/>
        <v>NY Metro</v>
      </c>
      <c r="P1263" s="94">
        <f t="shared" si="297"/>
        <v>1174</v>
      </c>
      <c r="Q1263" s="94" t="s">
        <v>114</v>
      </c>
      <c r="R1263" s="193"/>
      <c r="S1263" s="94">
        <v>1</v>
      </c>
      <c r="T1263" s="58">
        <f t="shared" si="306"/>
        <v>4</v>
      </c>
      <c r="U1263" s="61">
        <f t="shared" si="307"/>
        <v>506.64</v>
      </c>
      <c r="V1263" s="61">
        <f t="shared" si="299"/>
        <v>494.16239941477687</v>
      </c>
      <c r="W1263" s="61" t="s">
        <v>194</v>
      </c>
      <c r="X1263" s="61">
        <f t="shared" si="300"/>
        <v>3.6349999999999998</v>
      </c>
      <c r="Y1263" s="61">
        <f t="shared" si="304"/>
        <v>3.5454767129968299</v>
      </c>
      <c r="Z1263" s="58">
        <f t="shared" si="305"/>
        <v>0</v>
      </c>
      <c r="AA1263" s="81">
        <f t="shared" si="308"/>
        <v>494.16239941477687</v>
      </c>
      <c r="AB1263" s="212">
        <f t="shared" si="303"/>
        <v>123.54059985369422</v>
      </c>
      <c r="AC1263" s="82"/>
      <c r="AD1263" s="10"/>
      <c r="AE1263"/>
      <c r="AF1263"/>
      <c r="AK1263" s="10"/>
      <c r="AM1263"/>
      <c r="AR1263" s="10"/>
      <c r="AT1263"/>
    </row>
    <row r="1264" spans="1:46" x14ac:dyDescent="0.25">
      <c r="A1264" s="93">
        <v>1175</v>
      </c>
      <c r="B1264" s="93" t="s">
        <v>126</v>
      </c>
      <c r="C1264" s="94" t="s">
        <v>114</v>
      </c>
      <c r="D1264" s="121">
        <v>2014</v>
      </c>
      <c r="E1264" s="93">
        <v>4</v>
      </c>
      <c r="F1264" s="93">
        <f t="shared" si="301"/>
        <v>1175</v>
      </c>
      <c r="H1264" s="54">
        <v>4</v>
      </c>
      <c r="I1264" s="118">
        <v>506.64</v>
      </c>
      <c r="J1264" s="123"/>
      <c r="L1264"/>
      <c r="M1264" s="60">
        <f t="shared" si="302"/>
        <v>506.64</v>
      </c>
      <c r="N1264" s="10"/>
      <c r="O1264" s="79" t="str">
        <f t="shared" si="298"/>
        <v>NY Metro</v>
      </c>
      <c r="P1264" s="94">
        <f t="shared" si="297"/>
        <v>1175</v>
      </c>
      <c r="Q1264" s="94" t="s">
        <v>114</v>
      </c>
      <c r="R1264" s="193"/>
      <c r="S1264" s="94">
        <v>1</v>
      </c>
      <c r="T1264" s="58">
        <f t="shared" si="306"/>
        <v>4</v>
      </c>
      <c r="U1264" s="61">
        <f t="shared" si="307"/>
        <v>506.64</v>
      </c>
      <c r="V1264" s="61">
        <f t="shared" si="299"/>
        <v>494.16239941477687</v>
      </c>
      <c r="W1264" s="61" t="s">
        <v>194</v>
      </c>
      <c r="X1264" s="61">
        <f t="shared" si="300"/>
        <v>3.6349999999999998</v>
      </c>
      <c r="Y1264" s="61">
        <f t="shared" si="304"/>
        <v>3.5454767129968299</v>
      </c>
      <c r="Z1264" s="58">
        <f t="shared" si="305"/>
        <v>0</v>
      </c>
      <c r="AA1264" s="81">
        <f t="shared" si="308"/>
        <v>494.16239941477687</v>
      </c>
      <c r="AB1264" s="212">
        <f t="shared" si="303"/>
        <v>123.54059985369422</v>
      </c>
      <c r="AC1264" s="82"/>
      <c r="AD1264" s="10"/>
      <c r="AE1264"/>
      <c r="AF1264"/>
      <c r="AK1264" s="10"/>
      <c r="AM1264"/>
      <c r="AR1264" s="10"/>
      <c r="AT1264"/>
    </row>
    <row r="1265" spans="1:46" x14ac:dyDescent="0.25">
      <c r="A1265" s="93">
        <v>1176</v>
      </c>
      <c r="B1265" s="93" t="s">
        <v>126</v>
      </c>
      <c r="C1265" s="94" t="s">
        <v>114</v>
      </c>
      <c r="D1265" s="121">
        <v>2014</v>
      </c>
      <c r="E1265" s="93">
        <v>4</v>
      </c>
      <c r="F1265" s="93">
        <f t="shared" si="301"/>
        <v>1176</v>
      </c>
      <c r="H1265" s="54">
        <v>4</v>
      </c>
      <c r="I1265" s="118">
        <v>506.64</v>
      </c>
      <c r="J1265" s="123"/>
      <c r="L1265"/>
      <c r="M1265" s="60">
        <f t="shared" si="302"/>
        <v>506.64</v>
      </c>
      <c r="N1265" s="10"/>
      <c r="O1265" s="79" t="str">
        <f t="shared" si="298"/>
        <v>NY Metro</v>
      </c>
      <c r="P1265" s="94">
        <f t="shared" si="297"/>
        <v>1176</v>
      </c>
      <c r="Q1265" s="94" t="s">
        <v>114</v>
      </c>
      <c r="R1265" s="193"/>
      <c r="S1265" s="94">
        <v>1</v>
      </c>
      <c r="T1265" s="58">
        <f t="shared" si="306"/>
        <v>4</v>
      </c>
      <c r="U1265" s="61">
        <f t="shared" si="307"/>
        <v>506.64</v>
      </c>
      <c r="V1265" s="61">
        <f t="shared" si="299"/>
        <v>494.16239941477687</v>
      </c>
      <c r="W1265" s="61" t="s">
        <v>194</v>
      </c>
      <c r="X1265" s="61">
        <f t="shared" si="300"/>
        <v>3.6349999999999998</v>
      </c>
      <c r="Y1265" s="61">
        <f t="shared" si="304"/>
        <v>3.5454767129968299</v>
      </c>
      <c r="Z1265" s="58">
        <f t="shared" si="305"/>
        <v>0</v>
      </c>
      <c r="AA1265" s="81">
        <f t="shared" si="308"/>
        <v>494.16239941477687</v>
      </c>
      <c r="AB1265" s="212">
        <f t="shared" si="303"/>
        <v>123.54059985369422</v>
      </c>
      <c r="AC1265" s="82"/>
      <c r="AD1265" s="10"/>
      <c r="AE1265"/>
      <c r="AF1265"/>
      <c r="AK1265" s="10"/>
      <c r="AM1265"/>
      <c r="AR1265" s="10"/>
      <c r="AT1265"/>
    </row>
    <row r="1266" spans="1:46" x14ac:dyDescent="0.25">
      <c r="A1266" s="93">
        <v>1177</v>
      </c>
      <c r="B1266" s="93" t="s">
        <v>126</v>
      </c>
      <c r="C1266" s="94" t="s">
        <v>114</v>
      </c>
      <c r="D1266" s="121">
        <v>2014</v>
      </c>
      <c r="E1266" s="93">
        <v>4</v>
      </c>
      <c r="F1266" s="93">
        <f t="shared" si="301"/>
        <v>1177</v>
      </c>
      <c r="H1266" s="54">
        <v>4</v>
      </c>
      <c r="I1266" s="118">
        <v>506.64</v>
      </c>
      <c r="J1266" s="123"/>
      <c r="L1266"/>
      <c r="M1266" s="60">
        <f t="shared" si="302"/>
        <v>506.64</v>
      </c>
      <c r="N1266" s="10"/>
      <c r="O1266" s="79" t="str">
        <f t="shared" si="298"/>
        <v>NY Metro</v>
      </c>
      <c r="P1266" s="94">
        <f t="shared" si="297"/>
        <v>1177</v>
      </c>
      <c r="Q1266" s="94" t="s">
        <v>114</v>
      </c>
      <c r="R1266" s="193"/>
      <c r="S1266" s="94">
        <v>1</v>
      </c>
      <c r="T1266" s="58">
        <f t="shared" si="306"/>
        <v>4</v>
      </c>
      <c r="U1266" s="61">
        <f t="shared" si="307"/>
        <v>506.64</v>
      </c>
      <c r="V1266" s="61">
        <f t="shared" si="299"/>
        <v>494.16239941477687</v>
      </c>
      <c r="W1266" s="61" t="s">
        <v>194</v>
      </c>
      <c r="X1266" s="61">
        <f t="shared" si="300"/>
        <v>3.6349999999999998</v>
      </c>
      <c r="Y1266" s="61">
        <f t="shared" si="304"/>
        <v>3.5454767129968299</v>
      </c>
      <c r="Z1266" s="58">
        <f t="shared" si="305"/>
        <v>0</v>
      </c>
      <c r="AA1266" s="81">
        <f t="shared" si="308"/>
        <v>494.16239941477687</v>
      </c>
      <c r="AB1266" s="212">
        <f t="shared" si="303"/>
        <v>123.54059985369422</v>
      </c>
      <c r="AC1266" s="82"/>
      <c r="AD1266" s="10"/>
      <c r="AE1266"/>
      <c r="AF1266"/>
      <c r="AK1266" s="10"/>
      <c r="AM1266"/>
      <c r="AR1266" s="10"/>
      <c r="AT1266"/>
    </row>
    <row r="1267" spans="1:46" x14ac:dyDescent="0.25">
      <c r="A1267" s="93">
        <v>1178</v>
      </c>
      <c r="B1267" s="93" t="s">
        <v>126</v>
      </c>
      <c r="C1267" s="94" t="s">
        <v>114</v>
      </c>
      <c r="D1267" s="121">
        <v>2014</v>
      </c>
      <c r="E1267" s="93">
        <v>4</v>
      </c>
      <c r="F1267" s="93">
        <f t="shared" si="301"/>
        <v>1178</v>
      </c>
      <c r="H1267" s="54">
        <v>4</v>
      </c>
      <c r="I1267" s="118">
        <v>506.64</v>
      </c>
      <c r="J1267" s="123"/>
      <c r="L1267"/>
      <c r="M1267" s="60">
        <f t="shared" si="302"/>
        <v>506.64</v>
      </c>
      <c r="N1267" s="10"/>
      <c r="O1267" s="79" t="str">
        <f t="shared" si="298"/>
        <v>NY Metro</v>
      </c>
      <c r="P1267" s="94">
        <f t="shared" si="297"/>
        <v>1178</v>
      </c>
      <c r="Q1267" s="94" t="s">
        <v>114</v>
      </c>
      <c r="R1267" s="193"/>
      <c r="S1267" s="94">
        <v>1</v>
      </c>
      <c r="T1267" s="58">
        <f t="shared" si="306"/>
        <v>4</v>
      </c>
      <c r="U1267" s="61">
        <f t="shared" si="307"/>
        <v>506.64</v>
      </c>
      <c r="V1267" s="61">
        <f t="shared" si="299"/>
        <v>494.16239941477687</v>
      </c>
      <c r="W1267" s="61" t="s">
        <v>194</v>
      </c>
      <c r="X1267" s="61">
        <f t="shared" si="300"/>
        <v>3.6349999999999998</v>
      </c>
      <c r="Y1267" s="61">
        <f t="shared" si="304"/>
        <v>3.5454767129968299</v>
      </c>
      <c r="Z1267" s="58">
        <f t="shared" si="305"/>
        <v>0</v>
      </c>
      <c r="AA1267" s="81">
        <f t="shared" si="308"/>
        <v>494.16239941477687</v>
      </c>
      <c r="AB1267" s="212">
        <f t="shared" si="303"/>
        <v>123.54059985369422</v>
      </c>
      <c r="AC1267" s="82"/>
      <c r="AD1267" s="10"/>
      <c r="AE1267"/>
      <c r="AF1267"/>
      <c r="AK1267" s="10"/>
      <c r="AM1267"/>
      <c r="AR1267" s="10"/>
      <c r="AT1267"/>
    </row>
    <row r="1268" spans="1:46" x14ac:dyDescent="0.25">
      <c r="A1268" s="93">
        <v>1179</v>
      </c>
      <c r="B1268" s="93" t="s">
        <v>126</v>
      </c>
      <c r="C1268" s="94" t="s">
        <v>114</v>
      </c>
      <c r="D1268" s="121">
        <v>2014</v>
      </c>
      <c r="E1268" s="93">
        <v>4</v>
      </c>
      <c r="F1268" s="93">
        <f t="shared" si="301"/>
        <v>1179</v>
      </c>
      <c r="H1268" s="54">
        <v>4</v>
      </c>
      <c r="I1268" s="118">
        <v>506.64</v>
      </c>
      <c r="J1268" s="123"/>
      <c r="L1268"/>
      <c r="M1268" s="60">
        <f t="shared" si="302"/>
        <v>506.64</v>
      </c>
      <c r="N1268" s="10"/>
      <c r="O1268" s="79" t="str">
        <f t="shared" si="298"/>
        <v>NY Metro</v>
      </c>
      <c r="P1268" s="94">
        <f t="shared" si="297"/>
        <v>1179</v>
      </c>
      <c r="Q1268" s="94" t="s">
        <v>114</v>
      </c>
      <c r="R1268" s="193"/>
      <c r="S1268" s="94">
        <v>1</v>
      </c>
      <c r="T1268" s="58">
        <f t="shared" si="306"/>
        <v>4</v>
      </c>
      <c r="U1268" s="61">
        <f t="shared" si="307"/>
        <v>506.64</v>
      </c>
      <c r="V1268" s="61">
        <f t="shared" si="299"/>
        <v>494.16239941477687</v>
      </c>
      <c r="W1268" s="61" t="s">
        <v>194</v>
      </c>
      <c r="X1268" s="61">
        <f t="shared" si="300"/>
        <v>3.6349999999999998</v>
      </c>
      <c r="Y1268" s="61">
        <f t="shared" si="304"/>
        <v>3.5454767129968299</v>
      </c>
      <c r="Z1268" s="58">
        <f t="shared" si="305"/>
        <v>0</v>
      </c>
      <c r="AA1268" s="81">
        <f t="shared" si="308"/>
        <v>494.16239941477687</v>
      </c>
      <c r="AB1268" s="212">
        <f t="shared" si="303"/>
        <v>123.54059985369422</v>
      </c>
      <c r="AC1268" s="82"/>
      <c r="AD1268" s="10"/>
      <c r="AE1268"/>
      <c r="AF1268"/>
      <c r="AK1268" s="10"/>
      <c r="AM1268"/>
      <c r="AR1268" s="10"/>
      <c r="AT1268"/>
    </row>
    <row r="1269" spans="1:46" x14ac:dyDescent="0.25">
      <c r="A1269" s="93">
        <v>1180</v>
      </c>
      <c r="B1269" s="93" t="s">
        <v>126</v>
      </c>
      <c r="C1269" s="94" t="s">
        <v>114</v>
      </c>
      <c r="D1269" s="121">
        <v>2014</v>
      </c>
      <c r="E1269" s="93">
        <v>4</v>
      </c>
      <c r="F1269" s="93">
        <f t="shared" si="301"/>
        <v>1180</v>
      </c>
      <c r="H1269" s="54">
        <v>4</v>
      </c>
      <c r="I1269" s="118">
        <v>506.64</v>
      </c>
      <c r="J1269" s="123"/>
      <c r="L1269"/>
      <c r="M1269" s="60">
        <f t="shared" si="302"/>
        <v>506.64</v>
      </c>
      <c r="N1269" s="10"/>
      <c r="O1269" s="79" t="str">
        <f t="shared" si="298"/>
        <v>NY Metro</v>
      </c>
      <c r="P1269" s="94">
        <f t="shared" si="297"/>
        <v>1180</v>
      </c>
      <c r="Q1269" s="94" t="s">
        <v>114</v>
      </c>
      <c r="R1269" s="193"/>
      <c r="S1269" s="94">
        <v>1</v>
      </c>
      <c r="T1269" s="58">
        <f t="shared" si="306"/>
        <v>4</v>
      </c>
      <c r="U1269" s="61">
        <f t="shared" si="307"/>
        <v>506.64</v>
      </c>
      <c r="V1269" s="61">
        <f t="shared" si="299"/>
        <v>494.16239941477687</v>
      </c>
      <c r="W1269" s="61" t="s">
        <v>194</v>
      </c>
      <c r="X1269" s="61">
        <f t="shared" si="300"/>
        <v>3.6349999999999998</v>
      </c>
      <c r="Y1269" s="61">
        <f t="shared" si="304"/>
        <v>3.5454767129968299</v>
      </c>
      <c r="Z1269" s="58">
        <f t="shared" si="305"/>
        <v>0</v>
      </c>
      <c r="AA1269" s="81">
        <f t="shared" si="308"/>
        <v>494.16239941477687</v>
      </c>
      <c r="AB1269" s="212">
        <f t="shared" si="303"/>
        <v>123.54059985369422</v>
      </c>
      <c r="AC1269" s="82"/>
      <c r="AD1269" s="10"/>
      <c r="AE1269"/>
      <c r="AF1269"/>
      <c r="AK1269" s="10"/>
      <c r="AM1269"/>
      <c r="AR1269" s="10"/>
      <c r="AT1269"/>
    </row>
    <row r="1270" spans="1:46" x14ac:dyDescent="0.25">
      <c r="A1270" s="93">
        <v>1181</v>
      </c>
      <c r="B1270" s="93" t="s">
        <v>126</v>
      </c>
      <c r="C1270" s="94" t="s">
        <v>114</v>
      </c>
      <c r="D1270" s="121">
        <v>2014</v>
      </c>
      <c r="E1270" s="93">
        <v>4</v>
      </c>
      <c r="F1270" s="93">
        <f t="shared" si="301"/>
        <v>1181</v>
      </c>
      <c r="H1270" s="54">
        <v>4</v>
      </c>
      <c r="I1270" s="118">
        <v>506.64</v>
      </c>
      <c r="J1270" s="123"/>
      <c r="L1270"/>
      <c r="M1270" s="60">
        <f t="shared" si="302"/>
        <v>506.64</v>
      </c>
      <c r="N1270" s="10"/>
      <c r="O1270" s="79" t="str">
        <f t="shared" si="298"/>
        <v>NY Metro</v>
      </c>
      <c r="P1270" s="94">
        <f t="shared" si="297"/>
        <v>1181</v>
      </c>
      <c r="Q1270" s="94" t="s">
        <v>114</v>
      </c>
      <c r="R1270" s="193"/>
      <c r="S1270" s="94">
        <v>1</v>
      </c>
      <c r="T1270" s="58">
        <f t="shared" si="306"/>
        <v>4</v>
      </c>
      <c r="U1270" s="61">
        <f t="shared" si="307"/>
        <v>506.64</v>
      </c>
      <c r="V1270" s="61">
        <f t="shared" si="299"/>
        <v>494.16239941477687</v>
      </c>
      <c r="W1270" s="61" t="s">
        <v>194</v>
      </c>
      <c r="X1270" s="61">
        <f t="shared" si="300"/>
        <v>3.6349999999999998</v>
      </c>
      <c r="Y1270" s="61">
        <f t="shared" si="304"/>
        <v>3.5454767129968299</v>
      </c>
      <c r="Z1270" s="58">
        <f t="shared" si="305"/>
        <v>0</v>
      </c>
      <c r="AA1270" s="81">
        <f t="shared" si="308"/>
        <v>494.16239941477687</v>
      </c>
      <c r="AB1270" s="212">
        <f t="shared" si="303"/>
        <v>123.54059985369422</v>
      </c>
      <c r="AC1270" s="82"/>
      <c r="AD1270" s="10"/>
      <c r="AE1270"/>
      <c r="AF1270"/>
      <c r="AK1270" s="10"/>
      <c r="AM1270"/>
      <c r="AR1270" s="10"/>
      <c r="AT1270"/>
    </row>
    <row r="1271" spans="1:46" x14ac:dyDescent="0.25">
      <c r="A1271" s="93">
        <v>1182</v>
      </c>
      <c r="B1271" s="93" t="s">
        <v>126</v>
      </c>
      <c r="C1271" s="94" t="s">
        <v>114</v>
      </c>
      <c r="D1271" s="121">
        <v>2014</v>
      </c>
      <c r="E1271" s="93">
        <v>4</v>
      </c>
      <c r="F1271" s="93">
        <f t="shared" si="301"/>
        <v>1182</v>
      </c>
      <c r="H1271" s="54">
        <v>4</v>
      </c>
      <c r="I1271" s="118">
        <v>506.64</v>
      </c>
      <c r="J1271" s="123"/>
      <c r="L1271"/>
      <c r="M1271" s="60">
        <f t="shared" si="302"/>
        <v>506.64</v>
      </c>
      <c r="N1271" s="10"/>
      <c r="O1271" s="79" t="str">
        <f t="shared" si="298"/>
        <v>NY Metro</v>
      </c>
      <c r="P1271" s="94">
        <f t="shared" si="297"/>
        <v>1182</v>
      </c>
      <c r="Q1271" s="94" t="s">
        <v>114</v>
      </c>
      <c r="R1271" s="193"/>
      <c r="S1271" s="94">
        <v>1</v>
      </c>
      <c r="T1271" s="58">
        <f t="shared" si="306"/>
        <v>4</v>
      </c>
      <c r="U1271" s="61">
        <f t="shared" si="307"/>
        <v>506.64</v>
      </c>
      <c r="V1271" s="61">
        <f t="shared" si="299"/>
        <v>494.16239941477687</v>
      </c>
      <c r="W1271" s="61" t="s">
        <v>194</v>
      </c>
      <c r="X1271" s="61">
        <f t="shared" si="300"/>
        <v>3.6349999999999998</v>
      </c>
      <c r="Y1271" s="61">
        <f t="shared" si="304"/>
        <v>3.5454767129968299</v>
      </c>
      <c r="Z1271" s="58">
        <f t="shared" si="305"/>
        <v>0</v>
      </c>
      <c r="AA1271" s="81">
        <f t="shared" si="308"/>
        <v>494.16239941477687</v>
      </c>
      <c r="AB1271" s="212">
        <f t="shared" si="303"/>
        <v>123.54059985369422</v>
      </c>
      <c r="AC1271" s="82"/>
      <c r="AD1271" s="10"/>
      <c r="AE1271"/>
      <c r="AF1271"/>
      <c r="AK1271" s="10"/>
      <c r="AM1271"/>
      <c r="AR1271" s="10"/>
      <c r="AT1271"/>
    </row>
    <row r="1272" spans="1:46" x14ac:dyDescent="0.25">
      <c r="A1272" s="93">
        <v>1183</v>
      </c>
      <c r="B1272" s="93" t="s">
        <v>126</v>
      </c>
      <c r="C1272" s="94" t="s">
        <v>114</v>
      </c>
      <c r="D1272" s="121">
        <v>2014</v>
      </c>
      <c r="E1272" s="93">
        <v>4</v>
      </c>
      <c r="F1272" s="93">
        <f t="shared" si="301"/>
        <v>1183</v>
      </c>
      <c r="H1272" s="54">
        <v>4</v>
      </c>
      <c r="I1272" s="118">
        <v>506.64</v>
      </c>
      <c r="J1272" s="123"/>
      <c r="L1272"/>
      <c r="M1272" s="60">
        <f t="shared" si="302"/>
        <v>506.64</v>
      </c>
      <c r="N1272" s="10"/>
      <c r="O1272" s="79" t="str">
        <f t="shared" si="298"/>
        <v>NY Metro</v>
      </c>
      <c r="P1272" s="94">
        <f t="shared" ref="P1272:P1335" si="309">A1272</f>
        <v>1183</v>
      </c>
      <c r="Q1272" s="94" t="s">
        <v>114</v>
      </c>
      <c r="R1272" s="193"/>
      <c r="S1272" s="94">
        <v>1</v>
      </c>
      <c r="T1272" s="58">
        <f t="shared" si="306"/>
        <v>4</v>
      </c>
      <c r="U1272" s="61">
        <f t="shared" si="307"/>
        <v>506.64</v>
      </c>
      <c r="V1272" s="61">
        <f t="shared" si="299"/>
        <v>494.16239941477687</v>
      </c>
      <c r="W1272" s="61" t="s">
        <v>194</v>
      </c>
      <c r="X1272" s="61">
        <f t="shared" si="300"/>
        <v>3.6349999999999998</v>
      </c>
      <c r="Y1272" s="61">
        <f t="shared" si="304"/>
        <v>3.5454767129968299</v>
      </c>
      <c r="Z1272" s="58">
        <f t="shared" si="305"/>
        <v>0</v>
      </c>
      <c r="AA1272" s="81">
        <f t="shared" si="308"/>
        <v>494.16239941477687</v>
      </c>
      <c r="AB1272" s="212">
        <f t="shared" si="303"/>
        <v>123.54059985369422</v>
      </c>
      <c r="AC1272" s="82"/>
      <c r="AD1272" s="10"/>
      <c r="AE1272"/>
      <c r="AF1272"/>
      <c r="AK1272" s="10"/>
      <c r="AM1272"/>
      <c r="AR1272" s="10"/>
      <c r="AT1272"/>
    </row>
    <row r="1273" spans="1:46" x14ac:dyDescent="0.25">
      <c r="A1273" s="93">
        <v>1184</v>
      </c>
      <c r="B1273" s="93" t="s">
        <v>126</v>
      </c>
      <c r="C1273" s="94" t="s">
        <v>114</v>
      </c>
      <c r="D1273" s="121">
        <v>2014</v>
      </c>
      <c r="E1273" s="93">
        <v>4</v>
      </c>
      <c r="F1273" s="93">
        <f t="shared" si="301"/>
        <v>1184</v>
      </c>
      <c r="H1273" s="54">
        <v>4</v>
      </c>
      <c r="I1273" s="118">
        <v>506.64</v>
      </c>
      <c r="J1273" s="123"/>
      <c r="L1273"/>
      <c r="M1273" s="60">
        <f t="shared" si="302"/>
        <v>506.64</v>
      </c>
      <c r="N1273" s="10"/>
      <c r="O1273" s="79" t="str">
        <f t="shared" ref="O1273:O1336" si="310">IF(E1273=1,$E$3,IF(E1273=2,$E$4,IF(E1273=3,$E$5,IF(E1273=4,$E$6,IF(E1273=5,$E$7,IF(E1273=6,$E$8,"other"))))))</f>
        <v>NY Metro</v>
      </c>
      <c r="P1273" s="94">
        <f t="shared" si="309"/>
        <v>1184</v>
      </c>
      <c r="Q1273" s="94" t="s">
        <v>114</v>
      </c>
      <c r="R1273" s="193"/>
      <c r="S1273" s="94">
        <v>1</v>
      </c>
      <c r="T1273" s="58">
        <f t="shared" si="306"/>
        <v>4</v>
      </c>
      <c r="U1273" s="61">
        <f t="shared" si="307"/>
        <v>506.64</v>
      </c>
      <c r="V1273" s="61">
        <f t="shared" ref="V1273:V1336" si="311">U1273/INDEX($AO$49:$AO$56,MATCH($O1273,$AL$49:$AL$56,0))</f>
        <v>494.16239941477687</v>
      </c>
      <c r="W1273" s="61" t="s">
        <v>194</v>
      </c>
      <c r="X1273" s="61">
        <f t="shared" ref="X1273:X1336" si="312">IF(K1273,K1273,AVERAGE($L$11:$L$1104))</f>
        <v>3.6349999999999998</v>
      </c>
      <c r="Y1273" s="61">
        <f t="shared" si="304"/>
        <v>3.5454767129968299</v>
      </c>
      <c r="Z1273" s="58">
        <f t="shared" si="305"/>
        <v>0</v>
      </c>
      <c r="AA1273" s="81">
        <f t="shared" si="308"/>
        <v>494.16239941477687</v>
      </c>
      <c r="AB1273" s="212">
        <f t="shared" si="303"/>
        <v>123.54059985369422</v>
      </c>
      <c r="AC1273" s="82"/>
      <c r="AD1273" s="10"/>
      <c r="AE1273"/>
      <c r="AF1273"/>
      <c r="AK1273" s="10"/>
      <c r="AM1273"/>
      <c r="AR1273" s="10"/>
      <c r="AT1273"/>
    </row>
    <row r="1274" spans="1:46" x14ac:dyDescent="0.25">
      <c r="A1274" s="93">
        <v>1185</v>
      </c>
      <c r="B1274" s="93" t="s">
        <v>126</v>
      </c>
      <c r="C1274" s="94" t="s">
        <v>114</v>
      </c>
      <c r="D1274" s="121">
        <v>2014</v>
      </c>
      <c r="E1274" s="93">
        <v>4</v>
      </c>
      <c r="F1274" s="93">
        <f t="shared" si="301"/>
        <v>1185</v>
      </c>
      <c r="H1274" s="54">
        <v>4</v>
      </c>
      <c r="I1274" s="118">
        <v>506.64</v>
      </c>
      <c r="J1274" s="123"/>
      <c r="L1274"/>
      <c r="M1274" s="60">
        <f t="shared" si="302"/>
        <v>506.64</v>
      </c>
      <c r="N1274" s="10"/>
      <c r="O1274" s="79" t="str">
        <f t="shared" si="310"/>
        <v>NY Metro</v>
      </c>
      <c r="P1274" s="94">
        <f t="shared" si="309"/>
        <v>1185</v>
      </c>
      <c r="Q1274" s="94" t="s">
        <v>114</v>
      </c>
      <c r="R1274" s="193"/>
      <c r="S1274" s="94">
        <v>1</v>
      </c>
      <c r="T1274" s="58">
        <f t="shared" si="306"/>
        <v>4</v>
      </c>
      <c r="U1274" s="61">
        <f t="shared" si="307"/>
        <v>506.64</v>
      </c>
      <c r="V1274" s="61">
        <f t="shared" si="311"/>
        <v>494.16239941477687</v>
      </c>
      <c r="W1274" s="61" t="s">
        <v>194</v>
      </c>
      <c r="X1274" s="61">
        <f t="shared" si="312"/>
        <v>3.6349999999999998</v>
      </c>
      <c r="Y1274" s="61">
        <f t="shared" si="304"/>
        <v>3.5454767129968299</v>
      </c>
      <c r="Z1274" s="58">
        <f t="shared" si="305"/>
        <v>0</v>
      </c>
      <c r="AA1274" s="81">
        <f t="shared" si="308"/>
        <v>494.16239941477687</v>
      </c>
      <c r="AB1274" s="212">
        <f t="shared" si="303"/>
        <v>123.54059985369422</v>
      </c>
      <c r="AC1274" s="82"/>
      <c r="AD1274" s="10"/>
      <c r="AE1274"/>
      <c r="AF1274"/>
      <c r="AK1274" s="10"/>
      <c r="AM1274"/>
      <c r="AR1274" s="10"/>
      <c r="AT1274"/>
    </row>
    <row r="1275" spans="1:46" x14ac:dyDescent="0.25">
      <c r="A1275" s="93">
        <v>1186</v>
      </c>
      <c r="B1275" s="93" t="s">
        <v>126</v>
      </c>
      <c r="C1275" s="94" t="s">
        <v>114</v>
      </c>
      <c r="D1275" s="121">
        <v>2014</v>
      </c>
      <c r="E1275" s="93">
        <v>4</v>
      </c>
      <c r="F1275" s="93">
        <f t="shared" si="301"/>
        <v>1186</v>
      </c>
      <c r="H1275" s="54">
        <v>4</v>
      </c>
      <c r="I1275" s="118">
        <v>506.64</v>
      </c>
      <c r="J1275" s="123"/>
      <c r="L1275"/>
      <c r="M1275" s="60">
        <f t="shared" si="302"/>
        <v>506.64</v>
      </c>
      <c r="N1275" s="10"/>
      <c r="O1275" s="79" t="str">
        <f t="shared" si="310"/>
        <v>NY Metro</v>
      </c>
      <c r="P1275" s="94">
        <f t="shared" si="309"/>
        <v>1186</v>
      </c>
      <c r="Q1275" s="94" t="s">
        <v>114</v>
      </c>
      <c r="R1275" s="193"/>
      <c r="S1275" s="94">
        <v>1</v>
      </c>
      <c r="T1275" s="58">
        <f t="shared" si="306"/>
        <v>4</v>
      </c>
      <c r="U1275" s="61">
        <f t="shared" si="307"/>
        <v>506.64</v>
      </c>
      <c r="V1275" s="61">
        <f t="shared" si="311"/>
        <v>494.16239941477687</v>
      </c>
      <c r="W1275" s="61" t="s">
        <v>194</v>
      </c>
      <c r="X1275" s="61">
        <f t="shared" si="312"/>
        <v>3.6349999999999998</v>
      </c>
      <c r="Y1275" s="61">
        <f t="shared" si="304"/>
        <v>3.5454767129968299</v>
      </c>
      <c r="Z1275" s="58">
        <f t="shared" si="305"/>
        <v>0</v>
      </c>
      <c r="AA1275" s="81">
        <f t="shared" si="308"/>
        <v>494.16239941477687</v>
      </c>
      <c r="AB1275" s="212">
        <f t="shared" si="303"/>
        <v>123.54059985369422</v>
      </c>
      <c r="AC1275" s="82"/>
      <c r="AD1275" s="10"/>
      <c r="AE1275"/>
      <c r="AF1275"/>
      <c r="AK1275" s="10"/>
      <c r="AM1275"/>
      <c r="AR1275" s="10"/>
      <c r="AT1275"/>
    </row>
    <row r="1276" spans="1:46" x14ac:dyDescent="0.25">
      <c r="A1276" s="93">
        <v>1187</v>
      </c>
      <c r="B1276" s="93" t="s">
        <v>126</v>
      </c>
      <c r="C1276" s="94" t="s">
        <v>114</v>
      </c>
      <c r="D1276" s="121">
        <v>2014</v>
      </c>
      <c r="E1276" s="93">
        <v>4</v>
      </c>
      <c r="F1276" s="93">
        <f t="shared" si="301"/>
        <v>1187</v>
      </c>
      <c r="H1276" s="54">
        <v>4</v>
      </c>
      <c r="I1276" s="118">
        <v>506.64</v>
      </c>
      <c r="J1276" s="123"/>
      <c r="L1276"/>
      <c r="M1276" s="60">
        <f t="shared" si="302"/>
        <v>506.64</v>
      </c>
      <c r="N1276" s="10"/>
      <c r="O1276" s="79" t="str">
        <f t="shared" si="310"/>
        <v>NY Metro</v>
      </c>
      <c r="P1276" s="94">
        <f t="shared" si="309"/>
        <v>1187</v>
      </c>
      <c r="Q1276" s="94" t="s">
        <v>114</v>
      </c>
      <c r="R1276" s="193"/>
      <c r="S1276" s="94">
        <v>1</v>
      </c>
      <c r="T1276" s="58">
        <f t="shared" si="306"/>
        <v>4</v>
      </c>
      <c r="U1276" s="61">
        <f t="shared" si="307"/>
        <v>506.64</v>
      </c>
      <c r="V1276" s="61">
        <f t="shared" si="311"/>
        <v>494.16239941477687</v>
      </c>
      <c r="W1276" s="61" t="s">
        <v>194</v>
      </c>
      <c r="X1276" s="61">
        <f t="shared" si="312"/>
        <v>3.6349999999999998</v>
      </c>
      <c r="Y1276" s="61">
        <f t="shared" si="304"/>
        <v>3.5454767129968299</v>
      </c>
      <c r="Z1276" s="58">
        <f t="shared" si="305"/>
        <v>0</v>
      </c>
      <c r="AA1276" s="81">
        <f t="shared" si="308"/>
        <v>494.16239941477687</v>
      </c>
      <c r="AB1276" s="212">
        <f t="shared" si="303"/>
        <v>123.54059985369422</v>
      </c>
      <c r="AC1276" s="82"/>
      <c r="AD1276" s="10"/>
      <c r="AE1276"/>
      <c r="AF1276"/>
      <c r="AK1276" s="10"/>
      <c r="AM1276"/>
      <c r="AR1276" s="10"/>
      <c r="AT1276"/>
    </row>
    <row r="1277" spans="1:46" x14ac:dyDescent="0.25">
      <c r="A1277" s="93">
        <v>1188</v>
      </c>
      <c r="B1277" s="93" t="s">
        <v>126</v>
      </c>
      <c r="C1277" s="94" t="s">
        <v>114</v>
      </c>
      <c r="D1277" s="121">
        <v>2014</v>
      </c>
      <c r="E1277" s="93">
        <v>4</v>
      </c>
      <c r="F1277" s="93">
        <f t="shared" si="301"/>
        <v>1188</v>
      </c>
      <c r="H1277" s="54">
        <v>4</v>
      </c>
      <c r="I1277" s="118">
        <v>506.64</v>
      </c>
      <c r="J1277" s="123"/>
      <c r="L1277"/>
      <c r="M1277" s="60">
        <f t="shared" si="302"/>
        <v>506.64</v>
      </c>
      <c r="N1277" s="10"/>
      <c r="O1277" s="79" t="str">
        <f t="shared" si="310"/>
        <v>NY Metro</v>
      </c>
      <c r="P1277" s="94">
        <f t="shared" si="309"/>
        <v>1188</v>
      </c>
      <c r="Q1277" s="94" t="s">
        <v>114</v>
      </c>
      <c r="R1277" s="193"/>
      <c r="S1277" s="94">
        <v>1</v>
      </c>
      <c r="T1277" s="58">
        <f t="shared" si="306"/>
        <v>4</v>
      </c>
      <c r="U1277" s="61">
        <f t="shared" si="307"/>
        <v>506.64</v>
      </c>
      <c r="V1277" s="61">
        <f t="shared" si="311"/>
        <v>494.16239941477687</v>
      </c>
      <c r="W1277" s="61" t="s">
        <v>194</v>
      </c>
      <c r="X1277" s="61">
        <f t="shared" si="312"/>
        <v>3.6349999999999998</v>
      </c>
      <c r="Y1277" s="61">
        <f t="shared" si="304"/>
        <v>3.5454767129968299</v>
      </c>
      <c r="Z1277" s="58">
        <f t="shared" si="305"/>
        <v>0</v>
      </c>
      <c r="AA1277" s="81">
        <f t="shared" si="308"/>
        <v>494.16239941477687</v>
      </c>
      <c r="AB1277" s="212">
        <f t="shared" si="303"/>
        <v>123.54059985369422</v>
      </c>
      <c r="AC1277" s="82"/>
      <c r="AD1277" s="10"/>
      <c r="AE1277"/>
      <c r="AF1277"/>
      <c r="AK1277" s="10"/>
      <c r="AM1277"/>
      <c r="AR1277" s="10"/>
      <c r="AT1277"/>
    </row>
    <row r="1278" spans="1:46" x14ac:dyDescent="0.25">
      <c r="A1278" s="93">
        <v>1189</v>
      </c>
      <c r="B1278" s="93" t="s">
        <v>126</v>
      </c>
      <c r="C1278" s="94" t="s">
        <v>114</v>
      </c>
      <c r="D1278" s="121">
        <v>2014</v>
      </c>
      <c r="E1278" s="93">
        <v>4</v>
      </c>
      <c r="F1278" s="93">
        <f t="shared" si="301"/>
        <v>1189</v>
      </c>
      <c r="H1278" s="54">
        <v>4</v>
      </c>
      <c r="I1278" s="118">
        <v>506.64</v>
      </c>
      <c r="J1278" s="123"/>
      <c r="L1278"/>
      <c r="M1278" s="60">
        <f t="shared" si="302"/>
        <v>506.64</v>
      </c>
      <c r="N1278" s="10"/>
      <c r="O1278" s="79" t="str">
        <f t="shared" si="310"/>
        <v>NY Metro</v>
      </c>
      <c r="P1278" s="94">
        <f t="shared" si="309"/>
        <v>1189</v>
      </c>
      <c r="Q1278" s="94" t="s">
        <v>114</v>
      </c>
      <c r="R1278" s="193"/>
      <c r="S1278" s="94">
        <v>1</v>
      </c>
      <c r="T1278" s="58">
        <f t="shared" si="306"/>
        <v>4</v>
      </c>
      <c r="U1278" s="61">
        <f t="shared" si="307"/>
        <v>506.64</v>
      </c>
      <c r="V1278" s="61">
        <f t="shared" si="311"/>
        <v>494.16239941477687</v>
      </c>
      <c r="W1278" s="61" t="s">
        <v>194</v>
      </c>
      <c r="X1278" s="61">
        <f t="shared" si="312"/>
        <v>3.6349999999999998</v>
      </c>
      <c r="Y1278" s="61">
        <f t="shared" si="304"/>
        <v>3.5454767129968299</v>
      </c>
      <c r="Z1278" s="58">
        <f t="shared" si="305"/>
        <v>0</v>
      </c>
      <c r="AA1278" s="81">
        <f t="shared" si="308"/>
        <v>494.16239941477687</v>
      </c>
      <c r="AB1278" s="212">
        <f t="shared" si="303"/>
        <v>123.54059985369422</v>
      </c>
      <c r="AC1278" s="82"/>
      <c r="AD1278" s="10"/>
      <c r="AE1278"/>
      <c r="AF1278"/>
      <c r="AK1278" s="10"/>
      <c r="AM1278"/>
      <c r="AR1278" s="10"/>
      <c r="AT1278"/>
    </row>
    <row r="1279" spans="1:46" x14ac:dyDescent="0.25">
      <c r="A1279" s="93">
        <v>1190</v>
      </c>
      <c r="B1279" s="93" t="s">
        <v>126</v>
      </c>
      <c r="C1279" s="94" t="s">
        <v>114</v>
      </c>
      <c r="D1279" s="121">
        <v>2014</v>
      </c>
      <c r="E1279" s="93">
        <v>4</v>
      </c>
      <c r="F1279" s="93">
        <f t="shared" ref="F1279:F1342" si="313">A1279</f>
        <v>1190</v>
      </c>
      <c r="H1279" s="54">
        <v>4</v>
      </c>
      <c r="I1279" s="118">
        <v>506.64</v>
      </c>
      <c r="J1279" s="123"/>
      <c r="L1279"/>
      <c r="M1279" s="60">
        <f t="shared" si="302"/>
        <v>506.64</v>
      </c>
      <c r="N1279" s="10"/>
      <c r="O1279" s="79" t="str">
        <f t="shared" si="310"/>
        <v>NY Metro</v>
      </c>
      <c r="P1279" s="94">
        <f t="shared" si="309"/>
        <v>1190</v>
      </c>
      <c r="Q1279" s="94" t="s">
        <v>114</v>
      </c>
      <c r="R1279" s="193"/>
      <c r="S1279" s="94">
        <v>1</v>
      </c>
      <c r="T1279" s="58">
        <f t="shared" si="306"/>
        <v>4</v>
      </c>
      <c r="U1279" s="61">
        <f t="shared" si="307"/>
        <v>506.64</v>
      </c>
      <c r="V1279" s="61">
        <f t="shared" si="311"/>
        <v>494.16239941477687</v>
      </c>
      <c r="W1279" s="61" t="s">
        <v>194</v>
      </c>
      <c r="X1279" s="61">
        <f t="shared" si="312"/>
        <v>3.6349999999999998</v>
      </c>
      <c r="Y1279" s="61">
        <f t="shared" si="304"/>
        <v>3.5454767129968299</v>
      </c>
      <c r="Z1279" s="58">
        <f t="shared" si="305"/>
        <v>0</v>
      </c>
      <c r="AA1279" s="81">
        <f t="shared" si="308"/>
        <v>494.16239941477687</v>
      </c>
      <c r="AB1279" s="212">
        <f t="shared" si="303"/>
        <v>123.54059985369422</v>
      </c>
      <c r="AC1279" s="82"/>
      <c r="AD1279" s="10"/>
      <c r="AE1279"/>
      <c r="AF1279"/>
      <c r="AK1279" s="10"/>
      <c r="AM1279"/>
      <c r="AR1279" s="10"/>
      <c r="AT1279"/>
    </row>
    <row r="1280" spans="1:46" x14ac:dyDescent="0.25">
      <c r="A1280" s="93">
        <v>1191</v>
      </c>
      <c r="B1280" s="93" t="s">
        <v>126</v>
      </c>
      <c r="C1280" s="94" t="s">
        <v>114</v>
      </c>
      <c r="D1280" s="121">
        <v>2014</v>
      </c>
      <c r="E1280" s="93">
        <v>4</v>
      </c>
      <c r="F1280" s="93">
        <f t="shared" si="313"/>
        <v>1191</v>
      </c>
      <c r="H1280" s="54">
        <v>4</v>
      </c>
      <c r="I1280" s="118">
        <v>506.64</v>
      </c>
      <c r="J1280" s="123"/>
      <c r="L1280"/>
      <c r="M1280" s="60">
        <f t="shared" si="302"/>
        <v>506.64</v>
      </c>
      <c r="N1280" s="10"/>
      <c r="O1280" s="79" t="str">
        <f t="shared" si="310"/>
        <v>NY Metro</v>
      </c>
      <c r="P1280" s="94">
        <f t="shared" si="309"/>
        <v>1191</v>
      </c>
      <c r="Q1280" s="94" t="s">
        <v>114</v>
      </c>
      <c r="R1280" s="193"/>
      <c r="S1280" s="94">
        <v>1</v>
      </c>
      <c r="T1280" s="58">
        <f t="shared" si="306"/>
        <v>4</v>
      </c>
      <c r="U1280" s="61">
        <f t="shared" si="307"/>
        <v>506.64</v>
      </c>
      <c r="V1280" s="61">
        <f t="shared" si="311"/>
        <v>494.16239941477687</v>
      </c>
      <c r="W1280" s="61" t="s">
        <v>194</v>
      </c>
      <c r="X1280" s="61">
        <f t="shared" si="312"/>
        <v>3.6349999999999998</v>
      </c>
      <c r="Y1280" s="61">
        <f t="shared" si="304"/>
        <v>3.5454767129968299</v>
      </c>
      <c r="Z1280" s="58">
        <f t="shared" si="305"/>
        <v>0</v>
      </c>
      <c r="AA1280" s="81">
        <f t="shared" si="308"/>
        <v>494.16239941477687</v>
      </c>
      <c r="AB1280" s="212">
        <f t="shared" si="303"/>
        <v>123.54059985369422</v>
      </c>
      <c r="AC1280" s="82"/>
      <c r="AD1280" s="10"/>
      <c r="AE1280"/>
      <c r="AF1280"/>
      <c r="AK1280" s="10"/>
      <c r="AM1280"/>
      <c r="AR1280" s="10"/>
      <c r="AT1280"/>
    </row>
    <row r="1281" spans="1:46" x14ac:dyDescent="0.25">
      <c r="A1281" s="93">
        <v>1192</v>
      </c>
      <c r="B1281" s="93" t="s">
        <v>126</v>
      </c>
      <c r="C1281" s="94" t="s">
        <v>114</v>
      </c>
      <c r="D1281" s="121">
        <v>2014</v>
      </c>
      <c r="E1281" s="93">
        <v>4</v>
      </c>
      <c r="F1281" s="93">
        <f t="shared" si="313"/>
        <v>1192</v>
      </c>
      <c r="H1281" s="54">
        <v>4</v>
      </c>
      <c r="I1281" s="118">
        <v>506.64</v>
      </c>
      <c r="J1281" s="123"/>
      <c r="L1281"/>
      <c r="M1281" s="60">
        <f t="shared" si="302"/>
        <v>506.64</v>
      </c>
      <c r="N1281" s="10"/>
      <c r="O1281" s="79" t="str">
        <f t="shared" si="310"/>
        <v>NY Metro</v>
      </c>
      <c r="P1281" s="94">
        <f t="shared" si="309"/>
        <v>1192</v>
      </c>
      <c r="Q1281" s="94" t="s">
        <v>114</v>
      </c>
      <c r="R1281" s="193"/>
      <c r="S1281" s="94">
        <v>1</v>
      </c>
      <c r="T1281" s="58">
        <f t="shared" si="306"/>
        <v>4</v>
      </c>
      <c r="U1281" s="61">
        <f t="shared" si="307"/>
        <v>506.64</v>
      </c>
      <c r="V1281" s="61">
        <f t="shared" si="311"/>
        <v>494.16239941477687</v>
      </c>
      <c r="W1281" s="61" t="s">
        <v>194</v>
      </c>
      <c r="X1281" s="61">
        <f t="shared" si="312"/>
        <v>3.6349999999999998</v>
      </c>
      <c r="Y1281" s="61">
        <f t="shared" si="304"/>
        <v>3.5454767129968299</v>
      </c>
      <c r="Z1281" s="58">
        <f t="shared" si="305"/>
        <v>0</v>
      </c>
      <c r="AA1281" s="81">
        <f t="shared" si="308"/>
        <v>494.16239941477687</v>
      </c>
      <c r="AB1281" s="212">
        <f t="shared" si="303"/>
        <v>123.54059985369422</v>
      </c>
      <c r="AC1281" s="82"/>
      <c r="AD1281" s="10"/>
      <c r="AE1281"/>
      <c r="AF1281"/>
      <c r="AK1281" s="10"/>
      <c r="AM1281"/>
      <c r="AR1281" s="10"/>
      <c r="AT1281"/>
    </row>
    <row r="1282" spans="1:46" x14ac:dyDescent="0.25">
      <c r="A1282" s="93">
        <v>1193</v>
      </c>
      <c r="B1282" s="93" t="s">
        <v>126</v>
      </c>
      <c r="C1282" s="94" t="s">
        <v>114</v>
      </c>
      <c r="D1282" s="121">
        <v>2014</v>
      </c>
      <c r="E1282" s="93">
        <v>4</v>
      </c>
      <c r="F1282" s="93">
        <f t="shared" si="313"/>
        <v>1193</v>
      </c>
      <c r="H1282" s="54">
        <v>4</v>
      </c>
      <c r="I1282" s="118">
        <v>506.64</v>
      </c>
      <c r="J1282" s="123"/>
      <c r="L1282"/>
      <c r="M1282" s="60">
        <f t="shared" si="302"/>
        <v>506.64</v>
      </c>
      <c r="N1282" s="10"/>
      <c r="O1282" s="79" t="str">
        <f t="shared" si="310"/>
        <v>NY Metro</v>
      </c>
      <c r="P1282" s="94">
        <f t="shared" si="309"/>
        <v>1193</v>
      </c>
      <c r="Q1282" s="94" t="s">
        <v>114</v>
      </c>
      <c r="R1282" s="193"/>
      <c r="S1282" s="94">
        <v>1</v>
      </c>
      <c r="T1282" s="58">
        <f t="shared" si="306"/>
        <v>4</v>
      </c>
      <c r="U1282" s="61">
        <f t="shared" si="307"/>
        <v>506.64</v>
      </c>
      <c r="V1282" s="61">
        <f t="shared" si="311"/>
        <v>494.16239941477687</v>
      </c>
      <c r="W1282" s="61" t="s">
        <v>194</v>
      </c>
      <c r="X1282" s="61">
        <f t="shared" si="312"/>
        <v>3.6349999999999998</v>
      </c>
      <c r="Y1282" s="61">
        <f t="shared" si="304"/>
        <v>3.5454767129968299</v>
      </c>
      <c r="Z1282" s="58">
        <f t="shared" si="305"/>
        <v>0</v>
      </c>
      <c r="AA1282" s="81">
        <f t="shared" si="308"/>
        <v>494.16239941477687</v>
      </c>
      <c r="AB1282" s="212">
        <f t="shared" si="303"/>
        <v>123.54059985369422</v>
      </c>
      <c r="AC1282" s="82"/>
      <c r="AD1282" s="10"/>
      <c r="AE1282"/>
      <c r="AF1282"/>
      <c r="AK1282" s="10"/>
      <c r="AM1282"/>
      <c r="AR1282" s="10"/>
      <c r="AT1282"/>
    </row>
    <row r="1283" spans="1:46" x14ac:dyDescent="0.25">
      <c r="A1283" s="93">
        <v>1194</v>
      </c>
      <c r="B1283" s="93" t="s">
        <v>126</v>
      </c>
      <c r="C1283" s="94" t="s">
        <v>114</v>
      </c>
      <c r="D1283" s="121">
        <v>2014</v>
      </c>
      <c r="E1283" s="93">
        <v>4</v>
      </c>
      <c r="F1283" s="93">
        <f t="shared" si="313"/>
        <v>1194</v>
      </c>
      <c r="H1283" s="54">
        <v>4</v>
      </c>
      <c r="I1283" s="118">
        <v>506.64</v>
      </c>
      <c r="J1283" s="123"/>
      <c r="L1283"/>
      <c r="M1283" s="60">
        <f t="shared" si="302"/>
        <v>506.64</v>
      </c>
      <c r="N1283" s="10"/>
      <c r="O1283" s="79" t="str">
        <f t="shared" si="310"/>
        <v>NY Metro</v>
      </c>
      <c r="P1283" s="94">
        <f t="shared" si="309"/>
        <v>1194</v>
      </c>
      <c r="Q1283" s="94" t="s">
        <v>114</v>
      </c>
      <c r="R1283" s="193"/>
      <c r="S1283" s="94">
        <v>1</v>
      </c>
      <c r="T1283" s="58">
        <f t="shared" si="306"/>
        <v>4</v>
      </c>
      <c r="U1283" s="61">
        <f t="shared" si="307"/>
        <v>506.64</v>
      </c>
      <c r="V1283" s="61">
        <f t="shared" si="311"/>
        <v>494.16239941477687</v>
      </c>
      <c r="W1283" s="61" t="s">
        <v>194</v>
      </c>
      <c r="X1283" s="61">
        <f t="shared" si="312"/>
        <v>3.6349999999999998</v>
      </c>
      <c r="Y1283" s="61">
        <f t="shared" si="304"/>
        <v>3.5454767129968299</v>
      </c>
      <c r="Z1283" s="58">
        <f t="shared" si="305"/>
        <v>0</v>
      </c>
      <c r="AA1283" s="81">
        <f t="shared" si="308"/>
        <v>494.16239941477687</v>
      </c>
      <c r="AB1283" s="212">
        <f t="shared" si="303"/>
        <v>123.54059985369422</v>
      </c>
      <c r="AC1283" s="82"/>
      <c r="AD1283" s="10"/>
      <c r="AE1283"/>
      <c r="AF1283"/>
      <c r="AK1283" s="10"/>
      <c r="AM1283"/>
      <c r="AR1283" s="10"/>
      <c r="AT1283"/>
    </row>
    <row r="1284" spans="1:46" x14ac:dyDescent="0.25">
      <c r="A1284" s="93">
        <v>1195</v>
      </c>
      <c r="B1284" s="93" t="s">
        <v>126</v>
      </c>
      <c r="C1284" s="94" t="s">
        <v>114</v>
      </c>
      <c r="D1284" s="121">
        <v>2014</v>
      </c>
      <c r="E1284" s="93">
        <v>4</v>
      </c>
      <c r="F1284" s="93">
        <f t="shared" si="313"/>
        <v>1195</v>
      </c>
      <c r="H1284" s="54">
        <v>4</v>
      </c>
      <c r="I1284" s="118">
        <v>506.63</v>
      </c>
      <c r="J1284" s="123"/>
      <c r="L1284"/>
      <c r="M1284" s="60">
        <f t="shared" si="302"/>
        <v>506.63</v>
      </c>
      <c r="N1284" s="10"/>
      <c r="O1284" s="79" t="str">
        <f t="shared" si="310"/>
        <v>NY Metro</v>
      </c>
      <c r="P1284" s="94">
        <f t="shared" si="309"/>
        <v>1195</v>
      </c>
      <c r="Q1284" s="94" t="s">
        <v>114</v>
      </c>
      <c r="R1284" s="193"/>
      <c r="S1284" s="94">
        <v>1</v>
      </c>
      <c r="T1284" s="58">
        <f t="shared" si="306"/>
        <v>4</v>
      </c>
      <c r="U1284" s="61">
        <f t="shared" si="307"/>
        <v>506.63</v>
      </c>
      <c r="V1284" s="61">
        <f t="shared" si="311"/>
        <v>494.15264569617165</v>
      </c>
      <c r="W1284" s="61" t="s">
        <v>194</v>
      </c>
      <c r="X1284" s="61">
        <f t="shared" si="312"/>
        <v>3.6349999999999998</v>
      </c>
      <c r="Y1284" s="61">
        <f t="shared" si="304"/>
        <v>3.5454767129968299</v>
      </c>
      <c r="Z1284" s="58">
        <f t="shared" si="305"/>
        <v>0</v>
      </c>
      <c r="AA1284" s="81">
        <f t="shared" si="308"/>
        <v>494.15264569617165</v>
      </c>
      <c r="AB1284" s="212">
        <f t="shared" si="303"/>
        <v>123.53816142404291</v>
      </c>
      <c r="AC1284" s="82"/>
      <c r="AD1284" s="10"/>
      <c r="AE1284"/>
      <c r="AF1284"/>
      <c r="AK1284" s="10"/>
      <c r="AM1284"/>
      <c r="AR1284" s="10"/>
      <c r="AT1284"/>
    </row>
    <row r="1285" spans="1:46" x14ac:dyDescent="0.25">
      <c r="A1285" s="93">
        <v>1196</v>
      </c>
      <c r="B1285" s="93" t="s">
        <v>126</v>
      </c>
      <c r="C1285" s="94" t="s">
        <v>114</v>
      </c>
      <c r="D1285" s="121">
        <v>2014</v>
      </c>
      <c r="E1285" s="93">
        <v>4</v>
      </c>
      <c r="F1285" s="93">
        <f t="shared" si="313"/>
        <v>1196</v>
      </c>
      <c r="H1285" s="54">
        <v>4</v>
      </c>
      <c r="I1285" s="118">
        <v>506.63</v>
      </c>
      <c r="J1285" s="123"/>
      <c r="L1285"/>
      <c r="M1285" s="60">
        <f t="shared" si="302"/>
        <v>506.63</v>
      </c>
      <c r="N1285" s="10"/>
      <c r="O1285" s="79" t="str">
        <f t="shared" si="310"/>
        <v>NY Metro</v>
      </c>
      <c r="P1285" s="94">
        <f t="shared" si="309"/>
        <v>1196</v>
      </c>
      <c r="Q1285" s="94" t="s">
        <v>114</v>
      </c>
      <c r="R1285" s="193"/>
      <c r="S1285" s="94">
        <v>1</v>
      </c>
      <c r="T1285" s="58">
        <f t="shared" si="306"/>
        <v>4</v>
      </c>
      <c r="U1285" s="61">
        <f t="shared" si="307"/>
        <v>506.63</v>
      </c>
      <c r="V1285" s="61">
        <f t="shared" si="311"/>
        <v>494.15264569617165</v>
      </c>
      <c r="W1285" s="61" t="s">
        <v>194</v>
      </c>
      <c r="X1285" s="61">
        <f t="shared" si="312"/>
        <v>3.6349999999999998</v>
      </c>
      <c r="Y1285" s="61">
        <f t="shared" si="304"/>
        <v>3.5454767129968299</v>
      </c>
      <c r="Z1285" s="58">
        <f t="shared" si="305"/>
        <v>0</v>
      </c>
      <c r="AA1285" s="81">
        <f t="shared" si="308"/>
        <v>494.15264569617165</v>
      </c>
      <c r="AB1285" s="212">
        <f t="shared" si="303"/>
        <v>123.53816142404291</v>
      </c>
      <c r="AC1285" s="82"/>
      <c r="AD1285" s="10"/>
      <c r="AE1285"/>
      <c r="AF1285"/>
      <c r="AK1285" s="10"/>
      <c r="AM1285"/>
      <c r="AR1285" s="10"/>
      <c r="AT1285"/>
    </row>
    <row r="1286" spans="1:46" x14ac:dyDescent="0.25">
      <c r="A1286" s="93">
        <v>1197</v>
      </c>
      <c r="B1286" s="93" t="s">
        <v>126</v>
      </c>
      <c r="C1286" s="94" t="s">
        <v>114</v>
      </c>
      <c r="D1286" s="121">
        <v>2014</v>
      </c>
      <c r="E1286" s="93">
        <v>4</v>
      </c>
      <c r="F1286" s="93">
        <f t="shared" si="313"/>
        <v>1197</v>
      </c>
      <c r="H1286" s="54">
        <v>4</v>
      </c>
      <c r="I1286" s="118">
        <v>506.64</v>
      </c>
      <c r="J1286" s="123"/>
      <c r="L1286"/>
      <c r="M1286" s="60">
        <f t="shared" ref="M1286:M1349" si="314">I1286+(L1286*K1286)</f>
        <v>506.64</v>
      </c>
      <c r="N1286" s="10"/>
      <c r="O1286" s="79" t="str">
        <f t="shared" si="310"/>
        <v>NY Metro</v>
      </c>
      <c r="P1286" s="94">
        <f t="shared" si="309"/>
        <v>1197</v>
      </c>
      <c r="Q1286" s="94" t="s">
        <v>114</v>
      </c>
      <c r="R1286" s="193"/>
      <c r="S1286" s="94">
        <v>1</v>
      </c>
      <c r="T1286" s="58">
        <f t="shared" si="306"/>
        <v>4</v>
      </c>
      <c r="U1286" s="61">
        <f t="shared" si="307"/>
        <v>506.64</v>
      </c>
      <c r="V1286" s="61">
        <f t="shared" si="311"/>
        <v>494.16239941477687</v>
      </c>
      <c r="W1286" s="61" t="s">
        <v>194</v>
      </c>
      <c r="X1286" s="61">
        <f t="shared" si="312"/>
        <v>3.6349999999999998</v>
      </c>
      <c r="Y1286" s="61">
        <f t="shared" si="304"/>
        <v>3.5454767129968299</v>
      </c>
      <c r="Z1286" s="58">
        <f t="shared" si="305"/>
        <v>0</v>
      </c>
      <c r="AA1286" s="81">
        <f t="shared" si="308"/>
        <v>494.16239941477687</v>
      </c>
      <c r="AB1286" s="212">
        <f t="shared" ref="AB1286:AB1349" si="315">IF(T1286,AA1286/T1286,"-")</f>
        <v>123.54059985369422</v>
      </c>
      <c r="AC1286" s="82"/>
      <c r="AD1286" s="10"/>
      <c r="AE1286"/>
      <c r="AF1286"/>
      <c r="AK1286" s="10"/>
      <c r="AM1286"/>
      <c r="AR1286" s="10"/>
      <c r="AT1286"/>
    </row>
    <row r="1287" spans="1:46" x14ac:dyDescent="0.25">
      <c r="A1287" s="93">
        <v>1198</v>
      </c>
      <c r="B1287" s="93" t="s">
        <v>126</v>
      </c>
      <c r="C1287" s="94" t="s">
        <v>114</v>
      </c>
      <c r="D1287" s="121">
        <v>2014</v>
      </c>
      <c r="E1287" s="93">
        <v>4</v>
      </c>
      <c r="F1287" s="93">
        <f t="shared" si="313"/>
        <v>1198</v>
      </c>
      <c r="H1287" s="54">
        <v>4</v>
      </c>
      <c r="I1287" s="118">
        <v>506.64</v>
      </c>
      <c r="J1287" s="123"/>
      <c r="L1287"/>
      <c r="M1287" s="60">
        <f t="shared" si="314"/>
        <v>506.64</v>
      </c>
      <c r="N1287" s="10"/>
      <c r="O1287" s="79" t="str">
        <f t="shared" si="310"/>
        <v>NY Metro</v>
      </c>
      <c r="P1287" s="94">
        <f t="shared" si="309"/>
        <v>1198</v>
      </c>
      <c r="Q1287" s="94" t="s">
        <v>114</v>
      </c>
      <c r="R1287" s="193"/>
      <c r="S1287" s="94">
        <v>1</v>
      </c>
      <c r="T1287" s="58">
        <f t="shared" si="306"/>
        <v>4</v>
      </c>
      <c r="U1287" s="61">
        <f t="shared" si="307"/>
        <v>506.64</v>
      </c>
      <c r="V1287" s="61">
        <f t="shared" si="311"/>
        <v>494.16239941477687</v>
      </c>
      <c r="W1287" s="61" t="s">
        <v>194</v>
      </c>
      <c r="X1287" s="61">
        <f t="shared" si="312"/>
        <v>3.6349999999999998</v>
      </c>
      <c r="Y1287" s="61">
        <f t="shared" si="304"/>
        <v>3.5454767129968299</v>
      </c>
      <c r="Z1287" s="58">
        <f t="shared" si="305"/>
        <v>0</v>
      </c>
      <c r="AA1287" s="81">
        <f t="shared" si="308"/>
        <v>494.16239941477687</v>
      </c>
      <c r="AB1287" s="212">
        <f t="shared" si="315"/>
        <v>123.54059985369422</v>
      </c>
      <c r="AC1287" s="82"/>
      <c r="AD1287" s="10"/>
      <c r="AE1287"/>
      <c r="AF1287"/>
      <c r="AK1287" s="10"/>
      <c r="AM1287"/>
      <c r="AR1287" s="10"/>
      <c r="AT1287"/>
    </row>
    <row r="1288" spans="1:46" x14ac:dyDescent="0.25">
      <c r="A1288" s="93">
        <v>1199</v>
      </c>
      <c r="B1288" s="93" t="s">
        <v>126</v>
      </c>
      <c r="C1288" s="94" t="s">
        <v>114</v>
      </c>
      <c r="D1288" s="121">
        <v>2014</v>
      </c>
      <c r="E1288" s="93">
        <v>4</v>
      </c>
      <c r="F1288" s="93">
        <f t="shared" si="313"/>
        <v>1199</v>
      </c>
      <c r="H1288" s="54">
        <v>4</v>
      </c>
      <c r="I1288" s="118">
        <v>506.63</v>
      </c>
      <c r="J1288" s="123"/>
      <c r="L1288"/>
      <c r="M1288" s="60">
        <f t="shared" si="314"/>
        <v>506.63</v>
      </c>
      <c r="N1288" s="10"/>
      <c r="O1288" s="79" t="str">
        <f t="shared" si="310"/>
        <v>NY Metro</v>
      </c>
      <c r="P1288" s="94">
        <f t="shared" si="309"/>
        <v>1199</v>
      </c>
      <c r="Q1288" s="94" t="s">
        <v>114</v>
      </c>
      <c r="R1288" s="193"/>
      <c r="S1288" s="94">
        <v>1</v>
      </c>
      <c r="T1288" s="58">
        <f t="shared" si="306"/>
        <v>4</v>
      </c>
      <c r="U1288" s="61">
        <f t="shared" si="307"/>
        <v>506.63</v>
      </c>
      <c r="V1288" s="61">
        <f t="shared" si="311"/>
        <v>494.15264569617165</v>
      </c>
      <c r="W1288" s="61" t="s">
        <v>194</v>
      </c>
      <c r="X1288" s="61">
        <f t="shared" si="312"/>
        <v>3.6349999999999998</v>
      </c>
      <c r="Y1288" s="61">
        <f t="shared" si="304"/>
        <v>3.5454767129968299</v>
      </c>
      <c r="Z1288" s="58">
        <f t="shared" si="305"/>
        <v>0</v>
      </c>
      <c r="AA1288" s="81">
        <f t="shared" si="308"/>
        <v>494.15264569617165</v>
      </c>
      <c r="AB1288" s="212">
        <f t="shared" si="315"/>
        <v>123.53816142404291</v>
      </c>
      <c r="AC1288" s="82"/>
      <c r="AD1288" s="10"/>
      <c r="AE1288"/>
      <c r="AF1288"/>
      <c r="AK1288" s="10"/>
      <c r="AM1288"/>
      <c r="AR1288" s="10"/>
      <c r="AT1288"/>
    </row>
    <row r="1289" spans="1:46" x14ac:dyDescent="0.25">
      <c r="A1289" s="93">
        <v>1200</v>
      </c>
      <c r="B1289" s="93" t="s">
        <v>126</v>
      </c>
      <c r="C1289" s="94" t="s">
        <v>114</v>
      </c>
      <c r="D1289" s="121">
        <v>2014</v>
      </c>
      <c r="E1289" s="93">
        <v>4</v>
      </c>
      <c r="F1289" s="93">
        <f t="shared" si="313"/>
        <v>1200</v>
      </c>
      <c r="H1289" s="54">
        <v>4</v>
      </c>
      <c r="I1289" s="118">
        <v>506.63</v>
      </c>
      <c r="J1289" s="123"/>
      <c r="L1289"/>
      <c r="M1289" s="60">
        <f t="shared" si="314"/>
        <v>506.63</v>
      </c>
      <c r="N1289" s="10"/>
      <c r="O1289" s="79" t="str">
        <f t="shared" si="310"/>
        <v>NY Metro</v>
      </c>
      <c r="P1289" s="94">
        <f t="shared" si="309"/>
        <v>1200</v>
      </c>
      <c r="Q1289" s="94" t="s">
        <v>114</v>
      </c>
      <c r="R1289" s="193"/>
      <c r="S1289" s="94">
        <v>1</v>
      </c>
      <c r="T1289" s="58">
        <f t="shared" si="306"/>
        <v>4</v>
      </c>
      <c r="U1289" s="61">
        <f t="shared" si="307"/>
        <v>506.63</v>
      </c>
      <c r="V1289" s="61">
        <f t="shared" si="311"/>
        <v>494.15264569617165</v>
      </c>
      <c r="W1289" s="61" t="s">
        <v>194</v>
      </c>
      <c r="X1289" s="61">
        <f t="shared" si="312"/>
        <v>3.6349999999999998</v>
      </c>
      <c r="Y1289" s="61">
        <f t="shared" ref="Y1289:Y1352" si="316">X1289/$AO$52</f>
        <v>3.5454767129968299</v>
      </c>
      <c r="Z1289" s="58">
        <f t="shared" si="305"/>
        <v>0</v>
      </c>
      <c r="AA1289" s="81">
        <f t="shared" si="308"/>
        <v>494.15264569617165</v>
      </c>
      <c r="AB1289" s="212">
        <f t="shared" si="315"/>
        <v>123.53816142404291</v>
      </c>
      <c r="AC1289" s="82"/>
      <c r="AD1289" s="10"/>
      <c r="AE1289"/>
      <c r="AF1289"/>
      <c r="AK1289" s="10"/>
      <c r="AM1289"/>
      <c r="AR1289" s="10"/>
      <c r="AT1289"/>
    </row>
    <row r="1290" spans="1:46" x14ac:dyDescent="0.25">
      <c r="A1290" s="93">
        <v>1201</v>
      </c>
      <c r="B1290" s="93" t="s">
        <v>126</v>
      </c>
      <c r="C1290" s="94" t="s">
        <v>114</v>
      </c>
      <c r="D1290" s="121">
        <v>2014</v>
      </c>
      <c r="E1290" s="93">
        <v>4</v>
      </c>
      <c r="F1290" s="93">
        <f t="shared" si="313"/>
        <v>1201</v>
      </c>
      <c r="H1290" s="54">
        <v>4</v>
      </c>
      <c r="I1290" s="118">
        <v>506.63</v>
      </c>
      <c r="J1290" s="123"/>
      <c r="L1290"/>
      <c r="M1290" s="60">
        <f t="shared" si="314"/>
        <v>506.63</v>
      </c>
      <c r="N1290" s="10"/>
      <c r="O1290" s="79" t="str">
        <f t="shared" si="310"/>
        <v>NY Metro</v>
      </c>
      <c r="P1290" s="94">
        <f t="shared" si="309"/>
        <v>1201</v>
      </c>
      <c r="Q1290" s="94" t="s">
        <v>114</v>
      </c>
      <c r="R1290" s="193"/>
      <c r="S1290" s="94">
        <v>1</v>
      </c>
      <c r="T1290" s="58">
        <f t="shared" si="306"/>
        <v>4</v>
      </c>
      <c r="U1290" s="61">
        <f t="shared" si="307"/>
        <v>506.63</v>
      </c>
      <c r="V1290" s="61">
        <f t="shared" si="311"/>
        <v>494.15264569617165</v>
      </c>
      <c r="W1290" s="61" t="s">
        <v>194</v>
      </c>
      <c r="X1290" s="61">
        <f t="shared" si="312"/>
        <v>3.6349999999999998</v>
      </c>
      <c r="Y1290" s="61">
        <f t="shared" si="316"/>
        <v>3.5454767129968299</v>
      </c>
      <c r="Z1290" s="58">
        <f t="shared" si="305"/>
        <v>0</v>
      </c>
      <c r="AA1290" s="81">
        <f t="shared" si="308"/>
        <v>494.15264569617165</v>
      </c>
      <c r="AB1290" s="212">
        <f t="shared" si="315"/>
        <v>123.53816142404291</v>
      </c>
      <c r="AC1290" s="82"/>
      <c r="AD1290" s="10"/>
      <c r="AE1290"/>
      <c r="AF1290"/>
      <c r="AK1290" s="10"/>
      <c r="AM1290"/>
      <c r="AR1290" s="10"/>
      <c r="AT1290"/>
    </row>
    <row r="1291" spans="1:46" x14ac:dyDescent="0.25">
      <c r="A1291" s="93">
        <v>1202</v>
      </c>
      <c r="B1291" s="93" t="s">
        <v>126</v>
      </c>
      <c r="C1291" s="94" t="s">
        <v>114</v>
      </c>
      <c r="D1291" s="121">
        <v>2014</v>
      </c>
      <c r="E1291" s="93">
        <v>4</v>
      </c>
      <c r="F1291" s="93">
        <f t="shared" si="313"/>
        <v>1202</v>
      </c>
      <c r="H1291" s="54">
        <v>4</v>
      </c>
      <c r="I1291" s="118">
        <v>506.63</v>
      </c>
      <c r="J1291" s="123"/>
      <c r="L1291"/>
      <c r="M1291" s="60">
        <f t="shared" si="314"/>
        <v>506.63</v>
      </c>
      <c r="N1291" s="10"/>
      <c r="O1291" s="79" t="str">
        <f t="shared" si="310"/>
        <v>NY Metro</v>
      </c>
      <c r="P1291" s="94">
        <f t="shared" si="309"/>
        <v>1202</v>
      </c>
      <c r="Q1291" s="94" t="s">
        <v>114</v>
      </c>
      <c r="R1291" s="193"/>
      <c r="S1291" s="94">
        <v>1</v>
      </c>
      <c r="T1291" s="58">
        <f t="shared" si="306"/>
        <v>4</v>
      </c>
      <c r="U1291" s="61">
        <f t="shared" si="307"/>
        <v>506.63</v>
      </c>
      <c r="V1291" s="61">
        <f t="shared" si="311"/>
        <v>494.15264569617165</v>
      </c>
      <c r="W1291" s="61" t="s">
        <v>194</v>
      </c>
      <c r="X1291" s="61">
        <f t="shared" si="312"/>
        <v>3.6349999999999998</v>
      </c>
      <c r="Y1291" s="61">
        <f t="shared" si="316"/>
        <v>3.5454767129968299</v>
      </c>
      <c r="Z1291" s="58">
        <f t="shared" si="305"/>
        <v>0</v>
      </c>
      <c r="AA1291" s="81">
        <f t="shared" si="308"/>
        <v>494.15264569617165</v>
      </c>
      <c r="AB1291" s="212">
        <f t="shared" si="315"/>
        <v>123.53816142404291</v>
      </c>
      <c r="AC1291" s="82"/>
      <c r="AD1291" s="10"/>
      <c r="AE1291"/>
      <c r="AF1291"/>
      <c r="AK1291" s="10"/>
      <c r="AM1291"/>
      <c r="AR1291" s="10"/>
      <c r="AT1291"/>
    </row>
    <row r="1292" spans="1:46" x14ac:dyDescent="0.25">
      <c r="A1292" s="93">
        <v>1203</v>
      </c>
      <c r="B1292" s="93" t="s">
        <v>126</v>
      </c>
      <c r="C1292" s="94" t="s">
        <v>114</v>
      </c>
      <c r="D1292" s="121">
        <v>2014</v>
      </c>
      <c r="E1292" s="93">
        <v>4</v>
      </c>
      <c r="F1292" s="93">
        <f t="shared" si="313"/>
        <v>1203</v>
      </c>
      <c r="H1292" s="54">
        <v>4</v>
      </c>
      <c r="I1292" s="118">
        <v>506.63</v>
      </c>
      <c r="J1292" s="123"/>
      <c r="L1292"/>
      <c r="M1292" s="60">
        <f t="shared" si="314"/>
        <v>506.63</v>
      </c>
      <c r="N1292" s="10"/>
      <c r="O1292" s="79" t="str">
        <f t="shared" si="310"/>
        <v>NY Metro</v>
      </c>
      <c r="P1292" s="94">
        <f t="shared" si="309"/>
        <v>1203</v>
      </c>
      <c r="Q1292" s="94" t="s">
        <v>114</v>
      </c>
      <c r="R1292" s="193"/>
      <c r="S1292" s="94">
        <v>1</v>
      </c>
      <c r="T1292" s="58">
        <f t="shared" si="306"/>
        <v>4</v>
      </c>
      <c r="U1292" s="61">
        <f t="shared" si="307"/>
        <v>506.63</v>
      </c>
      <c r="V1292" s="61">
        <f t="shared" si="311"/>
        <v>494.15264569617165</v>
      </c>
      <c r="W1292" s="61" t="s">
        <v>194</v>
      </c>
      <c r="X1292" s="61">
        <f t="shared" si="312"/>
        <v>3.6349999999999998</v>
      </c>
      <c r="Y1292" s="61">
        <f t="shared" si="316"/>
        <v>3.5454767129968299</v>
      </c>
      <c r="Z1292" s="58">
        <f t="shared" si="305"/>
        <v>0</v>
      </c>
      <c r="AA1292" s="81">
        <f t="shared" si="308"/>
        <v>494.15264569617165</v>
      </c>
      <c r="AB1292" s="212">
        <f t="shared" si="315"/>
        <v>123.53816142404291</v>
      </c>
      <c r="AC1292" s="82"/>
      <c r="AD1292" s="10"/>
      <c r="AE1292"/>
      <c r="AF1292"/>
      <c r="AK1292" s="10"/>
      <c r="AM1292"/>
      <c r="AR1292" s="10"/>
      <c r="AT1292"/>
    </row>
    <row r="1293" spans="1:46" x14ac:dyDescent="0.25">
      <c r="A1293" s="93">
        <v>1204</v>
      </c>
      <c r="B1293" s="93" t="s">
        <v>126</v>
      </c>
      <c r="C1293" s="94" t="s">
        <v>114</v>
      </c>
      <c r="D1293" s="121">
        <v>2014</v>
      </c>
      <c r="E1293" s="93">
        <v>4</v>
      </c>
      <c r="F1293" s="93">
        <f t="shared" si="313"/>
        <v>1204</v>
      </c>
      <c r="H1293" s="54">
        <v>4</v>
      </c>
      <c r="I1293" s="118">
        <v>506.63</v>
      </c>
      <c r="J1293" s="123"/>
      <c r="L1293"/>
      <c r="M1293" s="60">
        <f t="shared" si="314"/>
        <v>506.63</v>
      </c>
      <c r="N1293" s="10"/>
      <c r="O1293" s="79" t="str">
        <f t="shared" si="310"/>
        <v>NY Metro</v>
      </c>
      <c r="P1293" s="94">
        <f t="shared" si="309"/>
        <v>1204</v>
      </c>
      <c r="Q1293" s="94" t="s">
        <v>114</v>
      </c>
      <c r="R1293" s="193"/>
      <c r="S1293" s="94">
        <v>1</v>
      </c>
      <c r="T1293" s="58">
        <f t="shared" si="306"/>
        <v>4</v>
      </c>
      <c r="U1293" s="61">
        <f t="shared" si="307"/>
        <v>506.63</v>
      </c>
      <c r="V1293" s="61">
        <f t="shared" si="311"/>
        <v>494.15264569617165</v>
      </c>
      <c r="W1293" s="61" t="s">
        <v>194</v>
      </c>
      <c r="X1293" s="61">
        <f t="shared" si="312"/>
        <v>3.6349999999999998</v>
      </c>
      <c r="Y1293" s="61">
        <f t="shared" si="316"/>
        <v>3.5454767129968299</v>
      </c>
      <c r="Z1293" s="58">
        <f t="shared" si="305"/>
        <v>0</v>
      </c>
      <c r="AA1293" s="81">
        <f t="shared" si="308"/>
        <v>494.15264569617165</v>
      </c>
      <c r="AB1293" s="212">
        <f t="shared" si="315"/>
        <v>123.53816142404291</v>
      </c>
      <c r="AC1293" s="82"/>
      <c r="AD1293" s="10"/>
      <c r="AE1293"/>
      <c r="AF1293"/>
      <c r="AK1293" s="10"/>
      <c r="AM1293"/>
      <c r="AR1293" s="10"/>
      <c r="AT1293"/>
    </row>
    <row r="1294" spans="1:46" x14ac:dyDescent="0.25">
      <c r="A1294" s="93">
        <v>1205</v>
      </c>
      <c r="B1294" s="93" t="s">
        <v>126</v>
      </c>
      <c r="C1294" s="94" t="s">
        <v>114</v>
      </c>
      <c r="D1294" s="121">
        <v>2014</v>
      </c>
      <c r="E1294" s="93">
        <v>4</v>
      </c>
      <c r="F1294" s="93">
        <f t="shared" si="313"/>
        <v>1205</v>
      </c>
      <c r="H1294" s="54">
        <v>4</v>
      </c>
      <c r="I1294" s="118">
        <v>506.64</v>
      </c>
      <c r="J1294" s="123"/>
      <c r="L1294"/>
      <c r="M1294" s="60">
        <f t="shared" si="314"/>
        <v>506.64</v>
      </c>
      <c r="N1294" s="10"/>
      <c r="O1294" s="79" t="str">
        <f t="shared" si="310"/>
        <v>NY Metro</v>
      </c>
      <c r="P1294" s="94">
        <f t="shared" si="309"/>
        <v>1205</v>
      </c>
      <c r="Q1294" s="94" t="s">
        <v>114</v>
      </c>
      <c r="R1294" s="193"/>
      <c r="S1294" s="94">
        <v>1</v>
      </c>
      <c r="T1294" s="58">
        <f t="shared" si="306"/>
        <v>4</v>
      </c>
      <c r="U1294" s="61">
        <f t="shared" si="307"/>
        <v>506.64</v>
      </c>
      <c r="V1294" s="61">
        <f t="shared" si="311"/>
        <v>494.16239941477687</v>
      </c>
      <c r="W1294" s="61" t="s">
        <v>194</v>
      </c>
      <c r="X1294" s="61">
        <f t="shared" si="312"/>
        <v>3.6349999999999998</v>
      </c>
      <c r="Y1294" s="61">
        <f t="shared" si="316"/>
        <v>3.5454767129968299</v>
      </c>
      <c r="Z1294" s="58">
        <f t="shared" si="305"/>
        <v>0</v>
      </c>
      <c r="AA1294" s="81">
        <f t="shared" si="308"/>
        <v>494.16239941477687</v>
      </c>
      <c r="AB1294" s="212">
        <f t="shared" si="315"/>
        <v>123.54059985369422</v>
      </c>
      <c r="AC1294" s="82"/>
      <c r="AD1294" s="10"/>
      <c r="AE1294"/>
      <c r="AF1294"/>
      <c r="AK1294" s="10"/>
      <c r="AM1294"/>
      <c r="AR1294" s="10"/>
      <c r="AT1294"/>
    </row>
    <row r="1295" spans="1:46" x14ac:dyDescent="0.25">
      <c r="A1295" s="93">
        <v>1206</v>
      </c>
      <c r="B1295" s="93" t="s">
        <v>126</v>
      </c>
      <c r="C1295" s="94" t="s">
        <v>114</v>
      </c>
      <c r="D1295" s="121">
        <v>2014</v>
      </c>
      <c r="E1295" s="93">
        <v>4</v>
      </c>
      <c r="F1295" s="93">
        <f t="shared" si="313"/>
        <v>1206</v>
      </c>
      <c r="H1295" s="54">
        <v>4</v>
      </c>
      <c r="I1295" s="118">
        <v>506.63</v>
      </c>
      <c r="J1295" s="123"/>
      <c r="L1295"/>
      <c r="M1295" s="60">
        <f t="shared" si="314"/>
        <v>506.63</v>
      </c>
      <c r="N1295" s="10"/>
      <c r="O1295" s="79" t="str">
        <f t="shared" si="310"/>
        <v>NY Metro</v>
      </c>
      <c r="P1295" s="94">
        <f t="shared" si="309"/>
        <v>1206</v>
      </c>
      <c r="Q1295" s="94" t="s">
        <v>114</v>
      </c>
      <c r="R1295" s="193"/>
      <c r="S1295" s="94">
        <v>1</v>
      </c>
      <c r="T1295" s="58">
        <f t="shared" si="306"/>
        <v>4</v>
      </c>
      <c r="U1295" s="61">
        <f t="shared" si="307"/>
        <v>506.63</v>
      </c>
      <c r="V1295" s="61">
        <f t="shared" si="311"/>
        <v>494.15264569617165</v>
      </c>
      <c r="W1295" s="61" t="s">
        <v>194</v>
      </c>
      <c r="X1295" s="61">
        <f t="shared" si="312"/>
        <v>3.6349999999999998</v>
      </c>
      <c r="Y1295" s="61">
        <f t="shared" si="316"/>
        <v>3.5454767129968299</v>
      </c>
      <c r="Z1295" s="58">
        <f t="shared" si="305"/>
        <v>0</v>
      </c>
      <c r="AA1295" s="81">
        <f t="shared" si="308"/>
        <v>494.15264569617165</v>
      </c>
      <c r="AB1295" s="212">
        <f t="shared" si="315"/>
        <v>123.53816142404291</v>
      </c>
      <c r="AC1295" s="82"/>
      <c r="AD1295" s="10"/>
      <c r="AE1295"/>
      <c r="AF1295"/>
      <c r="AK1295" s="10"/>
      <c r="AM1295"/>
      <c r="AR1295" s="10"/>
      <c r="AT1295"/>
    </row>
    <row r="1296" spans="1:46" x14ac:dyDescent="0.25">
      <c r="A1296" s="93">
        <v>1207</v>
      </c>
      <c r="B1296" s="93" t="s">
        <v>126</v>
      </c>
      <c r="C1296" s="94" t="s">
        <v>114</v>
      </c>
      <c r="D1296" s="121">
        <v>2014</v>
      </c>
      <c r="E1296" s="93">
        <v>4</v>
      </c>
      <c r="F1296" s="93">
        <f t="shared" si="313"/>
        <v>1207</v>
      </c>
      <c r="H1296" s="54">
        <v>4</v>
      </c>
      <c r="I1296" s="118">
        <v>506.63</v>
      </c>
      <c r="J1296" s="123"/>
      <c r="L1296"/>
      <c r="M1296" s="60">
        <f t="shared" si="314"/>
        <v>506.63</v>
      </c>
      <c r="N1296" s="10"/>
      <c r="O1296" s="79" t="str">
        <f t="shared" si="310"/>
        <v>NY Metro</v>
      </c>
      <c r="P1296" s="94">
        <f t="shared" si="309"/>
        <v>1207</v>
      </c>
      <c r="Q1296" s="94" t="s">
        <v>114</v>
      </c>
      <c r="R1296" s="193"/>
      <c r="S1296" s="94">
        <v>1</v>
      </c>
      <c r="T1296" s="58">
        <f t="shared" si="306"/>
        <v>4</v>
      </c>
      <c r="U1296" s="61">
        <f t="shared" si="307"/>
        <v>506.63</v>
      </c>
      <c r="V1296" s="61">
        <f t="shared" si="311"/>
        <v>494.15264569617165</v>
      </c>
      <c r="W1296" s="61" t="s">
        <v>194</v>
      </c>
      <c r="X1296" s="61">
        <f t="shared" si="312"/>
        <v>3.6349999999999998</v>
      </c>
      <c r="Y1296" s="61">
        <f t="shared" si="316"/>
        <v>3.5454767129968299</v>
      </c>
      <c r="Z1296" s="58">
        <f t="shared" si="305"/>
        <v>0</v>
      </c>
      <c r="AA1296" s="81">
        <f t="shared" si="308"/>
        <v>494.15264569617165</v>
      </c>
      <c r="AB1296" s="212">
        <f t="shared" si="315"/>
        <v>123.53816142404291</v>
      </c>
      <c r="AC1296" s="82"/>
      <c r="AD1296" s="10"/>
      <c r="AE1296"/>
      <c r="AF1296"/>
      <c r="AK1296" s="10"/>
      <c r="AM1296"/>
      <c r="AR1296" s="10"/>
      <c r="AT1296"/>
    </row>
    <row r="1297" spans="1:46" x14ac:dyDescent="0.25">
      <c r="A1297" s="93">
        <v>1208</v>
      </c>
      <c r="B1297" s="93" t="s">
        <v>126</v>
      </c>
      <c r="C1297" s="94" t="s">
        <v>114</v>
      </c>
      <c r="D1297" s="121">
        <v>2014</v>
      </c>
      <c r="E1297" s="93">
        <v>4</v>
      </c>
      <c r="F1297" s="93">
        <f t="shared" si="313"/>
        <v>1208</v>
      </c>
      <c r="H1297" s="54">
        <v>4</v>
      </c>
      <c r="I1297" s="118">
        <v>506.63</v>
      </c>
      <c r="J1297" s="123"/>
      <c r="L1297"/>
      <c r="M1297" s="60">
        <f t="shared" si="314"/>
        <v>506.63</v>
      </c>
      <c r="N1297" s="10"/>
      <c r="O1297" s="79" t="str">
        <f t="shared" si="310"/>
        <v>NY Metro</v>
      </c>
      <c r="P1297" s="94">
        <f t="shared" si="309"/>
        <v>1208</v>
      </c>
      <c r="Q1297" s="94" t="s">
        <v>114</v>
      </c>
      <c r="R1297" s="193"/>
      <c r="S1297" s="94">
        <v>1</v>
      </c>
      <c r="T1297" s="58">
        <f t="shared" si="306"/>
        <v>4</v>
      </c>
      <c r="U1297" s="61">
        <f t="shared" si="307"/>
        <v>506.63</v>
      </c>
      <c r="V1297" s="61">
        <f t="shared" si="311"/>
        <v>494.15264569617165</v>
      </c>
      <c r="W1297" s="61" t="s">
        <v>194</v>
      </c>
      <c r="X1297" s="61">
        <f t="shared" si="312"/>
        <v>3.6349999999999998</v>
      </c>
      <c r="Y1297" s="61">
        <f t="shared" si="316"/>
        <v>3.5454767129968299</v>
      </c>
      <c r="Z1297" s="58">
        <f t="shared" ref="Z1297:Z1360" si="317">L1297</f>
        <v>0</v>
      </c>
      <c r="AA1297" s="81">
        <f t="shared" si="308"/>
        <v>494.15264569617165</v>
      </c>
      <c r="AB1297" s="212">
        <f t="shared" si="315"/>
        <v>123.53816142404291</v>
      </c>
      <c r="AC1297" s="82"/>
      <c r="AD1297" s="10"/>
      <c r="AE1297"/>
      <c r="AF1297"/>
      <c r="AK1297" s="10"/>
      <c r="AM1297"/>
      <c r="AR1297" s="10"/>
      <c r="AT1297"/>
    </row>
    <row r="1298" spans="1:46" x14ac:dyDescent="0.25">
      <c r="A1298" s="93">
        <v>1209</v>
      </c>
      <c r="B1298" s="93" t="s">
        <v>126</v>
      </c>
      <c r="C1298" s="94" t="s">
        <v>114</v>
      </c>
      <c r="D1298" s="121">
        <v>2014</v>
      </c>
      <c r="E1298" s="93">
        <v>4</v>
      </c>
      <c r="F1298" s="93">
        <f t="shared" si="313"/>
        <v>1209</v>
      </c>
      <c r="H1298" s="54">
        <v>4</v>
      </c>
      <c r="I1298" s="118">
        <v>506.63</v>
      </c>
      <c r="J1298" s="123"/>
      <c r="L1298"/>
      <c r="M1298" s="60">
        <f t="shared" si="314"/>
        <v>506.63</v>
      </c>
      <c r="N1298" s="10"/>
      <c r="O1298" s="79" t="str">
        <f t="shared" si="310"/>
        <v>NY Metro</v>
      </c>
      <c r="P1298" s="94">
        <f t="shared" si="309"/>
        <v>1209</v>
      </c>
      <c r="Q1298" s="94" t="s">
        <v>114</v>
      </c>
      <c r="R1298" s="193"/>
      <c r="S1298" s="94">
        <v>1</v>
      </c>
      <c r="T1298" s="58">
        <f t="shared" si="306"/>
        <v>4</v>
      </c>
      <c r="U1298" s="61">
        <f t="shared" si="307"/>
        <v>506.63</v>
      </c>
      <c r="V1298" s="61">
        <f t="shared" si="311"/>
        <v>494.15264569617165</v>
      </c>
      <c r="W1298" s="61" t="s">
        <v>194</v>
      </c>
      <c r="X1298" s="61">
        <f t="shared" si="312"/>
        <v>3.6349999999999998</v>
      </c>
      <c r="Y1298" s="61">
        <f t="shared" si="316"/>
        <v>3.5454767129968299</v>
      </c>
      <c r="Z1298" s="58">
        <f t="shared" si="317"/>
        <v>0</v>
      </c>
      <c r="AA1298" s="81">
        <f t="shared" si="308"/>
        <v>494.15264569617165</v>
      </c>
      <c r="AB1298" s="212">
        <f t="shared" si="315"/>
        <v>123.53816142404291</v>
      </c>
      <c r="AC1298" s="82"/>
      <c r="AD1298" s="10"/>
      <c r="AE1298"/>
      <c r="AF1298"/>
      <c r="AK1298" s="10"/>
      <c r="AM1298"/>
      <c r="AR1298" s="10"/>
      <c r="AT1298"/>
    </row>
    <row r="1299" spans="1:46" x14ac:dyDescent="0.25">
      <c r="A1299" s="93">
        <v>1210</v>
      </c>
      <c r="B1299" s="93" t="s">
        <v>126</v>
      </c>
      <c r="C1299" s="94" t="s">
        <v>114</v>
      </c>
      <c r="D1299" s="121">
        <v>2014</v>
      </c>
      <c r="E1299" s="93">
        <v>4</v>
      </c>
      <c r="F1299" s="93">
        <f t="shared" si="313"/>
        <v>1210</v>
      </c>
      <c r="H1299" s="54">
        <v>4</v>
      </c>
      <c r="I1299" s="118">
        <v>506.63</v>
      </c>
      <c r="J1299" s="123"/>
      <c r="L1299"/>
      <c r="M1299" s="60">
        <f t="shared" si="314"/>
        <v>506.63</v>
      </c>
      <c r="N1299" s="10"/>
      <c r="O1299" s="79" t="str">
        <f t="shared" si="310"/>
        <v>NY Metro</v>
      </c>
      <c r="P1299" s="94">
        <f t="shared" si="309"/>
        <v>1210</v>
      </c>
      <c r="Q1299" s="94" t="s">
        <v>114</v>
      </c>
      <c r="R1299" s="193"/>
      <c r="S1299" s="94">
        <v>1</v>
      </c>
      <c r="T1299" s="58">
        <f t="shared" si="306"/>
        <v>4</v>
      </c>
      <c r="U1299" s="61">
        <f t="shared" si="307"/>
        <v>506.63</v>
      </c>
      <c r="V1299" s="61">
        <f t="shared" si="311"/>
        <v>494.15264569617165</v>
      </c>
      <c r="W1299" s="61" t="s">
        <v>194</v>
      </c>
      <c r="X1299" s="61">
        <f t="shared" si="312"/>
        <v>3.6349999999999998</v>
      </c>
      <c r="Y1299" s="61">
        <f t="shared" si="316"/>
        <v>3.5454767129968299</v>
      </c>
      <c r="Z1299" s="58">
        <f t="shared" si="317"/>
        <v>0</v>
      </c>
      <c r="AA1299" s="81">
        <f t="shared" si="308"/>
        <v>494.15264569617165</v>
      </c>
      <c r="AB1299" s="212">
        <f t="shared" si="315"/>
        <v>123.53816142404291</v>
      </c>
      <c r="AC1299" s="82"/>
      <c r="AD1299" s="10"/>
      <c r="AE1299"/>
      <c r="AF1299"/>
      <c r="AK1299" s="10"/>
      <c r="AM1299"/>
      <c r="AR1299" s="10"/>
      <c r="AT1299"/>
    </row>
    <row r="1300" spans="1:46" x14ac:dyDescent="0.25">
      <c r="A1300" s="93">
        <v>1211</v>
      </c>
      <c r="B1300" s="93" t="s">
        <v>126</v>
      </c>
      <c r="C1300" s="94" t="s">
        <v>114</v>
      </c>
      <c r="D1300" s="121">
        <v>2014</v>
      </c>
      <c r="E1300" s="93">
        <v>4</v>
      </c>
      <c r="F1300" s="93">
        <f t="shared" si="313"/>
        <v>1211</v>
      </c>
      <c r="H1300" s="54">
        <v>4</v>
      </c>
      <c r="I1300" s="118">
        <v>506.63</v>
      </c>
      <c r="J1300" s="123"/>
      <c r="L1300"/>
      <c r="M1300" s="60">
        <f t="shared" si="314"/>
        <v>506.63</v>
      </c>
      <c r="N1300" s="10"/>
      <c r="O1300" s="79" t="str">
        <f t="shared" si="310"/>
        <v>NY Metro</v>
      </c>
      <c r="P1300" s="94">
        <f t="shared" si="309"/>
        <v>1211</v>
      </c>
      <c r="Q1300" s="94" t="s">
        <v>114</v>
      </c>
      <c r="R1300" s="193"/>
      <c r="S1300" s="94">
        <v>1</v>
      </c>
      <c r="T1300" s="58">
        <f t="shared" si="306"/>
        <v>4</v>
      </c>
      <c r="U1300" s="61">
        <f t="shared" si="307"/>
        <v>506.63</v>
      </c>
      <c r="V1300" s="61">
        <f t="shared" si="311"/>
        <v>494.15264569617165</v>
      </c>
      <c r="W1300" s="61" t="s">
        <v>194</v>
      </c>
      <c r="X1300" s="61">
        <f t="shared" si="312"/>
        <v>3.6349999999999998</v>
      </c>
      <c r="Y1300" s="61">
        <f t="shared" si="316"/>
        <v>3.5454767129968299</v>
      </c>
      <c r="Z1300" s="58">
        <f t="shared" si="317"/>
        <v>0</v>
      </c>
      <c r="AA1300" s="81">
        <f t="shared" si="308"/>
        <v>494.15264569617165</v>
      </c>
      <c r="AB1300" s="212">
        <f t="shared" si="315"/>
        <v>123.53816142404291</v>
      </c>
      <c r="AC1300" s="82"/>
      <c r="AD1300" s="10"/>
      <c r="AE1300"/>
      <c r="AF1300"/>
      <c r="AK1300" s="10"/>
      <c r="AM1300"/>
      <c r="AR1300" s="10"/>
      <c r="AT1300"/>
    </row>
    <row r="1301" spans="1:46" x14ac:dyDescent="0.25">
      <c r="A1301" s="93">
        <v>1212</v>
      </c>
      <c r="B1301" s="93" t="s">
        <v>126</v>
      </c>
      <c r="C1301" s="94" t="s">
        <v>114</v>
      </c>
      <c r="D1301" s="121">
        <v>2014</v>
      </c>
      <c r="E1301" s="93">
        <v>4</v>
      </c>
      <c r="F1301" s="93">
        <f t="shared" si="313"/>
        <v>1212</v>
      </c>
      <c r="H1301" s="54">
        <v>4</v>
      </c>
      <c r="I1301" s="118">
        <v>506.64</v>
      </c>
      <c r="J1301" s="123"/>
      <c r="L1301"/>
      <c r="M1301" s="60">
        <f t="shared" si="314"/>
        <v>506.64</v>
      </c>
      <c r="N1301" s="10"/>
      <c r="O1301" s="79" t="str">
        <f t="shared" si="310"/>
        <v>NY Metro</v>
      </c>
      <c r="P1301" s="94">
        <f t="shared" si="309"/>
        <v>1212</v>
      </c>
      <c r="Q1301" s="94" t="s">
        <v>114</v>
      </c>
      <c r="R1301" s="193"/>
      <c r="S1301" s="94">
        <v>1</v>
      </c>
      <c r="T1301" s="58">
        <f t="shared" si="306"/>
        <v>4</v>
      </c>
      <c r="U1301" s="61">
        <f t="shared" si="307"/>
        <v>506.64</v>
      </c>
      <c r="V1301" s="61">
        <f t="shared" si="311"/>
        <v>494.16239941477687</v>
      </c>
      <c r="W1301" s="61" t="s">
        <v>194</v>
      </c>
      <c r="X1301" s="61">
        <f t="shared" si="312"/>
        <v>3.6349999999999998</v>
      </c>
      <c r="Y1301" s="61">
        <f t="shared" si="316"/>
        <v>3.5454767129968299</v>
      </c>
      <c r="Z1301" s="58">
        <f t="shared" si="317"/>
        <v>0</v>
      </c>
      <c r="AA1301" s="81">
        <f t="shared" si="308"/>
        <v>494.16239941477687</v>
      </c>
      <c r="AB1301" s="212">
        <f t="shared" si="315"/>
        <v>123.54059985369422</v>
      </c>
      <c r="AC1301" s="82"/>
      <c r="AD1301" s="10"/>
      <c r="AE1301"/>
      <c r="AF1301"/>
      <c r="AK1301" s="10"/>
      <c r="AM1301"/>
      <c r="AR1301" s="10"/>
      <c r="AT1301"/>
    </row>
    <row r="1302" spans="1:46" x14ac:dyDescent="0.25">
      <c r="A1302" s="93">
        <v>1213</v>
      </c>
      <c r="B1302" s="93" t="s">
        <v>126</v>
      </c>
      <c r="C1302" s="94" t="s">
        <v>114</v>
      </c>
      <c r="D1302" s="121">
        <v>2014</v>
      </c>
      <c r="E1302" s="93">
        <v>4</v>
      </c>
      <c r="F1302" s="93">
        <f t="shared" si="313"/>
        <v>1213</v>
      </c>
      <c r="H1302" s="54">
        <v>4</v>
      </c>
      <c r="I1302" s="118">
        <v>506.63</v>
      </c>
      <c r="J1302" s="123"/>
      <c r="L1302"/>
      <c r="M1302" s="60">
        <f t="shared" si="314"/>
        <v>506.63</v>
      </c>
      <c r="N1302" s="10"/>
      <c r="O1302" s="79" t="str">
        <f t="shared" si="310"/>
        <v>NY Metro</v>
      </c>
      <c r="P1302" s="94">
        <f t="shared" si="309"/>
        <v>1213</v>
      </c>
      <c r="Q1302" s="94" t="s">
        <v>114</v>
      </c>
      <c r="R1302" s="193"/>
      <c r="S1302" s="94">
        <v>1</v>
      </c>
      <c r="T1302" s="58">
        <f t="shared" si="306"/>
        <v>4</v>
      </c>
      <c r="U1302" s="61">
        <f t="shared" si="307"/>
        <v>506.63</v>
      </c>
      <c r="V1302" s="61">
        <f t="shared" si="311"/>
        <v>494.15264569617165</v>
      </c>
      <c r="W1302" s="61" t="s">
        <v>194</v>
      </c>
      <c r="X1302" s="61">
        <f t="shared" si="312"/>
        <v>3.6349999999999998</v>
      </c>
      <c r="Y1302" s="61">
        <f t="shared" si="316"/>
        <v>3.5454767129968299</v>
      </c>
      <c r="Z1302" s="58">
        <f t="shared" si="317"/>
        <v>0</v>
      </c>
      <c r="AA1302" s="81">
        <f t="shared" si="308"/>
        <v>494.15264569617165</v>
      </c>
      <c r="AB1302" s="212">
        <f t="shared" si="315"/>
        <v>123.53816142404291</v>
      </c>
      <c r="AC1302" s="82"/>
      <c r="AD1302" s="10"/>
      <c r="AE1302"/>
      <c r="AF1302"/>
      <c r="AK1302" s="10"/>
      <c r="AM1302"/>
      <c r="AR1302" s="10"/>
      <c r="AT1302"/>
    </row>
    <row r="1303" spans="1:46" x14ac:dyDescent="0.25">
      <c r="A1303" s="93">
        <v>1214</v>
      </c>
      <c r="B1303" s="93" t="s">
        <v>126</v>
      </c>
      <c r="C1303" s="94" t="s">
        <v>114</v>
      </c>
      <c r="D1303" s="121">
        <v>2014</v>
      </c>
      <c r="E1303" s="93">
        <v>4</v>
      </c>
      <c r="F1303" s="93">
        <f t="shared" si="313"/>
        <v>1214</v>
      </c>
      <c r="H1303" s="54">
        <v>4</v>
      </c>
      <c r="I1303" s="118">
        <v>506.63</v>
      </c>
      <c r="J1303" s="123"/>
      <c r="L1303"/>
      <c r="M1303" s="60">
        <f t="shared" si="314"/>
        <v>506.63</v>
      </c>
      <c r="N1303" s="10"/>
      <c r="O1303" s="79" t="str">
        <f t="shared" si="310"/>
        <v>NY Metro</v>
      </c>
      <c r="P1303" s="94">
        <f t="shared" si="309"/>
        <v>1214</v>
      </c>
      <c r="Q1303" s="94" t="s">
        <v>114</v>
      </c>
      <c r="R1303" s="193"/>
      <c r="S1303" s="94">
        <v>1</v>
      </c>
      <c r="T1303" s="58">
        <f t="shared" si="306"/>
        <v>4</v>
      </c>
      <c r="U1303" s="61">
        <f t="shared" si="307"/>
        <v>506.63</v>
      </c>
      <c r="V1303" s="61">
        <f t="shared" si="311"/>
        <v>494.15264569617165</v>
      </c>
      <c r="W1303" s="61" t="s">
        <v>194</v>
      </c>
      <c r="X1303" s="61">
        <f t="shared" si="312"/>
        <v>3.6349999999999998</v>
      </c>
      <c r="Y1303" s="61">
        <f t="shared" si="316"/>
        <v>3.5454767129968299</v>
      </c>
      <c r="Z1303" s="58">
        <f t="shared" si="317"/>
        <v>0</v>
      </c>
      <c r="AA1303" s="81">
        <f t="shared" si="308"/>
        <v>494.15264569617165</v>
      </c>
      <c r="AB1303" s="212">
        <f t="shared" si="315"/>
        <v>123.53816142404291</v>
      </c>
      <c r="AC1303" s="82"/>
      <c r="AD1303" s="10"/>
      <c r="AE1303"/>
      <c r="AF1303"/>
      <c r="AK1303" s="10"/>
      <c r="AM1303"/>
      <c r="AR1303" s="10"/>
      <c r="AT1303"/>
    </row>
    <row r="1304" spans="1:46" x14ac:dyDescent="0.25">
      <c r="A1304" s="93">
        <v>1215</v>
      </c>
      <c r="B1304" s="93" t="s">
        <v>126</v>
      </c>
      <c r="C1304" s="94" t="s">
        <v>114</v>
      </c>
      <c r="D1304" s="121">
        <v>2014</v>
      </c>
      <c r="E1304" s="93">
        <v>4</v>
      </c>
      <c r="F1304" s="93">
        <f t="shared" si="313"/>
        <v>1215</v>
      </c>
      <c r="H1304" s="54">
        <v>4</v>
      </c>
      <c r="I1304" s="118">
        <v>506.64</v>
      </c>
      <c r="J1304" s="123"/>
      <c r="L1304"/>
      <c r="M1304" s="60">
        <f t="shared" si="314"/>
        <v>506.64</v>
      </c>
      <c r="N1304" s="10"/>
      <c r="O1304" s="79" t="str">
        <f t="shared" si="310"/>
        <v>NY Metro</v>
      </c>
      <c r="P1304" s="94">
        <f t="shared" si="309"/>
        <v>1215</v>
      </c>
      <c r="Q1304" s="94" t="s">
        <v>114</v>
      </c>
      <c r="R1304" s="193"/>
      <c r="S1304" s="94">
        <v>1</v>
      </c>
      <c r="T1304" s="58">
        <f t="shared" ref="T1304:T1367" si="318">H1304</f>
        <v>4</v>
      </c>
      <c r="U1304" s="61">
        <f t="shared" ref="U1304:U1367" si="319">I1304</f>
        <v>506.64</v>
      </c>
      <c r="V1304" s="61">
        <f t="shared" si="311"/>
        <v>494.16239941477687</v>
      </c>
      <c r="W1304" s="61" t="s">
        <v>194</v>
      </c>
      <c r="X1304" s="61">
        <f t="shared" si="312"/>
        <v>3.6349999999999998</v>
      </c>
      <c r="Y1304" s="61">
        <f t="shared" si="316"/>
        <v>3.5454767129968299</v>
      </c>
      <c r="Z1304" s="58">
        <f t="shared" si="317"/>
        <v>0</v>
      </c>
      <c r="AA1304" s="81">
        <f t="shared" si="308"/>
        <v>494.16239941477687</v>
      </c>
      <c r="AB1304" s="212">
        <f t="shared" si="315"/>
        <v>123.54059985369422</v>
      </c>
      <c r="AC1304" s="82"/>
      <c r="AD1304" s="10"/>
      <c r="AE1304"/>
      <c r="AF1304"/>
      <c r="AK1304" s="10"/>
      <c r="AM1304"/>
      <c r="AR1304" s="10"/>
      <c r="AT1304"/>
    </row>
    <row r="1305" spans="1:46" x14ac:dyDescent="0.25">
      <c r="A1305" s="93">
        <v>1216</v>
      </c>
      <c r="B1305" s="93" t="s">
        <v>126</v>
      </c>
      <c r="C1305" s="94" t="s">
        <v>114</v>
      </c>
      <c r="D1305" s="121">
        <v>2014</v>
      </c>
      <c r="E1305" s="93">
        <v>4</v>
      </c>
      <c r="F1305" s="93">
        <f t="shared" si="313"/>
        <v>1216</v>
      </c>
      <c r="H1305" s="54">
        <v>4</v>
      </c>
      <c r="I1305" s="118">
        <v>506.64</v>
      </c>
      <c r="J1305" s="123"/>
      <c r="L1305"/>
      <c r="M1305" s="60">
        <f t="shared" si="314"/>
        <v>506.64</v>
      </c>
      <c r="N1305" s="10"/>
      <c r="O1305" s="79" t="str">
        <f t="shared" si="310"/>
        <v>NY Metro</v>
      </c>
      <c r="P1305" s="94">
        <f t="shared" si="309"/>
        <v>1216</v>
      </c>
      <c r="Q1305" s="94" t="s">
        <v>114</v>
      </c>
      <c r="R1305" s="193"/>
      <c r="S1305" s="94">
        <v>1</v>
      </c>
      <c r="T1305" s="58">
        <f t="shared" si="318"/>
        <v>4</v>
      </c>
      <c r="U1305" s="61">
        <f t="shared" si="319"/>
        <v>506.64</v>
      </c>
      <c r="V1305" s="61">
        <f t="shared" si="311"/>
        <v>494.16239941477687</v>
      </c>
      <c r="W1305" s="61" t="s">
        <v>194</v>
      </c>
      <c r="X1305" s="61">
        <f t="shared" si="312"/>
        <v>3.6349999999999998</v>
      </c>
      <c r="Y1305" s="61">
        <f t="shared" si="316"/>
        <v>3.5454767129968299</v>
      </c>
      <c r="Z1305" s="58">
        <f t="shared" si="317"/>
        <v>0</v>
      </c>
      <c r="AA1305" s="81">
        <f t="shared" si="308"/>
        <v>494.16239941477687</v>
      </c>
      <c r="AB1305" s="212">
        <f t="shared" si="315"/>
        <v>123.54059985369422</v>
      </c>
      <c r="AC1305" s="82"/>
      <c r="AD1305" s="10"/>
      <c r="AE1305"/>
      <c r="AF1305"/>
      <c r="AK1305" s="10"/>
      <c r="AM1305"/>
      <c r="AR1305" s="10"/>
      <c r="AT1305"/>
    </row>
    <row r="1306" spans="1:46" x14ac:dyDescent="0.25">
      <c r="A1306" s="93">
        <v>1217</v>
      </c>
      <c r="B1306" s="93" t="s">
        <v>126</v>
      </c>
      <c r="C1306" s="94" t="s">
        <v>114</v>
      </c>
      <c r="D1306" s="121">
        <v>2014</v>
      </c>
      <c r="E1306" s="93">
        <v>4</v>
      </c>
      <c r="F1306" s="93">
        <f t="shared" si="313"/>
        <v>1217</v>
      </c>
      <c r="H1306" s="54">
        <v>4</v>
      </c>
      <c r="I1306" s="118">
        <v>506.64</v>
      </c>
      <c r="J1306" s="123"/>
      <c r="L1306"/>
      <c r="M1306" s="60">
        <f t="shared" si="314"/>
        <v>506.64</v>
      </c>
      <c r="N1306" s="10"/>
      <c r="O1306" s="79" t="str">
        <f t="shared" si="310"/>
        <v>NY Metro</v>
      </c>
      <c r="P1306" s="94">
        <f t="shared" si="309"/>
        <v>1217</v>
      </c>
      <c r="Q1306" s="94" t="s">
        <v>114</v>
      </c>
      <c r="R1306" s="193"/>
      <c r="S1306" s="94">
        <v>1</v>
      </c>
      <c r="T1306" s="58">
        <f t="shared" si="318"/>
        <v>4</v>
      </c>
      <c r="U1306" s="61">
        <f t="shared" si="319"/>
        <v>506.64</v>
      </c>
      <c r="V1306" s="61">
        <f t="shared" si="311"/>
        <v>494.16239941477687</v>
      </c>
      <c r="W1306" s="61" t="s">
        <v>194</v>
      </c>
      <c r="X1306" s="61">
        <f t="shared" si="312"/>
        <v>3.6349999999999998</v>
      </c>
      <c r="Y1306" s="61">
        <f t="shared" si="316"/>
        <v>3.5454767129968299</v>
      </c>
      <c r="Z1306" s="58">
        <f t="shared" si="317"/>
        <v>0</v>
      </c>
      <c r="AA1306" s="81">
        <f t="shared" si="308"/>
        <v>494.16239941477687</v>
      </c>
      <c r="AB1306" s="212">
        <f t="shared" si="315"/>
        <v>123.54059985369422</v>
      </c>
      <c r="AC1306" s="82"/>
      <c r="AD1306" s="10"/>
      <c r="AE1306"/>
      <c r="AF1306"/>
      <c r="AK1306" s="10"/>
      <c r="AM1306"/>
      <c r="AR1306" s="10"/>
      <c r="AT1306"/>
    </row>
    <row r="1307" spans="1:46" x14ac:dyDescent="0.25">
      <c r="A1307" s="93">
        <v>1218</v>
      </c>
      <c r="B1307" s="93" t="s">
        <v>126</v>
      </c>
      <c r="C1307" s="94" t="s">
        <v>114</v>
      </c>
      <c r="D1307" s="121">
        <v>2014</v>
      </c>
      <c r="E1307" s="93">
        <v>4</v>
      </c>
      <c r="F1307" s="93">
        <f t="shared" si="313"/>
        <v>1218</v>
      </c>
      <c r="H1307" s="54">
        <v>4</v>
      </c>
      <c r="I1307" s="118">
        <v>506.64</v>
      </c>
      <c r="J1307" s="123"/>
      <c r="L1307"/>
      <c r="M1307" s="60">
        <f t="shared" si="314"/>
        <v>506.64</v>
      </c>
      <c r="N1307" s="10"/>
      <c r="O1307" s="79" t="str">
        <f t="shared" si="310"/>
        <v>NY Metro</v>
      </c>
      <c r="P1307" s="94">
        <f t="shared" si="309"/>
        <v>1218</v>
      </c>
      <c r="Q1307" s="94" t="s">
        <v>114</v>
      </c>
      <c r="R1307" s="193"/>
      <c r="S1307" s="94">
        <v>1</v>
      </c>
      <c r="T1307" s="58">
        <f t="shared" si="318"/>
        <v>4</v>
      </c>
      <c r="U1307" s="61">
        <f t="shared" si="319"/>
        <v>506.64</v>
      </c>
      <c r="V1307" s="61">
        <f t="shared" si="311"/>
        <v>494.16239941477687</v>
      </c>
      <c r="W1307" s="61" t="s">
        <v>194</v>
      </c>
      <c r="X1307" s="61">
        <f t="shared" si="312"/>
        <v>3.6349999999999998</v>
      </c>
      <c r="Y1307" s="61">
        <f t="shared" si="316"/>
        <v>3.5454767129968299</v>
      </c>
      <c r="Z1307" s="58">
        <f t="shared" si="317"/>
        <v>0</v>
      </c>
      <c r="AA1307" s="81">
        <f t="shared" si="308"/>
        <v>494.16239941477687</v>
      </c>
      <c r="AB1307" s="212">
        <f t="shared" si="315"/>
        <v>123.54059985369422</v>
      </c>
      <c r="AC1307" s="82"/>
      <c r="AD1307" s="10"/>
      <c r="AE1307"/>
      <c r="AF1307"/>
      <c r="AK1307" s="10"/>
      <c r="AM1307"/>
      <c r="AR1307" s="10"/>
      <c r="AT1307"/>
    </row>
    <row r="1308" spans="1:46" x14ac:dyDescent="0.25">
      <c r="A1308" s="93">
        <v>1219</v>
      </c>
      <c r="B1308" s="93" t="s">
        <v>126</v>
      </c>
      <c r="C1308" s="94" t="s">
        <v>114</v>
      </c>
      <c r="D1308" s="121">
        <v>2014</v>
      </c>
      <c r="E1308" s="93">
        <v>4</v>
      </c>
      <c r="F1308" s="93">
        <f t="shared" si="313"/>
        <v>1219</v>
      </c>
      <c r="H1308" s="54">
        <v>4</v>
      </c>
      <c r="I1308" s="118">
        <v>506.64</v>
      </c>
      <c r="J1308" s="123"/>
      <c r="L1308"/>
      <c r="M1308" s="60">
        <f t="shared" si="314"/>
        <v>506.64</v>
      </c>
      <c r="N1308" s="10"/>
      <c r="O1308" s="79" t="str">
        <f t="shared" si="310"/>
        <v>NY Metro</v>
      </c>
      <c r="P1308" s="94">
        <f t="shared" si="309"/>
        <v>1219</v>
      </c>
      <c r="Q1308" s="94" t="s">
        <v>114</v>
      </c>
      <c r="R1308" s="193"/>
      <c r="S1308" s="94">
        <v>1</v>
      </c>
      <c r="T1308" s="58">
        <f t="shared" si="318"/>
        <v>4</v>
      </c>
      <c r="U1308" s="61">
        <f t="shared" si="319"/>
        <v>506.64</v>
      </c>
      <c r="V1308" s="61">
        <f t="shared" si="311"/>
        <v>494.16239941477687</v>
      </c>
      <c r="W1308" s="61" t="s">
        <v>194</v>
      </c>
      <c r="X1308" s="61">
        <f t="shared" si="312"/>
        <v>3.6349999999999998</v>
      </c>
      <c r="Y1308" s="61">
        <f t="shared" si="316"/>
        <v>3.5454767129968299</v>
      </c>
      <c r="Z1308" s="58">
        <f t="shared" si="317"/>
        <v>0</v>
      </c>
      <c r="AA1308" s="81">
        <f t="shared" si="308"/>
        <v>494.16239941477687</v>
      </c>
      <c r="AB1308" s="212">
        <f t="shared" si="315"/>
        <v>123.54059985369422</v>
      </c>
      <c r="AC1308" s="82"/>
      <c r="AD1308" s="10"/>
      <c r="AE1308"/>
      <c r="AF1308"/>
      <c r="AK1308" s="10"/>
      <c r="AM1308"/>
      <c r="AR1308" s="10"/>
      <c r="AT1308"/>
    </row>
    <row r="1309" spans="1:46" x14ac:dyDescent="0.25">
      <c r="A1309" s="93">
        <v>1220</v>
      </c>
      <c r="B1309" s="93" t="s">
        <v>126</v>
      </c>
      <c r="C1309" s="94" t="s">
        <v>114</v>
      </c>
      <c r="D1309" s="121">
        <v>2014</v>
      </c>
      <c r="E1309" s="93">
        <v>4</v>
      </c>
      <c r="F1309" s="93">
        <f t="shared" si="313"/>
        <v>1220</v>
      </c>
      <c r="H1309" s="54">
        <v>4</v>
      </c>
      <c r="I1309" s="118">
        <v>506.64</v>
      </c>
      <c r="J1309" s="123"/>
      <c r="L1309"/>
      <c r="M1309" s="60">
        <f t="shared" si="314"/>
        <v>506.64</v>
      </c>
      <c r="N1309" s="10"/>
      <c r="O1309" s="79" t="str">
        <f t="shared" si="310"/>
        <v>NY Metro</v>
      </c>
      <c r="P1309" s="94">
        <f t="shared" si="309"/>
        <v>1220</v>
      </c>
      <c r="Q1309" s="94" t="s">
        <v>114</v>
      </c>
      <c r="R1309" s="193"/>
      <c r="S1309" s="94">
        <v>1</v>
      </c>
      <c r="T1309" s="58">
        <f t="shared" si="318"/>
        <v>4</v>
      </c>
      <c r="U1309" s="61">
        <f t="shared" si="319"/>
        <v>506.64</v>
      </c>
      <c r="V1309" s="61">
        <f t="shared" si="311"/>
        <v>494.16239941477687</v>
      </c>
      <c r="W1309" s="61" t="s">
        <v>194</v>
      </c>
      <c r="X1309" s="61">
        <f t="shared" si="312"/>
        <v>3.6349999999999998</v>
      </c>
      <c r="Y1309" s="61">
        <f t="shared" si="316"/>
        <v>3.5454767129968299</v>
      </c>
      <c r="Z1309" s="58">
        <f t="shared" si="317"/>
        <v>0</v>
      </c>
      <c r="AA1309" s="81">
        <f t="shared" si="308"/>
        <v>494.16239941477687</v>
      </c>
      <c r="AB1309" s="212">
        <f t="shared" si="315"/>
        <v>123.54059985369422</v>
      </c>
      <c r="AC1309" s="82"/>
      <c r="AD1309" s="10"/>
      <c r="AE1309"/>
      <c r="AF1309"/>
      <c r="AK1309" s="10"/>
      <c r="AM1309"/>
      <c r="AR1309" s="10"/>
      <c r="AT1309"/>
    </row>
    <row r="1310" spans="1:46" x14ac:dyDescent="0.25">
      <c r="A1310" s="93">
        <v>1221</v>
      </c>
      <c r="B1310" s="93" t="s">
        <v>126</v>
      </c>
      <c r="C1310" s="94" t="s">
        <v>114</v>
      </c>
      <c r="D1310" s="121">
        <v>2014</v>
      </c>
      <c r="E1310" s="93">
        <v>4</v>
      </c>
      <c r="F1310" s="93">
        <f t="shared" si="313"/>
        <v>1221</v>
      </c>
      <c r="H1310" s="54">
        <v>4</v>
      </c>
      <c r="I1310" s="118">
        <v>506.64</v>
      </c>
      <c r="J1310" s="123"/>
      <c r="L1310"/>
      <c r="M1310" s="60">
        <f t="shared" si="314"/>
        <v>506.64</v>
      </c>
      <c r="N1310" s="10"/>
      <c r="O1310" s="79" t="str">
        <f t="shared" si="310"/>
        <v>NY Metro</v>
      </c>
      <c r="P1310" s="94">
        <f t="shared" si="309"/>
        <v>1221</v>
      </c>
      <c r="Q1310" s="94" t="s">
        <v>114</v>
      </c>
      <c r="R1310" s="193"/>
      <c r="S1310" s="94">
        <v>1</v>
      </c>
      <c r="T1310" s="58">
        <f t="shared" si="318"/>
        <v>4</v>
      </c>
      <c r="U1310" s="61">
        <f t="shared" si="319"/>
        <v>506.64</v>
      </c>
      <c r="V1310" s="61">
        <f t="shared" si="311"/>
        <v>494.16239941477687</v>
      </c>
      <c r="W1310" s="61" t="s">
        <v>194</v>
      </c>
      <c r="X1310" s="61">
        <f t="shared" si="312"/>
        <v>3.6349999999999998</v>
      </c>
      <c r="Y1310" s="61">
        <f t="shared" si="316"/>
        <v>3.5454767129968299</v>
      </c>
      <c r="Z1310" s="58">
        <f t="shared" si="317"/>
        <v>0</v>
      </c>
      <c r="AA1310" s="81">
        <f t="shared" si="308"/>
        <v>494.16239941477687</v>
      </c>
      <c r="AB1310" s="212">
        <f t="shared" si="315"/>
        <v>123.54059985369422</v>
      </c>
      <c r="AC1310" s="82"/>
      <c r="AD1310" s="10"/>
      <c r="AE1310"/>
      <c r="AF1310"/>
      <c r="AK1310" s="10"/>
      <c r="AM1310"/>
      <c r="AR1310" s="10"/>
      <c r="AT1310"/>
    </row>
    <row r="1311" spans="1:46" x14ac:dyDescent="0.25">
      <c r="A1311" s="93">
        <v>1222</v>
      </c>
      <c r="B1311" s="93" t="s">
        <v>126</v>
      </c>
      <c r="C1311" s="94" t="s">
        <v>114</v>
      </c>
      <c r="D1311" s="121">
        <v>2014</v>
      </c>
      <c r="E1311" s="93">
        <v>4</v>
      </c>
      <c r="F1311" s="93">
        <f t="shared" si="313"/>
        <v>1222</v>
      </c>
      <c r="H1311" s="54">
        <v>4</v>
      </c>
      <c r="I1311" s="118">
        <v>506.64</v>
      </c>
      <c r="J1311" s="123"/>
      <c r="L1311"/>
      <c r="M1311" s="60">
        <f t="shared" si="314"/>
        <v>506.64</v>
      </c>
      <c r="N1311" s="10"/>
      <c r="O1311" s="79" t="str">
        <f t="shared" si="310"/>
        <v>NY Metro</v>
      </c>
      <c r="P1311" s="94">
        <f t="shared" si="309"/>
        <v>1222</v>
      </c>
      <c r="Q1311" s="94" t="s">
        <v>114</v>
      </c>
      <c r="R1311" s="193"/>
      <c r="S1311" s="94">
        <v>1</v>
      </c>
      <c r="T1311" s="58">
        <f t="shared" si="318"/>
        <v>4</v>
      </c>
      <c r="U1311" s="61">
        <f t="shared" si="319"/>
        <v>506.64</v>
      </c>
      <c r="V1311" s="61">
        <f t="shared" si="311"/>
        <v>494.16239941477687</v>
      </c>
      <c r="W1311" s="61" t="s">
        <v>194</v>
      </c>
      <c r="X1311" s="61">
        <f t="shared" si="312"/>
        <v>3.6349999999999998</v>
      </c>
      <c r="Y1311" s="61">
        <f t="shared" si="316"/>
        <v>3.5454767129968299</v>
      </c>
      <c r="Z1311" s="58">
        <f t="shared" si="317"/>
        <v>0</v>
      </c>
      <c r="AA1311" s="81">
        <f t="shared" ref="AA1311:AA1374" si="320">(Z1311*Y1311+V1311)/S1311</f>
        <v>494.16239941477687</v>
      </c>
      <c r="AB1311" s="212">
        <f t="shared" si="315"/>
        <v>123.54059985369422</v>
      </c>
      <c r="AC1311" s="82"/>
      <c r="AD1311" s="10"/>
      <c r="AE1311"/>
      <c r="AF1311"/>
      <c r="AK1311" s="10"/>
      <c r="AM1311"/>
      <c r="AR1311" s="10"/>
      <c r="AT1311"/>
    </row>
    <row r="1312" spans="1:46" x14ac:dyDescent="0.25">
      <c r="A1312" s="93">
        <v>1223</v>
      </c>
      <c r="B1312" s="93" t="s">
        <v>126</v>
      </c>
      <c r="C1312" s="94" t="s">
        <v>114</v>
      </c>
      <c r="D1312" s="121">
        <v>2014</v>
      </c>
      <c r="E1312" s="93">
        <v>4</v>
      </c>
      <c r="F1312" s="93">
        <f t="shared" si="313"/>
        <v>1223</v>
      </c>
      <c r="H1312" s="54">
        <v>4</v>
      </c>
      <c r="I1312" s="118">
        <v>506.64</v>
      </c>
      <c r="J1312" s="123"/>
      <c r="L1312"/>
      <c r="M1312" s="60">
        <f t="shared" si="314"/>
        <v>506.64</v>
      </c>
      <c r="N1312" s="10"/>
      <c r="O1312" s="79" t="str">
        <f t="shared" si="310"/>
        <v>NY Metro</v>
      </c>
      <c r="P1312" s="94">
        <f t="shared" si="309"/>
        <v>1223</v>
      </c>
      <c r="Q1312" s="94" t="s">
        <v>114</v>
      </c>
      <c r="R1312" s="193"/>
      <c r="S1312" s="94">
        <v>1</v>
      </c>
      <c r="T1312" s="58">
        <f t="shared" si="318"/>
        <v>4</v>
      </c>
      <c r="U1312" s="61">
        <f t="shared" si="319"/>
        <v>506.64</v>
      </c>
      <c r="V1312" s="61">
        <f t="shared" si="311"/>
        <v>494.16239941477687</v>
      </c>
      <c r="W1312" s="61" t="s">
        <v>194</v>
      </c>
      <c r="X1312" s="61">
        <f t="shared" si="312"/>
        <v>3.6349999999999998</v>
      </c>
      <c r="Y1312" s="61">
        <f t="shared" si="316"/>
        <v>3.5454767129968299</v>
      </c>
      <c r="Z1312" s="58">
        <f t="shared" si="317"/>
        <v>0</v>
      </c>
      <c r="AA1312" s="81">
        <f t="shared" si="320"/>
        <v>494.16239941477687</v>
      </c>
      <c r="AB1312" s="212">
        <f t="shared" si="315"/>
        <v>123.54059985369422</v>
      </c>
      <c r="AC1312" s="82"/>
      <c r="AD1312" s="10"/>
      <c r="AE1312"/>
      <c r="AF1312"/>
      <c r="AK1312" s="10"/>
      <c r="AM1312"/>
      <c r="AR1312" s="10"/>
      <c r="AT1312"/>
    </row>
    <row r="1313" spans="1:46" x14ac:dyDescent="0.25">
      <c r="A1313" s="93">
        <v>1224</v>
      </c>
      <c r="B1313" s="93" t="s">
        <v>126</v>
      </c>
      <c r="C1313" s="94" t="s">
        <v>114</v>
      </c>
      <c r="D1313" s="121">
        <v>2014</v>
      </c>
      <c r="E1313" s="93">
        <v>4</v>
      </c>
      <c r="F1313" s="93">
        <f t="shared" si="313"/>
        <v>1224</v>
      </c>
      <c r="H1313" s="54">
        <v>4</v>
      </c>
      <c r="I1313" s="118">
        <v>506.64</v>
      </c>
      <c r="J1313" s="123"/>
      <c r="L1313"/>
      <c r="M1313" s="60">
        <f t="shared" si="314"/>
        <v>506.64</v>
      </c>
      <c r="N1313" s="10"/>
      <c r="O1313" s="79" t="str">
        <f t="shared" si="310"/>
        <v>NY Metro</v>
      </c>
      <c r="P1313" s="94">
        <f t="shared" si="309"/>
        <v>1224</v>
      </c>
      <c r="Q1313" s="94" t="s">
        <v>114</v>
      </c>
      <c r="R1313" s="193"/>
      <c r="S1313" s="94">
        <v>1</v>
      </c>
      <c r="T1313" s="58">
        <f t="shared" si="318"/>
        <v>4</v>
      </c>
      <c r="U1313" s="61">
        <f t="shared" si="319"/>
        <v>506.64</v>
      </c>
      <c r="V1313" s="61">
        <f t="shared" si="311"/>
        <v>494.16239941477687</v>
      </c>
      <c r="W1313" s="61" t="s">
        <v>194</v>
      </c>
      <c r="X1313" s="61">
        <f t="shared" si="312"/>
        <v>3.6349999999999998</v>
      </c>
      <c r="Y1313" s="61">
        <f t="shared" si="316"/>
        <v>3.5454767129968299</v>
      </c>
      <c r="Z1313" s="58">
        <f t="shared" si="317"/>
        <v>0</v>
      </c>
      <c r="AA1313" s="81">
        <f t="shared" si="320"/>
        <v>494.16239941477687</v>
      </c>
      <c r="AB1313" s="212">
        <f t="shared" si="315"/>
        <v>123.54059985369422</v>
      </c>
      <c r="AC1313" s="82"/>
      <c r="AD1313" s="10"/>
      <c r="AE1313"/>
      <c r="AF1313"/>
      <c r="AK1313" s="10"/>
      <c r="AM1313"/>
      <c r="AR1313" s="10"/>
      <c r="AT1313"/>
    </row>
    <row r="1314" spans="1:46" x14ac:dyDescent="0.25">
      <c r="A1314" s="93">
        <v>1225</v>
      </c>
      <c r="B1314" s="93" t="s">
        <v>126</v>
      </c>
      <c r="C1314" s="94" t="s">
        <v>114</v>
      </c>
      <c r="D1314" s="121">
        <v>2014</v>
      </c>
      <c r="E1314" s="93">
        <v>4</v>
      </c>
      <c r="F1314" s="93">
        <f t="shared" si="313"/>
        <v>1225</v>
      </c>
      <c r="H1314" s="54">
        <v>4</v>
      </c>
      <c r="I1314" s="118">
        <v>506.64</v>
      </c>
      <c r="J1314" s="123"/>
      <c r="L1314"/>
      <c r="M1314" s="60">
        <f t="shared" si="314"/>
        <v>506.64</v>
      </c>
      <c r="N1314" s="10"/>
      <c r="O1314" s="79" t="str">
        <f t="shared" si="310"/>
        <v>NY Metro</v>
      </c>
      <c r="P1314" s="94">
        <f t="shared" si="309"/>
        <v>1225</v>
      </c>
      <c r="Q1314" s="94" t="s">
        <v>114</v>
      </c>
      <c r="R1314" s="193"/>
      <c r="S1314" s="94">
        <v>1</v>
      </c>
      <c r="T1314" s="58">
        <f t="shared" si="318"/>
        <v>4</v>
      </c>
      <c r="U1314" s="61">
        <f t="shared" si="319"/>
        <v>506.64</v>
      </c>
      <c r="V1314" s="61">
        <f t="shared" si="311"/>
        <v>494.16239941477687</v>
      </c>
      <c r="W1314" s="61" t="s">
        <v>194</v>
      </c>
      <c r="X1314" s="61">
        <f t="shared" si="312"/>
        <v>3.6349999999999998</v>
      </c>
      <c r="Y1314" s="61">
        <f t="shared" si="316"/>
        <v>3.5454767129968299</v>
      </c>
      <c r="Z1314" s="58">
        <f t="shared" si="317"/>
        <v>0</v>
      </c>
      <c r="AA1314" s="81">
        <f t="shared" si="320"/>
        <v>494.16239941477687</v>
      </c>
      <c r="AB1314" s="212">
        <f t="shared" si="315"/>
        <v>123.54059985369422</v>
      </c>
      <c r="AC1314" s="82"/>
      <c r="AD1314" s="10"/>
      <c r="AE1314"/>
      <c r="AF1314"/>
      <c r="AK1314" s="10"/>
      <c r="AM1314"/>
      <c r="AR1314" s="10"/>
      <c r="AT1314"/>
    </row>
    <row r="1315" spans="1:46" x14ac:dyDescent="0.25">
      <c r="A1315" s="93">
        <v>1226</v>
      </c>
      <c r="B1315" s="93" t="s">
        <v>126</v>
      </c>
      <c r="C1315" s="94" t="s">
        <v>114</v>
      </c>
      <c r="D1315" s="121">
        <v>2014</v>
      </c>
      <c r="E1315" s="93">
        <v>4</v>
      </c>
      <c r="F1315" s="93">
        <f t="shared" si="313"/>
        <v>1226</v>
      </c>
      <c r="H1315" s="54">
        <v>4</v>
      </c>
      <c r="I1315" s="118">
        <v>506.64</v>
      </c>
      <c r="J1315" s="123"/>
      <c r="L1315"/>
      <c r="M1315" s="60">
        <f t="shared" si="314"/>
        <v>506.64</v>
      </c>
      <c r="N1315" s="10"/>
      <c r="O1315" s="79" t="str">
        <f t="shared" si="310"/>
        <v>NY Metro</v>
      </c>
      <c r="P1315" s="94">
        <f t="shared" si="309"/>
        <v>1226</v>
      </c>
      <c r="Q1315" s="94" t="s">
        <v>114</v>
      </c>
      <c r="R1315" s="193"/>
      <c r="S1315" s="94">
        <v>1</v>
      </c>
      <c r="T1315" s="58">
        <f t="shared" si="318"/>
        <v>4</v>
      </c>
      <c r="U1315" s="61">
        <f t="shared" si="319"/>
        <v>506.64</v>
      </c>
      <c r="V1315" s="61">
        <f t="shared" si="311"/>
        <v>494.16239941477687</v>
      </c>
      <c r="W1315" s="61" t="s">
        <v>194</v>
      </c>
      <c r="X1315" s="61">
        <f t="shared" si="312"/>
        <v>3.6349999999999998</v>
      </c>
      <c r="Y1315" s="61">
        <f t="shared" si="316"/>
        <v>3.5454767129968299</v>
      </c>
      <c r="Z1315" s="58">
        <f t="shared" si="317"/>
        <v>0</v>
      </c>
      <c r="AA1315" s="81">
        <f t="shared" si="320"/>
        <v>494.16239941477687</v>
      </c>
      <c r="AB1315" s="212">
        <f t="shared" si="315"/>
        <v>123.54059985369422</v>
      </c>
      <c r="AC1315" s="82"/>
      <c r="AD1315" s="10"/>
      <c r="AE1315"/>
      <c r="AF1315"/>
      <c r="AK1315" s="10"/>
      <c r="AM1315"/>
      <c r="AR1315" s="10"/>
      <c r="AT1315"/>
    </row>
    <row r="1316" spans="1:46" x14ac:dyDescent="0.25">
      <c r="A1316" s="93">
        <v>1227</v>
      </c>
      <c r="B1316" s="93" t="s">
        <v>126</v>
      </c>
      <c r="C1316" s="94" t="s">
        <v>114</v>
      </c>
      <c r="D1316" s="121">
        <v>2014</v>
      </c>
      <c r="E1316" s="93">
        <v>4</v>
      </c>
      <c r="F1316" s="93">
        <f t="shared" si="313"/>
        <v>1227</v>
      </c>
      <c r="H1316" s="54">
        <v>4</v>
      </c>
      <c r="I1316" s="118">
        <v>506.64</v>
      </c>
      <c r="J1316" s="123"/>
      <c r="L1316"/>
      <c r="M1316" s="60">
        <f t="shared" si="314"/>
        <v>506.64</v>
      </c>
      <c r="N1316" s="10"/>
      <c r="O1316" s="79" t="str">
        <f t="shared" si="310"/>
        <v>NY Metro</v>
      </c>
      <c r="P1316" s="94">
        <f t="shared" si="309"/>
        <v>1227</v>
      </c>
      <c r="Q1316" s="94" t="s">
        <v>114</v>
      </c>
      <c r="R1316" s="193"/>
      <c r="S1316" s="94">
        <v>1</v>
      </c>
      <c r="T1316" s="58">
        <f t="shared" si="318"/>
        <v>4</v>
      </c>
      <c r="U1316" s="61">
        <f t="shared" si="319"/>
        <v>506.64</v>
      </c>
      <c r="V1316" s="61">
        <f t="shared" si="311"/>
        <v>494.16239941477687</v>
      </c>
      <c r="W1316" s="61" t="s">
        <v>194</v>
      </c>
      <c r="X1316" s="61">
        <f t="shared" si="312"/>
        <v>3.6349999999999998</v>
      </c>
      <c r="Y1316" s="61">
        <f t="shared" si="316"/>
        <v>3.5454767129968299</v>
      </c>
      <c r="Z1316" s="58">
        <f t="shared" si="317"/>
        <v>0</v>
      </c>
      <c r="AA1316" s="81">
        <f t="shared" si="320"/>
        <v>494.16239941477687</v>
      </c>
      <c r="AB1316" s="212">
        <f t="shared" si="315"/>
        <v>123.54059985369422</v>
      </c>
      <c r="AC1316" s="82"/>
      <c r="AD1316" s="10"/>
      <c r="AE1316"/>
      <c r="AF1316"/>
      <c r="AK1316" s="10"/>
      <c r="AM1316"/>
      <c r="AR1316" s="10"/>
      <c r="AT1316"/>
    </row>
    <row r="1317" spans="1:46" x14ac:dyDescent="0.25">
      <c r="A1317" s="93">
        <v>1228</v>
      </c>
      <c r="B1317" s="93" t="s">
        <v>126</v>
      </c>
      <c r="C1317" s="94" t="s">
        <v>114</v>
      </c>
      <c r="D1317" s="121">
        <v>2014</v>
      </c>
      <c r="E1317" s="93">
        <v>4</v>
      </c>
      <c r="F1317" s="93">
        <f t="shared" si="313"/>
        <v>1228</v>
      </c>
      <c r="H1317" s="54">
        <v>4</v>
      </c>
      <c r="I1317" s="118">
        <v>506.64</v>
      </c>
      <c r="J1317" s="123"/>
      <c r="L1317"/>
      <c r="M1317" s="60">
        <f t="shared" si="314"/>
        <v>506.64</v>
      </c>
      <c r="N1317" s="10"/>
      <c r="O1317" s="79" t="str">
        <f t="shared" si="310"/>
        <v>NY Metro</v>
      </c>
      <c r="P1317" s="94">
        <f t="shared" si="309"/>
        <v>1228</v>
      </c>
      <c r="Q1317" s="94" t="s">
        <v>114</v>
      </c>
      <c r="R1317" s="193"/>
      <c r="S1317" s="94">
        <v>1</v>
      </c>
      <c r="T1317" s="58">
        <f t="shared" si="318"/>
        <v>4</v>
      </c>
      <c r="U1317" s="61">
        <f t="shared" si="319"/>
        <v>506.64</v>
      </c>
      <c r="V1317" s="61">
        <f t="shared" si="311"/>
        <v>494.16239941477687</v>
      </c>
      <c r="W1317" s="61" t="s">
        <v>194</v>
      </c>
      <c r="X1317" s="61">
        <f t="shared" si="312"/>
        <v>3.6349999999999998</v>
      </c>
      <c r="Y1317" s="61">
        <f t="shared" si="316"/>
        <v>3.5454767129968299</v>
      </c>
      <c r="Z1317" s="58">
        <f t="shared" si="317"/>
        <v>0</v>
      </c>
      <c r="AA1317" s="81">
        <f t="shared" si="320"/>
        <v>494.16239941477687</v>
      </c>
      <c r="AB1317" s="212">
        <f t="shared" si="315"/>
        <v>123.54059985369422</v>
      </c>
      <c r="AC1317" s="82"/>
      <c r="AD1317" s="10"/>
      <c r="AE1317"/>
      <c r="AF1317"/>
      <c r="AK1317" s="10"/>
      <c r="AM1317"/>
      <c r="AR1317" s="10"/>
      <c r="AT1317"/>
    </row>
    <row r="1318" spans="1:46" x14ac:dyDescent="0.25">
      <c r="A1318" s="93">
        <v>1229</v>
      </c>
      <c r="B1318" s="93" t="s">
        <v>126</v>
      </c>
      <c r="C1318" s="94" t="s">
        <v>114</v>
      </c>
      <c r="D1318" s="121">
        <v>2014</v>
      </c>
      <c r="E1318" s="93">
        <v>4</v>
      </c>
      <c r="F1318" s="93">
        <f t="shared" si="313"/>
        <v>1229</v>
      </c>
      <c r="H1318" s="54">
        <v>4</v>
      </c>
      <c r="I1318" s="118">
        <v>506.64</v>
      </c>
      <c r="J1318" s="123"/>
      <c r="L1318"/>
      <c r="M1318" s="60">
        <f t="shared" si="314"/>
        <v>506.64</v>
      </c>
      <c r="N1318" s="10"/>
      <c r="O1318" s="79" t="str">
        <f t="shared" si="310"/>
        <v>NY Metro</v>
      </c>
      <c r="P1318" s="94">
        <f t="shared" si="309"/>
        <v>1229</v>
      </c>
      <c r="Q1318" s="94" t="s">
        <v>114</v>
      </c>
      <c r="R1318" s="193"/>
      <c r="S1318" s="94">
        <v>1</v>
      </c>
      <c r="T1318" s="58">
        <f t="shared" si="318"/>
        <v>4</v>
      </c>
      <c r="U1318" s="61">
        <f t="shared" si="319"/>
        <v>506.64</v>
      </c>
      <c r="V1318" s="61">
        <f t="shared" si="311"/>
        <v>494.16239941477687</v>
      </c>
      <c r="W1318" s="61" t="s">
        <v>194</v>
      </c>
      <c r="X1318" s="61">
        <f t="shared" si="312"/>
        <v>3.6349999999999998</v>
      </c>
      <c r="Y1318" s="61">
        <f t="shared" si="316"/>
        <v>3.5454767129968299</v>
      </c>
      <c r="Z1318" s="58">
        <f t="shared" si="317"/>
        <v>0</v>
      </c>
      <c r="AA1318" s="81">
        <f t="shared" si="320"/>
        <v>494.16239941477687</v>
      </c>
      <c r="AB1318" s="212">
        <f t="shared" si="315"/>
        <v>123.54059985369422</v>
      </c>
      <c r="AC1318" s="82"/>
      <c r="AD1318" s="10"/>
      <c r="AE1318"/>
      <c r="AF1318"/>
      <c r="AK1318" s="10"/>
      <c r="AM1318"/>
      <c r="AR1318" s="10"/>
      <c r="AT1318"/>
    </row>
    <row r="1319" spans="1:46" x14ac:dyDescent="0.25">
      <c r="A1319" s="93">
        <v>1230</v>
      </c>
      <c r="B1319" s="93" t="s">
        <v>126</v>
      </c>
      <c r="C1319" s="94" t="s">
        <v>114</v>
      </c>
      <c r="D1319" s="121">
        <v>2014</v>
      </c>
      <c r="E1319" s="93">
        <v>4</v>
      </c>
      <c r="F1319" s="93">
        <f t="shared" si="313"/>
        <v>1230</v>
      </c>
      <c r="H1319" s="54">
        <v>4</v>
      </c>
      <c r="I1319" s="118">
        <v>506.63</v>
      </c>
      <c r="J1319" s="123"/>
      <c r="L1319"/>
      <c r="M1319" s="60">
        <f t="shared" si="314"/>
        <v>506.63</v>
      </c>
      <c r="N1319" s="10"/>
      <c r="O1319" s="79" t="str">
        <f t="shared" si="310"/>
        <v>NY Metro</v>
      </c>
      <c r="P1319" s="94">
        <f t="shared" si="309"/>
        <v>1230</v>
      </c>
      <c r="Q1319" s="94" t="s">
        <v>114</v>
      </c>
      <c r="R1319" s="193"/>
      <c r="S1319" s="94">
        <v>1</v>
      </c>
      <c r="T1319" s="58">
        <f t="shared" si="318"/>
        <v>4</v>
      </c>
      <c r="U1319" s="61">
        <f t="shared" si="319"/>
        <v>506.63</v>
      </c>
      <c r="V1319" s="61">
        <f t="shared" si="311"/>
        <v>494.15264569617165</v>
      </c>
      <c r="W1319" s="61" t="s">
        <v>194</v>
      </c>
      <c r="X1319" s="61">
        <f t="shared" si="312"/>
        <v>3.6349999999999998</v>
      </c>
      <c r="Y1319" s="61">
        <f t="shared" si="316"/>
        <v>3.5454767129968299</v>
      </c>
      <c r="Z1319" s="58">
        <f t="shared" si="317"/>
        <v>0</v>
      </c>
      <c r="AA1319" s="81">
        <f t="shared" si="320"/>
        <v>494.15264569617165</v>
      </c>
      <c r="AB1319" s="212">
        <f t="shared" si="315"/>
        <v>123.53816142404291</v>
      </c>
      <c r="AC1319" s="82"/>
      <c r="AD1319" s="10"/>
      <c r="AE1319"/>
      <c r="AF1319"/>
      <c r="AK1319" s="10"/>
      <c r="AM1319"/>
      <c r="AR1319" s="10"/>
      <c r="AT1319"/>
    </row>
    <row r="1320" spans="1:46" x14ac:dyDescent="0.25">
      <c r="A1320" s="93">
        <v>1231</v>
      </c>
      <c r="B1320" s="93" t="s">
        <v>126</v>
      </c>
      <c r="C1320" s="94" t="s">
        <v>114</v>
      </c>
      <c r="D1320" s="121">
        <v>2014</v>
      </c>
      <c r="E1320" s="93">
        <v>4</v>
      </c>
      <c r="F1320" s="93">
        <f t="shared" si="313"/>
        <v>1231</v>
      </c>
      <c r="H1320" s="54">
        <v>4</v>
      </c>
      <c r="I1320" s="118">
        <v>506.64</v>
      </c>
      <c r="J1320" s="123"/>
      <c r="L1320"/>
      <c r="M1320" s="60">
        <f t="shared" si="314"/>
        <v>506.64</v>
      </c>
      <c r="N1320" s="10"/>
      <c r="O1320" s="79" t="str">
        <f t="shared" si="310"/>
        <v>NY Metro</v>
      </c>
      <c r="P1320" s="94">
        <f t="shared" si="309"/>
        <v>1231</v>
      </c>
      <c r="Q1320" s="94" t="s">
        <v>114</v>
      </c>
      <c r="R1320" s="193"/>
      <c r="S1320" s="94">
        <v>1</v>
      </c>
      <c r="T1320" s="58">
        <f t="shared" si="318"/>
        <v>4</v>
      </c>
      <c r="U1320" s="61">
        <f t="shared" si="319"/>
        <v>506.64</v>
      </c>
      <c r="V1320" s="61">
        <f t="shared" si="311"/>
        <v>494.16239941477687</v>
      </c>
      <c r="W1320" s="61" t="s">
        <v>194</v>
      </c>
      <c r="X1320" s="61">
        <f t="shared" si="312"/>
        <v>3.6349999999999998</v>
      </c>
      <c r="Y1320" s="61">
        <f t="shared" si="316"/>
        <v>3.5454767129968299</v>
      </c>
      <c r="Z1320" s="58">
        <f t="shared" si="317"/>
        <v>0</v>
      </c>
      <c r="AA1320" s="81">
        <f t="shared" si="320"/>
        <v>494.16239941477687</v>
      </c>
      <c r="AB1320" s="212">
        <f t="shared" si="315"/>
        <v>123.54059985369422</v>
      </c>
      <c r="AC1320" s="82"/>
      <c r="AD1320" s="10"/>
      <c r="AE1320"/>
      <c r="AF1320"/>
      <c r="AK1320" s="10"/>
      <c r="AM1320"/>
      <c r="AR1320" s="10"/>
      <c r="AT1320"/>
    </row>
    <row r="1321" spans="1:46" x14ac:dyDescent="0.25">
      <c r="A1321" s="93">
        <v>1232</v>
      </c>
      <c r="B1321" s="93" t="s">
        <v>126</v>
      </c>
      <c r="C1321" s="94" t="s">
        <v>114</v>
      </c>
      <c r="D1321" s="121">
        <v>2014</v>
      </c>
      <c r="E1321" s="93">
        <v>4</v>
      </c>
      <c r="F1321" s="93">
        <f t="shared" si="313"/>
        <v>1232</v>
      </c>
      <c r="H1321" s="54">
        <v>4</v>
      </c>
      <c r="I1321" s="118">
        <v>506.63</v>
      </c>
      <c r="J1321" s="123"/>
      <c r="L1321"/>
      <c r="M1321" s="60">
        <f t="shared" si="314"/>
        <v>506.63</v>
      </c>
      <c r="N1321" s="10"/>
      <c r="O1321" s="79" t="str">
        <f t="shared" si="310"/>
        <v>NY Metro</v>
      </c>
      <c r="P1321" s="94">
        <f t="shared" si="309"/>
        <v>1232</v>
      </c>
      <c r="Q1321" s="94" t="s">
        <v>114</v>
      </c>
      <c r="R1321" s="193"/>
      <c r="S1321" s="94">
        <v>1</v>
      </c>
      <c r="T1321" s="58">
        <f t="shared" si="318"/>
        <v>4</v>
      </c>
      <c r="U1321" s="61">
        <f t="shared" si="319"/>
        <v>506.63</v>
      </c>
      <c r="V1321" s="61">
        <f t="shared" si="311"/>
        <v>494.15264569617165</v>
      </c>
      <c r="W1321" s="61" t="s">
        <v>194</v>
      </c>
      <c r="X1321" s="61">
        <f t="shared" si="312"/>
        <v>3.6349999999999998</v>
      </c>
      <c r="Y1321" s="61">
        <f t="shared" si="316"/>
        <v>3.5454767129968299</v>
      </c>
      <c r="Z1321" s="58">
        <f t="shared" si="317"/>
        <v>0</v>
      </c>
      <c r="AA1321" s="81">
        <f t="shared" si="320"/>
        <v>494.15264569617165</v>
      </c>
      <c r="AB1321" s="212">
        <f t="shared" si="315"/>
        <v>123.53816142404291</v>
      </c>
      <c r="AC1321" s="82"/>
      <c r="AD1321" s="10"/>
      <c r="AE1321"/>
      <c r="AF1321"/>
      <c r="AK1321" s="10"/>
      <c r="AM1321"/>
      <c r="AR1321" s="10"/>
      <c r="AT1321"/>
    </row>
    <row r="1322" spans="1:46" x14ac:dyDescent="0.25">
      <c r="A1322" s="93">
        <v>1233</v>
      </c>
      <c r="B1322" s="93" t="s">
        <v>126</v>
      </c>
      <c r="C1322" s="94" t="s">
        <v>114</v>
      </c>
      <c r="D1322" s="121">
        <v>2014</v>
      </c>
      <c r="E1322" s="93">
        <v>4</v>
      </c>
      <c r="F1322" s="93">
        <f t="shared" si="313"/>
        <v>1233</v>
      </c>
      <c r="H1322" s="54">
        <v>4</v>
      </c>
      <c r="I1322" s="118">
        <v>506.63</v>
      </c>
      <c r="J1322" s="123"/>
      <c r="L1322"/>
      <c r="M1322" s="60">
        <f t="shared" si="314"/>
        <v>506.63</v>
      </c>
      <c r="N1322" s="10"/>
      <c r="O1322" s="79" t="str">
        <f t="shared" si="310"/>
        <v>NY Metro</v>
      </c>
      <c r="P1322" s="94">
        <f t="shared" si="309"/>
        <v>1233</v>
      </c>
      <c r="Q1322" s="94" t="s">
        <v>114</v>
      </c>
      <c r="R1322" s="193"/>
      <c r="S1322" s="94">
        <v>1</v>
      </c>
      <c r="T1322" s="58">
        <f t="shared" si="318"/>
        <v>4</v>
      </c>
      <c r="U1322" s="61">
        <f t="shared" si="319"/>
        <v>506.63</v>
      </c>
      <c r="V1322" s="61">
        <f t="shared" si="311"/>
        <v>494.15264569617165</v>
      </c>
      <c r="W1322" s="61" t="s">
        <v>194</v>
      </c>
      <c r="X1322" s="61">
        <f t="shared" si="312"/>
        <v>3.6349999999999998</v>
      </c>
      <c r="Y1322" s="61">
        <f t="shared" si="316"/>
        <v>3.5454767129968299</v>
      </c>
      <c r="Z1322" s="58">
        <f t="shared" si="317"/>
        <v>0</v>
      </c>
      <c r="AA1322" s="81">
        <f t="shared" si="320"/>
        <v>494.15264569617165</v>
      </c>
      <c r="AB1322" s="212">
        <f t="shared" si="315"/>
        <v>123.53816142404291</v>
      </c>
      <c r="AC1322" s="82"/>
      <c r="AD1322" s="10"/>
      <c r="AE1322"/>
      <c r="AF1322"/>
      <c r="AK1322" s="10"/>
      <c r="AM1322"/>
      <c r="AR1322" s="10"/>
      <c r="AT1322"/>
    </row>
    <row r="1323" spans="1:46" x14ac:dyDescent="0.25">
      <c r="A1323" s="93">
        <v>1234</v>
      </c>
      <c r="B1323" s="93" t="s">
        <v>126</v>
      </c>
      <c r="C1323" s="94" t="s">
        <v>114</v>
      </c>
      <c r="D1323" s="121">
        <v>2014</v>
      </c>
      <c r="E1323" s="93">
        <v>4</v>
      </c>
      <c r="F1323" s="93">
        <f t="shared" si="313"/>
        <v>1234</v>
      </c>
      <c r="H1323" s="54">
        <v>4</v>
      </c>
      <c r="I1323" s="118">
        <v>506.63</v>
      </c>
      <c r="J1323" s="123"/>
      <c r="L1323"/>
      <c r="M1323" s="60">
        <f t="shared" si="314"/>
        <v>506.63</v>
      </c>
      <c r="N1323" s="10"/>
      <c r="O1323" s="79" t="str">
        <f t="shared" si="310"/>
        <v>NY Metro</v>
      </c>
      <c r="P1323" s="94">
        <f t="shared" si="309"/>
        <v>1234</v>
      </c>
      <c r="Q1323" s="94" t="s">
        <v>114</v>
      </c>
      <c r="R1323" s="193"/>
      <c r="S1323" s="94">
        <v>1</v>
      </c>
      <c r="T1323" s="58">
        <f t="shared" si="318"/>
        <v>4</v>
      </c>
      <c r="U1323" s="61">
        <f t="shared" si="319"/>
        <v>506.63</v>
      </c>
      <c r="V1323" s="61">
        <f t="shared" si="311"/>
        <v>494.15264569617165</v>
      </c>
      <c r="W1323" s="61" t="s">
        <v>194</v>
      </c>
      <c r="X1323" s="61">
        <f t="shared" si="312"/>
        <v>3.6349999999999998</v>
      </c>
      <c r="Y1323" s="61">
        <f t="shared" si="316"/>
        <v>3.5454767129968299</v>
      </c>
      <c r="Z1323" s="58">
        <f t="shared" si="317"/>
        <v>0</v>
      </c>
      <c r="AA1323" s="81">
        <f t="shared" si="320"/>
        <v>494.15264569617165</v>
      </c>
      <c r="AB1323" s="212">
        <f t="shared" si="315"/>
        <v>123.53816142404291</v>
      </c>
      <c r="AC1323" s="82"/>
      <c r="AD1323" s="10"/>
      <c r="AE1323"/>
      <c r="AF1323"/>
      <c r="AK1323" s="10"/>
      <c r="AM1323"/>
      <c r="AR1323" s="10"/>
      <c r="AT1323"/>
    </row>
    <row r="1324" spans="1:46" x14ac:dyDescent="0.25">
      <c r="A1324" s="93">
        <v>1235</v>
      </c>
      <c r="B1324" s="93" t="s">
        <v>126</v>
      </c>
      <c r="C1324" s="94" t="s">
        <v>114</v>
      </c>
      <c r="D1324" s="121">
        <v>2014</v>
      </c>
      <c r="E1324" s="93">
        <v>4</v>
      </c>
      <c r="F1324" s="93">
        <f t="shared" si="313"/>
        <v>1235</v>
      </c>
      <c r="H1324" s="54">
        <v>4</v>
      </c>
      <c r="I1324" s="118">
        <v>506.63</v>
      </c>
      <c r="J1324" s="123"/>
      <c r="L1324"/>
      <c r="M1324" s="60">
        <f t="shared" si="314"/>
        <v>506.63</v>
      </c>
      <c r="N1324" s="10"/>
      <c r="O1324" s="79" t="str">
        <f t="shared" si="310"/>
        <v>NY Metro</v>
      </c>
      <c r="P1324" s="94">
        <f t="shared" si="309"/>
        <v>1235</v>
      </c>
      <c r="Q1324" s="94" t="s">
        <v>114</v>
      </c>
      <c r="R1324" s="193"/>
      <c r="S1324" s="94">
        <v>1</v>
      </c>
      <c r="T1324" s="58">
        <f t="shared" si="318"/>
        <v>4</v>
      </c>
      <c r="U1324" s="61">
        <f t="shared" si="319"/>
        <v>506.63</v>
      </c>
      <c r="V1324" s="61">
        <f t="shared" si="311"/>
        <v>494.15264569617165</v>
      </c>
      <c r="W1324" s="61" t="s">
        <v>194</v>
      </c>
      <c r="X1324" s="61">
        <f t="shared" si="312"/>
        <v>3.6349999999999998</v>
      </c>
      <c r="Y1324" s="61">
        <f t="shared" si="316"/>
        <v>3.5454767129968299</v>
      </c>
      <c r="Z1324" s="58">
        <f t="shared" si="317"/>
        <v>0</v>
      </c>
      <c r="AA1324" s="81">
        <f t="shared" si="320"/>
        <v>494.15264569617165</v>
      </c>
      <c r="AB1324" s="212">
        <f t="shared" si="315"/>
        <v>123.53816142404291</v>
      </c>
      <c r="AC1324" s="82"/>
      <c r="AD1324" s="10"/>
      <c r="AE1324"/>
      <c r="AF1324"/>
      <c r="AK1324" s="10"/>
      <c r="AM1324"/>
      <c r="AR1324" s="10"/>
      <c r="AT1324"/>
    </row>
    <row r="1325" spans="1:46" x14ac:dyDescent="0.25">
      <c r="A1325" s="93">
        <v>1236</v>
      </c>
      <c r="B1325" s="93" t="s">
        <v>126</v>
      </c>
      <c r="C1325" s="94" t="s">
        <v>114</v>
      </c>
      <c r="D1325" s="121">
        <v>2014</v>
      </c>
      <c r="E1325" s="93">
        <v>4</v>
      </c>
      <c r="F1325" s="93">
        <f t="shared" si="313"/>
        <v>1236</v>
      </c>
      <c r="H1325" s="54">
        <v>4</v>
      </c>
      <c r="I1325" s="118">
        <v>506.63</v>
      </c>
      <c r="J1325" s="123"/>
      <c r="L1325"/>
      <c r="M1325" s="60">
        <f t="shared" si="314"/>
        <v>506.63</v>
      </c>
      <c r="N1325" s="10"/>
      <c r="O1325" s="79" t="str">
        <f t="shared" si="310"/>
        <v>NY Metro</v>
      </c>
      <c r="P1325" s="94">
        <f t="shared" si="309"/>
        <v>1236</v>
      </c>
      <c r="Q1325" s="94" t="s">
        <v>114</v>
      </c>
      <c r="R1325" s="193"/>
      <c r="S1325" s="94">
        <v>1</v>
      </c>
      <c r="T1325" s="58">
        <f t="shared" si="318"/>
        <v>4</v>
      </c>
      <c r="U1325" s="61">
        <f t="shared" si="319"/>
        <v>506.63</v>
      </c>
      <c r="V1325" s="61">
        <f t="shared" si="311"/>
        <v>494.15264569617165</v>
      </c>
      <c r="W1325" s="61" t="s">
        <v>194</v>
      </c>
      <c r="X1325" s="61">
        <f t="shared" si="312"/>
        <v>3.6349999999999998</v>
      </c>
      <c r="Y1325" s="61">
        <f t="shared" si="316"/>
        <v>3.5454767129968299</v>
      </c>
      <c r="Z1325" s="58">
        <f t="shared" si="317"/>
        <v>0</v>
      </c>
      <c r="AA1325" s="81">
        <f t="shared" si="320"/>
        <v>494.15264569617165</v>
      </c>
      <c r="AB1325" s="212">
        <f t="shared" si="315"/>
        <v>123.53816142404291</v>
      </c>
      <c r="AC1325" s="82"/>
      <c r="AD1325" s="10"/>
      <c r="AE1325"/>
      <c r="AF1325"/>
      <c r="AK1325" s="10"/>
      <c r="AM1325"/>
      <c r="AR1325" s="10"/>
      <c r="AT1325"/>
    </row>
    <row r="1326" spans="1:46" x14ac:dyDescent="0.25">
      <c r="A1326" s="93">
        <v>1237</v>
      </c>
      <c r="B1326" s="93" t="s">
        <v>126</v>
      </c>
      <c r="C1326" s="94" t="s">
        <v>114</v>
      </c>
      <c r="D1326" s="121">
        <v>2014</v>
      </c>
      <c r="E1326" s="93">
        <v>4</v>
      </c>
      <c r="F1326" s="93">
        <f t="shared" si="313"/>
        <v>1237</v>
      </c>
      <c r="H1326" s="54">
        <v>4</v>
      </c>
      <c r="I1326" s="118">
        <v>506.63</v>
      </c>
      <c r="J1326" s="123"/>
      <c r="L1326"/>
      <c r="M1326" s="60">
        <f t="shared" si="314"/>
        <v>506.63</v>
      </c>
      <c r="N1326" s="10"/>
      <c r="O1326" s="79" t="str">
        <f t="shared" si="310"/>
        <v>NY Metro</v>
      </c>
      <c r="P1326" s="94">
        <f t="shared" si="309"/>
        <v>1237</v>
      </c>
      <c r="Q1326" s="94" t="s">
        <v>114</v>
      </c>
      <c r="R1326" s="193"/>
      <c r="S1326" s="94">
        <v>1</v>
      </c>
      <c r="T1326" s="58">
        <f t="shared" si="318"/>
        <v>4</v>
      </c>
      <c r="U1326" s="61">
        <f t="shared" si="319"/>
        <v>506.63</v>
      </c>
      <c r="V1326" s="61">
        <f t="shared" si="311"/>
        <v>494.15264569617165</v>
      </c>
      <c r="W1326" s="61" t="s">
        <v>194</v>
      </c>
      <c r="X1326" s="61">
        <f t="shared" si="312"/>
        <v>3.6349999999999998</v>
      </c>
      <c r="Y1326" s="61">
        <f t="shared" si="316"/>
        <v>3.5454767129968299</v>
      </c>
      <c r="Z1326" s="58">
        <f t="shared" si="317"/>
        <v>0</v>
      </c>
      <c r="AA1326" s="81">
        <f t="shared" si="320"/>
        <v>494.15264569617165</v>
      </c>
      <c r="AB1326" s="212">
        <f t="shared" si="315"/>
        <v>123.53816142404291</v>
      </c>
      <c r="AC1326" s="82"/>
      <c r="AD1326" s="10"/>
      <c r="AE1326"/>
      <c r="AF1326"/>
      <c r="AK1326" s="10"/>
      <c r="AM1326"/>
      <c r="AR1326" s="10"/>
      <c r="AT1326"/>
    </row>
    <row r="1327" spans="1:46" x14ac:dyDescent="0.25">
      <c r="A1327" s="93">
        <v>1238</v>
      </c>
      <c r="B1327" s="93" t="s">
        <v>126</v>
      </c>
      <c r="C1327" s="94" t="s">
        <v>114</v>
      </c>
      <c r="D1327" s="121">
        <v>2014</v>
      </c>
      <c r="E1327" s="93">
        <v>4</v>
      </c>
      <c r="F1327" s="93">
        <f t="shared" si="313"/>
        <v>1238</v>
      </c>
      <c r="H1327" s="54">
        <v>4</v>
      </c>
      <c r="I1327" s="118">
        <v>506.63</v>
      </c>
      <c r="J1327" s="123"/>
      <c r="L1327"/>
      <c r="M1327" s="60">
        <f t="shared" si="314"/>
        <v>506.63</v>
      </c>
      <c r="N1327" s="10"/>
      <c r="O1327" s="79" t="str">
        <f t="shared" si="310"/>
        <v>NY Metro</v>
      </c>
      <c r="P1327" s="94">
        <f t="shared" si="309"/>
        <v>1238</v>
      </c>
      <c r="Q1327" s="94" t="s">
        <v>114</v>
      </c>
      <c r="R1327" s="193"/>
      <c r="S1327" s="94">
        <v>1</v>
      </c>
      <c r="T1327" s="58">
        <f t="shared" si="318"/>
        <v>4</v>
      </c>
      <c r="U1327" s="61">
        <f t="shared" si="319"/>
        <v>506.63</v>
      </c>
      <c r="V1327" s="61">
        <f t="shared" si="311"/>
        <v>494.15264569617165</v>
      </c>
      <c r="W1327" s="61" t="s">
        <v>194</v>
      </c>
      <c r="X1327" s="61">
        <f t="shared" si="312"/>
        <v>3.6349999999999998</v>
      </c>
      <c r="Y1327" s="61">
        <f t="shared" si="316"/>
        <v>3.5454767129968299</v>
      </c>
      <c r="Z1327" s="58">
        <f t="shared" si="317"/>
        <v>0</v>
      </c>
      <c r="AA1327" s="81">
        <f t="shared" si="320"/>
        <v>494.15264569617165</v>
      </c>
      <c r="AB1327" s="212">
        <f t="shared" si="315"/>
        <v>123.53816142404291</v>
      </c>
      <c r="AC1327" s="82"/>
      <c r="AD1327" s="10"/>
      <c r="AE1327"/>
      <c r="AF1327"/>
      <c r="AK1327" s="10"/>
      <c r="AM1327"/>
      <c r="AR1327" s="10"/>
      <c r="AT1327"/>
    </row>
    <row r="1328" spans="1:46" x14ac:dyDescent="0.25">
      <c r="A1328" s="93">
        <v>1239</v>
      </c>
      <c r="B1328" s="93" t="s">
        <v>126</v>
      </c>
      <c r="C1328" s="94" t="s">
        <v>114</v>
      </c>
      <c r="D1328" s="121">
        <v>2014</v>
      </c>
      <c r="E1328" s="93">
        <v>4</v>
      </c>
      <c r="F1328" s="93">
        <f t="shared" si="313"/>
        <v>1239</v>
      </c>
      <c r="H1328" s="54">
        <v>4</v>
      </c>
      <c r="I1328" s="118">
        <v>506.63</v>
      </c>
      <c r="J1328" s="123"/>
      <c r="L1328"/>
      <c r="M1328" s="60">
        <f t="shared" si="314"/>
        <v>506.63</v>
      </c>
      <c r="N1328" s="10"/>
      <c r="O1328" s="79" t="str">
        <f t="shared" si="310"/>
        <v>NY Metro</v>
      </c>
      <c r="P1328" s="94">
        <f t="shared" si="309"/>
        <v>1239</v>
      </c>
      <c r="Q1328" s="94" t="s">
        <v>114</v>
      </c>
      <c r="R1328" s="193"/>
      <c r="S1328" s="94">
        <v>1</v>
      </c>
      <c r="T1328" s="58">
        <f t="shared" si="318"/>
        <v>4</v>
      </c>
      <c r="U1328" s="61">
        <f t="shared" si="319"/>
        <v>506.63</v>
      </c>
      <c r="V1328" s="61">
        <f t="shared" si="311"/>
        <v>494.15264569617165</v>
      </c>
      <c r="W1328" s="61" t="s">
        <v>194</v>
      </c>
      <c r="X1328" s="61">
        <f t="shared" si="312"/>
        <v>3.6349999999999998</v>
      </c>
      <c r="Y1328" s="61">
        <f t="shared" si="316"/>
        <v>3.5454767129968299</v>
      </c>
      <c r="Z1328" s="58">
        <f t="shared" si="317"/>
        <v>0</v>
      </c>
      <c r="AA1328" s="81">
        <f t="shared" si="320"/>
        <v>494.15264569617165</v>
      </c>
      <c r="AB1328" s="212">
        <f t="shared" si="315"/>
        <v>123.53816142404291</v>
      </c>
      <c r="AC1328" s="82"/>
      <c r="AD1328" s="10"/>
      <c r="AE1328"/>
      <c r="AF1328"/>
      <c r="AK1328" s="10"/>
      <c r="AM1328"/>
      <c r="AR1328" s="10"/>
      <c r="AT1328"/>
    </row>
    <row r="1329" spans="1:46" x14ac:dyDescent="0.25">
      <c r="A1329" s="93">
        <v>1240</v>
      </c>
      <c r="B1329" s="93" t="s">
        <v>126</v>
      </c>
      <c r="C1329" s="94" t="s">
        <v>114</v>
      </c>
      <c r="D1329" s="121">
        <v>2014</v>
      </c>
      <c r="E1329" s="93">
        <v>4</v>
      </c>
      <c r="F1329" s="93">
        <f t="shared" si="313"/>
        <v>1240</v>
      </c>
      <c r="H1329" s="54">
        <v>4</v>
      </c>
      <c r="I1329" s="118">
        <v>506.63</v>
      </c>
      <c r="J1329" s="123"/>
      <c r="L1329"/>
      <c r="M1329" s="60">
        <f t="shared" si="314"/>
        <v>506.63</v>
      </c>
      <c r="N1329" s="10"/>
      <c r="O1329" s="79" t="str">
        <f t="shared" si="310"/>
        <v>NY Metro</v>
      </c>
      <c r="P1329" s="94">
        <f t="shared" si="309"/>
        <v>1240</v>
      </c>
      <c r="Q1329" s="94" t="s">
        <v>114</v>
      </c>
      <c r="R1329" s="193"/>
      <c r="S1329" s="94">
        <v>1</v>
      </c>
      <c r="T1329" s="58">
        <f t="shared" si="318"/>
        <v>4</v>
      </c>
      <c r="U1329" s="61">
        <f t="shared" si="319"/>
        <v>506.63</v>
      </c>
      <c r="V1329" s="61">
        <f t="shared" si="311"/>
        <v>494.15264569617165</v>
      </c>
      <c r="W1329" s="61" t="s">
        <v>194</v>
      </c>
      <c r="X1329" s="61">
        <f t="shared" si="312"/>
        <v>3.6349999999999998</v>
      </c>
      <c r="Y1329" s="61">
        <f t="shared" si="316"/>
        <v>3.5454767129968299</v>
      </c>
      <c r="Z1329" s="58">
        <f t="shared" si="317"/>
        <v>0</v>
      </c>
      <c r="AA1329" s="81">
        <f t="shared" si="320"/>
        <v>494.15264569617165</v>
      </c>
      <c r="AB1329" s="212">
        <f t="shared" si="315"/>
        <v>123.53816142404291</v>
      </c>
      <c r="AC1329" s="82"/>
      <c r="AD1329" s="10"/>
      <c r="AE1329"/>
      <c r="AF1329"/>
      <c r="AK1329" s="10"/>
      <c r="AM1329"/>
      <c r="AR1329" s="10"/>
      <c r="AT1329"/>
    </row>
    <row r="1330" spans="1:46" x14ac:dyDescent="0.25">
      <c r="A1330" s="93">
        <v>1241</v>
      </c>
      <c r="B1330" s="93" t="s">
        <v>126</v>
      </c>
      <c r="C1330" s="94" t="s">
        <v>114</v>
      </c>
      <c r="D1330" s="121">
        <v>2014</v>
      </c>
      <c r="E1330" s="93">
        <v>4</v>
      </c>
      <c r="F1330" s="93">
        <f t="shared" si="313"/>
        <v>1241</v>
      </c>
      <c r="H1330" s="54">
        <v>4</v>
      </c>
      <c r="I1330" s="118">
        <v>506.63</v>
      </c>
      <c r="J1330" s="123"/>
      <c r="L1330"/>
      <c r="M1330" s="60">
        <f t="shared" si="314"/>
        <v>506.63</v>
      </c>
      <c r="N1330" s="10"/>
      <c r="O1330" s="79" t="str">
        <f t="shared" si="310"/>
        <v>NY Metro</v>
      </c>
      <c r="P1330" s="94">
        <f t="shared" si="309"/>
        <v>1241</v>
      </c>
      <c r="Q1330" s="94" t="s">
        <v>114</v>
      </c>
      <c r="R1330" s="193"/>
      <c r="S1330" s="94">
        <v>1</v>
      </c>
      <c r="T1330" s="58">
        <f t="shared" si="318"/>
        <v>4</v>
      </c>
      <c r="U1330" s="61">
        <f t="shared" si="319"/>
        <v>506.63</v>
      </c>
      <c r="V1330" s="61">
        <f t="shared" si="311"/>
        <v>494.15264569617165</v>
      </c>
      <c r="W1330" s="61" t="s">
        <v>194</v>
      </c>
      <c r="X1330" s="61">
        <f t="shared" si="312"/>
        <v>3.6349999999999998</v>
      </c>
      <c r="Y1330" s="61">
        <f t="shared" si="316"/>
        <v>3.5454767129968299</v>
      </c>
      <c r="Z1330" s="58">
        <f t="shared" si="317"/>
        <v>0</v>
      </c>
      <c r="AA1330" s="81">
        <f t="shared" si="320"/>
        <v>494.15264569617165</v>
      </c>
      <c r="AB1330" s="212">
        <f t="shared" si="315"/>
        <v>123.53816142404291</v>
      </c>
      <c r="AC1330" s="82"/>
      <c r="AD1330" s="10"/>
      <c r="AE1330"/>
      <c r="AF1330"/>
      <c r="AK1330" s="10"/>
      <c r="AM1330"/>
      <c r="AR1330" s="10"/>
      <c r="AT1330"/>
    </row>
    <row r="1331" spans="1:46" x14ac:dyDescent="0.25">
      <c r="A1331" s="93">
        <v>1242</v>
      </c>
      <c r="B1331" s="93" t="s">
        <v>126</v>
      </c>
      <c r="C1331" s="94" t="s">
        <v>114</v>
      </c>
      <c r="D1331" s="121">
        <v>2014</v>
      </c>
      <c r="E1331" s="93">
        <v>4</v>
      </c>
      <c r="F1331" s="93">
        <f t="shared" si="313"/>
        <v>1242</v>
      </c>
      <c r="H1331" s="54">
        <v>4</v>
      </c>
      <c r="I1331" s="118">
        <v>506.63</v>
      </c>
      <c r="J1331" s="123"/>
      <c r="L1331"/>
      <c r="M1331" s="60">
        <f t="shared" si="314"/>
        <v>506.63</v>
      </c>
      <c r="N1331" s="10"/>
      <c r="O1331" s="79" t="str">
        <f t="shared" si="310"/>
        <v>NY Metro</v>
      </c>
      <c r="P1331" s="94">
        <f t="shared" si="309"/>
        <v>1242</v>
      </c>
      <c r="Q1331" s="94" t="s">
        <v>114</v>
      </c>
      <c r="R1331" s="193"/>
      <c r="S1331" s="94">
        <v>1</v>
      </c>
      <c r="T1331" s="58">
        <f t="shared" si="318"/>
        <v>4</v>
      </c>
      <c r="U1331" s="61">
        <f t="shared" si="319"/>
        <v>506.63</v>
      </c>
      <c r="V1331" s="61">
        <f t="shared" si="311"/>
        <v>494.15264569617165</v>
      </c>
      <c r="W1331" s="61" t="s">
        <v>194</v>
      </c>
      <c r="X1331" s="61">
        <f t="shared" si="312"/>
        <v>3.6349999999999998</v>
      </c>
      <c r="Y1331" s="61">
        <f t="shared" si="316"/>
        <v>3.5454767129968299</v>
      </c>
      <c r="Z1331" s="58">
        <f t="shared" si="317"/>
        <v>0</v>
      </c>
      <c r="AA1331" s="81">
        <f t="shared" si="320"/>
        <v>494.15264569617165</v>
      </c>
      <c r="AB1331" s="212">
        <f t="shared" si="315"/>
        <v>123.53816142404291</v>
      </c>
      <c r="AC1331" s="82"/>
      <c r="AD1331" s="10"/>
      <c r="AE1331"/>
      <c r="AF1331"/>
      <c r="AK1331" s="10"/>
      <c r="AM1331"/>
      <c r="AR1331" s="10"/>
      <c r="AT1331"/>
    </row>
    <row r="1332" spans="1:46" x14ac:dyDescent="0.25">
      <c r="A1332" s="93">
        <v>1243</v>
      </c>
      <c r="B1332" s="93" t="s">
        <v>126</v>
      </c>
      <c r="C1332" s="94" t="s">
        <v>114</v>
      </c>
      <c r="D1332" s="121">
        <v>2014</v>
      </c>
      <c r="E1332" s="93">
        <v>4</v>
      </c>
      <c r="F1332" s="93">
        <f t="shared" si="313"/>
        <v>1243</v>
      </c>
      <c r="H1332" s="54">
        <v>4</v>
      </c>
      <c r="I1332" s="118">
        <v>506.64</v>
      </c>
      <c r="J1332" s="123"/>
      <c r="L1332"/>
      <c r="M1332" s="60">
        <f t="shared" si="314"/>
        <v>506.64</v>
      </c>
      <c r="N1332" s="10"/>
      <c r="O1332" s="79" t="str">
        <f t="shared" si="310"/>
        <v>NY Metro</v>
      </c>
      <c r="P1332" s="94">
        <f t="shared" si="309"/>
        <v>1243</v>
      </c>
      <c r="Q1332" s="94" t="s">
        <v>114</v>
      </c>
      <c r="R1332" s="193"/>
      <c r="S1332" s="94">
        <v>1</v>
      </c>
      <c r="T1332" s="58">
        <f t="shared" si="318"/>
        <v>4</v>
      </c>
      <c r="U1332" s="61">
        <f t="shared" si="319"/>
        <v>506.64</v>
      </c>
      <c r="V1332" s="61">
        <f t="shared" si="311"/>
        <v>494.16239941477687</v>
      </c>
      <c r="W1332" s="61" t="s">
        <v>194</v>
      </c>
      <c r="X1332" s="61">
        <f t="shared" si="312"/>
        <v>3.6349999999999998</v>
      </c>
      <c r="Y1332" s="61">
        <f t="shared" si="316"/>
        <v>3.5454767129968299</v>
      </c>
      <c r="Z1332" s="58">
        <f t="shared" si="317"/>
        <v>0</v>
      </c>
      <c r="AA1332" s="81">
        <f t="shared" si="320"/>
        <v>494.16239941477687</v>
      </c>
      <c r="AB1332" s="212">
        <f t="shared" si="315"/>
        <v>123.54059985369422</v>
      </c>
      <c r="AC1332" s="82"/>
      <c r="AD1332" s="10"/>
      <c r="AE1332"/>
      <c r="AF1332"/>
      <c r="AK1332" s="10"/>
      <c r="AM1332"/>
      <c r="AR1332" s="10"/>
      <c r="AT1332"/>
    </row>
    <row r="1333" spans="1:46" x14ac:dyDescent="0.25">
      <c r="A1333" s="93">
        <v>1244</v>
      </c>
      <c r="B1333" s="93" t="s">
        <v>126</v>
      </c>
      <c r="C1333" s="94" t="s">
        <v>114</v>
      </c>
      <c r="D1333" s="121">
        <v>2014</v>
      </c>
      <c r="E1333" s="93">
        <v>4</v>
      </c>
      <c r="F1333" s="93">
        <f t="shared" si="313"/>
        <v>1244</v>
      </c>
      <c r="H1333" s="54">
        <v>4</v>
      </c>
      <c r="I1333" s="118">
        <v>506.64</v>
      </c>
      <c r="J1333" s="123"/>
      <c r="L1333"/>
      <c r="M1333" s="60">
        <f t="shared" si="314"/>
        <v>506.64</v>
      </c>
      <c r="N1333" s="10"/>
      <c r="O1333" s="79" t="str">
        <f t="shared" si="310"/>
        <v>NY Metro</v>
      </c>
      <c r="P1333" s="94">
        <f t="shared" si="309"/>
        <v>1244</v>
      </c>
      <c r="Q1333" s="94" t="s">
        <v>114</v>
      </c>
      <c r="R1333" s="193"/>
      <c r="S1333" s="94">
        <v>1</v>
      </c>
      <c r="T1333" s="58">
        <f t="shared" si="318"/>
        <v>4</v>
      </c>
      <c r="U1333" s="61">
        <f t="shared" si="319"/>
        <v>506.64</v>
      </c>
      <c r="V1333" s="61">
        <f t="shared" si="311"/>
        <v>494.16239941477687</v>
      </c>
      <c r="W1333" s="61" t="s">
        <v>194</v>
      </c>
      <c r="X1333" s="61">
        <f t="shared" si="312"/>
        <v>3.6349999999999998</v>
      </c>
      <c r="Y1333" s="61">
        <f t="shared" si="316"/>
        <v>3.5454767129968299</v>
      </c>
      <c r="Z1333" s="58">
        <f t="shared" si="317"/>
        <v>0</v>
      </c>
      <c r="AA1333" s="81">
        <f t="shared" si="320"/>
        <v>494.16239941477687</v>
      </c>
      <c r="AB1333" s="212">
        <f t="shared" si="315"/>
        <v>123.54059985369422</v>
      </c>
      <c r="AC1333" s="82"/>
      <c r="AD1333" s="10"/>
      <c r="AE1333"/>
      <c r="AF1333"/>
      <c r="AK1333" s="10"/>
      <c r="AM1333"/>
      <c r="AR1333" s="10"/>
      <c r="AT1333"/>
    </row>
    <row r="1334" spans="1:46" x14ac:dyDescent="0.25">
      <c r="A1334" s="93">
        <v>1245</v>
      </c>
      <c r="B1334" s="93" t="s">
        <v>126</v>
      </c>
      <c r="C1334" s="94" t="s">
        <v>114</v>
      </c>
      <c r="D1334" s="121">
        <v>2014</v>
      </c>
      <c r="E1334" s="93">
        <v>4</v>
      </c>
      <c r="F1334" s="93">
        <f t="shared" si="313"/>
        <v>1245</v>
      </c>
      <c r="H1334" s="54">
        <v>4</v>
      </c>
      <c r="I1334" s="118">
        <v>506.64</v>
      </c>
      <c r="J1334" s="123"/>
      <c r="L1334"/>
      <c r="M1334" s="60">
        <f t="shared" si="314"/>
        <v>506.64</v>
      </c>
      <c r="N1334" s="10"/>
      <c r="O1334" s="79" t="str">
        <f t="shared" si="310"/>
        <v>NY Metro</v>
      </c>
      <c r="P1334" s="94">
        <f t="shared" si="309"/>
        <v>1245</v>
      </c>
      <c r="Q1334" s="94" t="s">
        <v>114</v>
      </c>
      <c r="R1334" s="193"/>
      <c r="S1334" s="94">
        <v>1</v>
      </c>
      <c r="T1334" s="58">
        <f t="shared" si="318"/>
        <v>4</v>
      </c>
      <c r="U1334" s="61">
        <f t="shared" si="319"/>
        <v>506.64</v>
      </c>
      <c r="V1334" s="61">
        <f t="shared" si="311"/>
        <v>494.16239941477687</v>
      </c>
      <c r="W1334" s="61" t="s">
        <v>194</v>
      </c>
      <c r="X1334" s="61">
        <f t="shared" si="312"/>
        <v>3.6349999999999998</v>
      </c>
      <c r="Y1334" s="61">
        <f t="shared" si="316"/>
        <v>3.5454767129968299</v>
      </c>
      <c r="Z1334" s="58">
        <f t="shared" si="317"/>
        <v>0</v>
      </c>
      <c r="AA1334" s="81">
        <f t="shared" si="320"/>
        <v>494.16239941477687</v>
      </c>
      <c r="AB1334" s="212">
        <f t="shared" si="315"/>
        <v>123.54059985369422</v>
      </c>
      <c r="AC1334" s="82"/>
      <c r="AD1334" s="10"/>
      <c r="AE1334"/>
      <c r="AF1334"/>
      <c r="AK1334" s="10"/>
      <c r="AM1334"/>
      <c r="AR1334" s="10"/>
      <c r="AT1334"/>
    </row>
    <row r="1335" spans="1:46" x14ac:dyDescent="0.25">
      <c r="A1335" s="93">
        <v>1246</v>
      </c>
      <c r="B1335" s="93" t="s">
        <v>126</v>
      </c>
      <c r="C1335" s="94" t="s">
        <v>114</v>
      </c>
      <c r="D1335" s="121">
        <v>2014</v>
      </c>
      <c r="E1335" s="93">
        <v>4</v>
      </c>
      <c r="F1335" s="93">
        <f t="shared" si="313"/>
        <v>1246</v>
      </c>
      <c r="H1335" s="54">
        <v>4</v>
      </c>
      <c r="I1335" s="118">
        <v>506.63</v>
      </c>
      <c r="J1335" s="123"/>
      <c r="L1335"/>
      <c r="M1335" s="60">
        <f t="shared" si="314"/>
        <v>506.63</v>
      </c>
      <c r="N1335" s="10"/>
      <c r="O1335" s="79" t="str">
        <f t="shared" si="310"/>
        <v>NY Metro</v>
      </c>
      <c r="P1335" s="94">
        <f t="shared" si="309"/>
        <v>1246</v>
      </c>
      <c r="Q1335" s="94" t="s">
        <v>114</v>
      </c>
      <c r="R1335" s="193"/>
      <c r="S1335" s="94">
        <v>1</v>
      </c>
      <c r="T1335" s="58">
        <f t="shared" si="318"/>
        <v>4</v>
      </c>
      <c r="U1335" s="61">
        <f t="shared" si="319"/>
        <v>506.63</v>
      </c>
      <c r="V1335" s="61">
        <f t="shared" si="311"/>
        <v>494.15264569617165</v>
      </c>
      <c r="W1335" s="61" t="s">
        <v>194</v>
      </c>
      <c r="X1335" s="61">
        <f t="shared" si="312"/>
        <v>3.6349999999999998</v>
      </c>
      <c r="Y1335" s="61">
        <f t="shared" si="316"/>
        <v>3.5454767129968299</v>
      </c>
      <c r="Z1335" s="58">
        <f t="shared" si="317"/>
        <v>0</v>
      </c>
      <c r="AA1335" s="81">
        <f t="shared" si="320"/>
        <v>494.15264569617165</v>
      </c>
      <c r="AB1335" s="212">
        <f t="shared" si="315"/>
        <v>123.53816142404291</v>
      </c>
      <c r="AC1335" s="82"/>
      <c r="AD1335" s="10"/>
      <c r="AE1335"/>
      <c r="AF1335"/>
      <c r="AK1335" s="10"/>
      <c r="AM1335"/>
      <c r="AR1335" s="10"/>
      <c r="AT1335"/>
    </row>
    <row r="1336" spans="1:46" x14ac:dyDescent="0.25">
      <c r="A1336" s="93">
        <v>1247</v>
      </c>
      <c r="B1336" s="93" t="s">
        <v>126</v>
      </c>
      <c r="C1336" s="94" t="s">
        <v>114</v>
      </c>
      <c r="D1336" s="121">
        <v>2014</v>
      </c>
      <c r="E1336" s="93">
        <v>4</v>
      </c>
      <c r="F1336" s="93">
        <f t="shared" si="313"/>
        <v>1247</v>
      </c>
      <c r="H1336" s="54">
        <v>4</v>
      </c>
      <c r="I1336" s="118">
        <v>506.63</v>
      </c>
      <c r="J1336" s="123"/>
      <c r="L1336"/>
      <c r="M1336" s="60">
        <f t="shared" si="314"/>
        <v>506.63</v>
      </c>
      <c r="N1336" s="10"/>
      <c r="O1336" s="79" t="str">
        <f t="shared" si="310"/>
        <v>NY Metro</v>
      </c>
      <c r="P1336" s="94">
        <f t="shared" ref="P1336:P1399" si="321">A1336</f>
        <v>1247</v>
      </c>
      <c r="Q1336" s="94" t="s">
        <v>114</v>
      </c>
      <c r="R1336" s="193"/>
      <c r="S1336" s="94">
        <v>1</v>
      </c>
      <c r="T1336" s="58">
        <f t="shared" si="318"/>
        <v>4</v>
      </c>
      <c r="U1336" s="61">
        <f t="shared" si="319"/>
        <v>506.63</v>
      </c>
      <c r="V1336" s="61">
        <f t="shared" si="311"/>
        <v>494.15264569617165</v>
      </c>
      <c r="W1336" s="61" t="s">
        <v>194</v>
      </c>
      <c r="X1336" s="61">
        <f t="shared" si="312"/>
        <v>3.6349999999999998</v>
      </c>
      <c r="Y1336" s="61">
        <f t="shared" si="316"/>
        <v>3.5454767129968299</v>
      </c>
      <c r="Z1336" s="58">
        <f t="shared" si="317"/>
        <v>0</v>
      </c>
      <c r="AA1336" s="81">
        <f t="shared" si="320"/>
        <v>494.15264569617165</v>
      </c>
      <c r="AB1336" s="212">
        <f t="shared" si="315"/>
        <v>123.53816142404291</v>
      </c>
      <c r="AC1336" s="82"/>
      <c r="AD1336" s="10"/>
      <c r="AE1336"/>
      <c r="AF1336"/>
      <c r="AK1336" s="10"/>
      <c r="AM1336"/>
      <c r="AR1336" s="10"/>
      <c r="AT1336"/>
    </row>
    <row r="1337" spans="1:46" x14ac:dyDescent="0.25">
      <c r="A1337" s="93">
        <v>1248</v>
      </c>
      <c r="B1337" s="93" t="s">
        <v>126</v>
      </c>
      <c r="C1337" s="94" t="s">
        <v>114</v>
      </c>
      <c r="D1337" s="121">
        <v>2014</v>
      </c>
      <c r="E1337" s="93">
        <v>4</v>
      </c>
      <c r="F1337" s="93">
        <f t="shared" si="313"/>
        <v>1248</v>
      </c>
      <c r="H1337" s="54">
        <v>4</v>
      </c>
      <c r="I1337" s="118">
        <v>506.63</v>
      </c>
      <c r="J1337" s="123"/>
      <c r="L1337"/>
      <c r="M1337" s="60">
        <f t="shared" si="314"/>
        <v>506.63</v>
      </c>
      <c r="N1337" s="10"/>
      <c r="O1337" s="79" t="str">
        <f t="shared" ref="O1337:O1400" si="322">IF(E1337=1,$E$3,IF(E1337=2,$E$4,IF(E1337=3,$E$5,IF(E1337=4,$E$6,IF(E1337=5,$E$7,IF(E1337=6,$E$8,"other"))))))</f>
        <v>NY Metro</v>
      </c>
      <c r="P1337" s="94">
        <f t="shared" si="321"/>
        <v>1248</v>
      </c>
      <c r="Q1337" s="94" t="s">
        <v>114</v>
      </c>
      <c r="R1337" s="193"/>
      <c r="S1337" s="94">
        <v>1</v>
      </c>
      <c r="T1337" s="58">
        <f t="shared" si="318"/>
        <v>4</v>
      </c>
      <c r="U1337" s="61">
        <f t="shared" si="319"/>
        <v>506.63</v>
      </c>
      <c r="V1337" s="61">
        <f t="shared" ref="V1337:V1400" si="323">U1337/INDEX($AO$49:$AO$56,MATCH($O1337,$AL$49:$AL$56,0))</f>
        <v>494.15264569617165</v>
      </c>
      <c r="W1337" s="61" t="s">
        <v>194</v>
      </c>
      <c r="X1337" s="61">
        <f t="shared" ref="X1337:X1400" si="324">IF(K1337,K1337,AVERAGE($L$11:$L$1104))</f>
        <v>3.6349999999999998</v>
      </c>
      <c r="Y1337" s="61">
        <f t="shared" si="316"/>
        <v>3.5454767129968299</v>
      </c>
      <c r="Z1337" s="58">
        <f t="shared" si="317"/>
        <v>0</v>
      </c>
      <c r="AA1337" s="81">
        <f t="shared" si="320"/>
        <v>494.15264569617165</v>
      </c>
      <c r="AB1337" s="212">
        <f t="shared" si="315"/>
        <v>123.53816142404291</v>
      </c>
      <c r="AC1337" s="82"/>
      <c r="AD1337" s="10"/>
      <c r="AE1337"/>
      <c r="AF1337"/>
      <c r="AK1337" s="10"/>
      <c r="AM1337"/>
      <c r="AR1337" s="10"/>
      <c r="AT1337"/>
    </row>
    <row r="1338" spans="1:46" x14ac:dyDescent="0.25">
      <c r="A1338" s="93">
        <v>1249</v>
      </c>
      <c r="B1338" s="93" t="s">
        <v>126</v>
      </c>
      <c r="C1338" s="94" t="s">
        <v>114</v>
      </c>
      <c r="D1338" s="121">
        <v>2014</v>
      </c>
      <c r="E1338" s="93">
        <v>4</v>
      </c>
      <c r="F1338" s="93">
        <f t="shared" si="313"/>
        <v>1249</v>
      </c>
      <c r="H1338" s="54">
        <v>4</v>
      </c>
      <c r="I1338" s="118">
        <v>506.63</v>
      </c>
      <c r="J1338" s="123"/>
      <c r="L1338"/>
      <c r="M1338" s="60">
        <f t="shared" si="314"/>
        <v>506.63</v>
      </c>
      <c r="N1338" s="10"/>
      <c r="O1338" s="79" t="str">
        <f t="shared" si="322"/>
        <v>NY Metro</v>
      </c>
      <c r="P1338" s="94">
        <f t="shared" si="321"/>
        <v>1249</v>
      </c>
      <c r="Q1338" s="94" t="s">
        <v>114</v>
      </c>
      <c r="R1338" s="193"/>
      <c r="S1338" s="94">
        <v>1</v>
      </c>
      <c r="T1338" s="58">
        <f t="shared" si="318"/>
        <v>4</v>
      </c>
      <c r="U1338" s="61">
        <f t="shared" si="319"/>
        <v>506.63</v>
      </c>
      <c r="V1338" s="61">
        <f t="shared" si="323"/>
        <v>494.15264569617165</v>
      </c>
      <c r="W1338" s="61" t="s">
        <v>194</v>
      </c>
      <c r="X1338" s="61">
        <f t="shared" si="324"/>
        <v>3.6349999999999998</v>
      </c>
      <c r="Y1338" s="61">
        <f t="shared" si="316"/>
        <v>3.5454767129968299</v>
      </c>
      <c r="Z1338" s="58">
        <f t="shared" si="317"/>
        <v>0</v>
      </c>
      <c r="AA1338" s="81">
        <f t="shared" si="320"/>
        <v>494.15264569617165</v>
      </c>
      <c r="AB1338" s="212">
        <f t="shared" si="315"/>
        <v>123.53816142404291</v>
      </c>
      <c r="AC1338" s="82"/>
      <c r="AD1338" s="10"/>
      <c r="AE1338"/>
      <c r="AF1338"/>
      <c r="AK1338" s="10"/>
      <c r="AM1338"/>
      <c r="AR1338" s="10"/>
      <c r="AT1338"/>
    </row>
    <row r="1339" spans="1:46" x14ac:dyDescent="0.25">
      <c r="A1339" s="93">
        <v>1250</v>
      </c>
      <c r="B1339" s="93" t="s">
        <v>126</v>
      </c>
      <c r="C1339" s="94" t="s">
        <v>114</v>
      </c>
      <c r="D1339" s="121">
        <v>2014</v>
      </c>
      <c r="E1339" s="93">
        <v>4</v>
      </c>
      <c r="F1339" s="93">
        <f t="shared" si="313"/>
        <v>1250</v>
      </c>
      <c r="H1339" s="54">
        <v>4</v>
      </c>
      <c r="I1339" s="118">
        <v>506.63</v>
      </c>
      <c r="J1339" s="123"/>
      <c r="L1339"/>
      <c r="M1339" s="60">
        <f t="shared" si="314"/>
        <v>506.63</v>
      </c>
      <c r="N1339" s="10"/>
      <c r="O1339" s="79" t="str">
        <f t="shared" si="322"/>
        <v>NY Metro</v>
      </c>
      <c r="P1339" s="94">
        <f t="shared" si="321"/>
        <v>1250</v>
      </c>
      <c r="Q1339" s="94" t="s">
        <v>114</v>
      </c>
      <c r="R1339" s="193"/>
      <c r="S1339" s="94">
        <v>1</v>
      </c>
      <c r="T1339" s="58">
        <f t="shared" si="318"/>
        <v>4</v>
      </c>
      <c r="U1339" s="61">
        <f t="shared" si="319"/>
        <v>506.63</v>
      </c>
      <c r="V1339" s="61">
        <f t="shared" si="323"/>
        <v>494.15264569617165</v>
      </c>
      <c r="W1339" s="61" t="s">
        <v>194</v>
      </c>
      <c r="X1339" s="61">
        <f t="shared" si="324"/>
        <v>3.6349999999999998</v>
      </c>
      <c r="Y1339" s="61">
        <f t="shared" si="316"/>
        <v>3.5454767129968299</v>
      </c>
      <c r="Z1339" s="58">
        <f t="shared" si="317"/>
        <v>0</v>
      </c>
      <c r="AA1339" s="81">
        <f t="shared" si="320"/>
        <v>494.15264569617165</v>
      </c>
      <c r="AB1339" s="212">
        <f t="shared" si="315"/>
        <v>123.53816142404291</v>
      </c>
      <c r="AC1339" s="82"/>
      <c r="AD1339" s="10"/>
      <c r="AE1339"/>
      <c r="AF1339"/>
      <c r="AK1339" s="10"/>
      <c r="AM1339"/>
      <c r="AR1339" s="10"/>
      <c r="AT1339"/>
    </row>
    <row r="1340" spans="1:46" x14ac:dyDescent="0.25">
      <c r="A1340" s="93">
        <v>1251</v>
      </c>
      <c r="B1340" s="93" t="s">
        <v>126</v>
      </c>
      <c r="C1340" s="94" t="s">
        <v>114</v>
      </c>
      <c r="D1340" s="121">
        <v>2014</v>
      </c>
      <c r="E1340" s="93">
        <v>4</v>
      </c>
      <c r="F1340" s="93">
        <f t="shared" si="313"/>
        <v>1251</v>
      </c>
      <c r="H1340" s="54">
        <v>4</v>
      </c>
      <c r="I1340" s="118">
        <v>506.63</v>
      </c>
      <c r="J1340" s="123"/>
      <c r="L1340"/>
      <c r="M1340" s="60">
        <f t="shared" si="314"/>
        <v>506.63</v>
      </c>
      <c r="N1340" s="10"/>
      <c r="O1340" s="79" t="str">
        <f t="shared" si="322"/>
        <v>NY Metro</v>
      </c>
      <c r="P1340" s="94">
        <f t="shared" si="321"/>
        <v>1251</v>
      </c>
      <c r="Q1340" s="94" t="s">
        <v>114</v>
      </c>
      <c r="R1340" s="193"/>
      <c r="S1340" s="94">
        <v>1</v>
      </c>
      <c r="T1340" s="58">
        <f t="shared" si="318"/>
        <v>4</v>
      </c>
      <c r="U1340" s="61">
        <f t="shared" si="319"/>
        <v>506.63</v>
      </c>
      <c r="V1340" s="61">
        <f t="shared" si="323"/>
        <v>494.15264569617165</v>
      </c>
      <c r="W1340" s="61" t="s">
        <v>194</v>
      </c>
      <c r="X1340" s="61">
        <f t="shared" si="324"/>
        <v>3.6349999999999998</v>
      </c>
      <c r="Y1340" s="61">
        <f t="shared" si="316"/>
        <v>3.5454767129968299</v>
      </c>
      <c r="Z1340" s="58">
        <f t="shared" si="317"/>
        <v>0</v>
      </c>
      <c r="AA1340" s="81">
        <f t="shared" si="320"/>
        <v>494.15264569617165</v>
      </c>
      <c r="AB1340" s="212">
        <f t="shared" si="315"/>
        <v>123.53816142404291</v>
      </c>
      <c r="AC1340" s="82"/>
      <c r="AD1340" s="10"/>
      <c r="AE1340"/>
      <c r="AF1340"/>
      <c r="AK1340" s="10"/>
      <c r="AM1340"/>
      <c r="AR1340" s="10"/>
      <c r="AT1340"/>
    </row>
    <row r="1341" spans="1:46" x14ac:dyDescent="0.25">
      <c r="A1341" s="93">
        <v>1252</v>
      </c>
      <c r="B1341" s="93" t="s">
        <v>126</v>
      </c>
      <c r="C1341" s="94" t="s">
        <v>114</v>
      </c>
      <c r="D1341" s="121">
        <v>2014</v>
      </c>
      <c r="E1341" s="93">
        <v>4</v>
      </c>
      <c r="F1341" s="93">
        <f t="shared" si="313"/>
        <v>1252</v>
      </c>
      <c r="H1341" s="54">
        <v>4</v>
      </c>
      <c r="I1341" s="118">
        <v>506.63</v>
      </c>
      <c r="J1341" s="123"/>
      <c r="L1341"/>
      <c r="M1341" s="60">
        <f t="shared" si="314"/>
        <v>506.63</v>
      </c>
      <c r="N1341" s="10"/>
      <c r="O1341" s="79" t="str">
        <f t="shared" si="322"/>
        <v>NY Metro</v>
      </c>
      <c r="P1341" s="94">
        <f t="shared" si="321"/>
        <v>1252</v>
      </c>
      <c r="Q1341" s="94" t="s">
        <v>114</v>
      </c>
      <c r="R1341" s="193"/>
      <c r="S1341" s="94">
        <v>1</v>
      </c>
      <c r="T1341" s="58">
        <f t="shared" si="318"/>
        <v>4</v>
      </c>
      <c r="U1341" s="61">
        <f t="shared" si="319"/>
        <v>506.63</v>
      </c>
      <c r="V1341" s="61">
        <f t="shared" si="323"/>
        <v>494.15264569617165</v>
      </c>
      <c r="W1341" s="61" t="s">
        <v>194</v>
      </c>
      <c r="X1341" s="61">
        <f t="shared" si="324"/>
        <v>3.6349999999999998</v>
      </c>
      <c r="Y1341" s="61">
        <f t="shared" si="316"/>
        <v>3.5454767129968299</v>
      </c>
      <c r="Z1341" s="58">
        <f t="shared" si="317"/>
        <v>0</v>
      </c>
      <c r="AA1341" s="81">
        <f t="shared" si="320"/>
        <v>494.15264569617165</v>
      </c>
      <c r="AB1341" s="212">
        <f t="shared" si="315"/>
        <v>123.53816142404291</v>
      </c>
      <c r="AC1341" s="82"/>
      <c r="AD1341" s="10"/>
      <c r="AE1341"/>
      <c r="AF1341"/>
      <c r="AK1341" s="10"/>
      <c r="AM1341"/>
      <c r="AR1341" s="10"/>
      <c r="AT1341"/>
    </row>
    <row r="1342" spans="1:46" x14ac:dyDescent="0.25">
      <c r="A1342" s="93">
        <v>1253</v>
      </c>
      <c r="B1342" s="93" t="s">
        <v>126</v>
      </c>
      <c r="C1342" s="94" t="s">
        <v>114</v>
      </c>
      <c r="D1342" s="121">
        <v>2014</v>
      </c>
      <c r="E1342" s="93">
        <v>4</v>
      </c>
      <c r="F1342" s="93">
        <f t="shared" si="313"/>
        <v>1253</v>
      </c>
      <c r="H1342" s="54">
        <v>4</v>
      </c>
      <c r="I1342" s="118">
        <v>506.63</v>
      </c>
      <c r="J1342" s="123"/>
      <c r="L1342"/>
      <c r="M1342" s="60">
        <f t="shared" si="314"/>
        <v>506.63</v>
      </c>
      <c r="N1342" s="10"/>
      <c r="O1342" s="79" t="str">
        <f t="shared" si="322"/>
        <v>NY Metro</v>
      </c>
      <c r="P1342" s="94">
        <f t="shared" si="321"/>
        <v>1253</v>
      </c>
      <c r="Q1342" s="94" t="s">
        <v>114</v>
      </c>
      <c r="R1342" s="193"/>
      <c r="S1342" s="94">
        <v>1</v>
      </c>
      <c r="T1342" s="58">
        <f t="shared" si="318"/>
        <v>4</v>
      </c>
      <c r="U1342" s="61">
        <f t="shared" si="319"/>
        <v>506.63</v>
      </c>
      <c r="V1342" s="61">
        <f t="shared" si="323"/>
        <v>494.15264569617165</v>
      </c>
      <c r="W1342" s="61" t="s">
        <v>194</v>
      </c>
      <c r="X1342" s="61">
        <f t="shared" si="324"/>
        <v>3.6349999999999998</v>
      </c>
      <c r="Y1342" s="61">
        <f t="shared" si="316"/>
        <v>3.5454767129968299</v>
      </c>
      <c r="Z1342" s="58">
        <f t="shared" si="317"/>
        <v>0</v>
      </c>
      <c r="AA1342" s="81">
        <f t="shared" si="320"/>
        <v>494.15264569617165</v>
      </c>
      <c r="AB1342" s="212">
        <f t="shared" si="315"/>
        <v>123.53816142404291</v>
      </c>
      <c r="AC1342" s="82"/>
      <c r="AD1342" s="10"/>
      <c r="AE1342"/>
      <c r="AF1342"/>
      <c r="AK1342" s="10"/>
      <c r="AM1342"/>
      <c r="AR1342" s="10"/>
      <c r="AT1342"/>
    </row>
    <row r="1343" spans="1:46" x14ac:dyDescent="0.25">
      <c r="A1343" s="93">
        <v>1254</v>
      </c>
      <c r="B1343" s="93" t="s">
        <v>126</v>
      </c>
      <c r="C1343" s="94" t="s">
        <v>114</v>
      </c>
      <c r="D1343" s="121">
        <v>2014</v>
      </c>
      <c r="E1343" s="93">
        <v>4</v>
      </c>
      <c r="F1343" s="93">
        <f t="shared" ref="F1343:F1406" si="325">A1343</f>
        <v>1254</v>
      </c>
      <c r="H1343" s="54">
        <v>4</v>
      </c>
      <c r="I1343" s="118">
        <v>506.63</v>
      </c>
      <c r="J1343" s="123"/>
      <c r="L1343"/>
      <c r="M1343" s="60">
        <f t="shared" si="314"/>
        <v>506.63</v>
      </c>
      <c r="N1343" s="10"/>
      <c r="O1343" s="79" t="str">
        <f t="shared" si="322"/>
        <v>NY Metro</v>
      </c>
      <c r="P1343" s="94">
        <f t="shared" si="321"/>
        <v>1254</v>
      </c>
      <c r="Q1343" s="94" t="s">
        <v>114</v>
      </c>
      <c r="R1343" s="193"/>
      <c r="S1343" s="94">
        <v>1</v>
      </c>
      <c r="T1343" s="58">
        <f t="shared" si="318"/>
        <v>4</v>
      </c>
      <c r="U1343" s="61">
        <f t="shared" si="319"/>
        <v>506.63</v>
      </c>
      <c r="V1343" s="61">
        <f t="shared" si="323"/>
        <v>494.15264569617165</v>
      </c>
      <c r="W1343" s="61" t="s">
        <v>194</v>
      </c>
      <c r="X1343" s="61">
        <f t="shared" si="324"/>
        <v>3.6349999999999998</v>
      </c>
      <c r="Y1343" s="61">
        <f t="shared" si="316"/>
        <v>3.5454767129968299</v>
      </c>
      <c r="Z1343" s="58">
        <f t="shared" si="317"/>
        <v>0</v>
      </c>
      <c r="AA1343" s="81">
        <f t="shared" si="320"/>
        <v>494.15264569617165</v>
      </c>
      <c r="AB1343" s="212">
        <f t="shared" si="315"/>
        <v>123.53816142404291</v>
      </c>
      <c r="AC1343" s="82"/>
      <c r="AD1343" s="10"/>
      <c r="AE1343"/>
      <c r="AF1343"/>
      <c r="AK1343" s="10"/>
      <c r="AM1343"/>
      <c r="AR1343" s="10"/>
      <c r="AT1343"/>
    </row>
    <row r="1344" spans="1:46" x14ac:dyDescent="0.25">
      <c r="A1344" s="93">
        <v>1255</v>
      </c>
      <c r="B1344" s="93" t="s">
        <v>126</v>
      </c>
      <c r="C1344" s="94" t="s">
        <v>114</v>
      </c>
      <c r="D1344" s="121">
        <v>2014</v>
      </c>
      <c r="E1344" s="93">
        <v>4</v>
      </c>
      <c r="F1344" s="93">
        <f t="shared" si="325"/>
        <v>1255</v>
      </c>
      <c r="H1344" s="54">
        <v>4</v>
      </c>
      <c r="I1344" s="118">
        <v>506.63</v>
      </c>
      <c r="J1344" s="123"/>
      <c r="L1344"/>
      <c r="M1344" s="60">
        <f t="shared" si="314"/>
        <v>506.63</v>
      </c>
      <c r="N1344" s="10"/>
      <c r="O1344" s="79" t="str">
        <f t="shared" si="322"/>
        <v>NY Metro</v>
      </c>
      <c r="P1344" s="94">
        <f t="shared" si="321"/>
        <v>1255</v>
      </c>
      <c r="Q1344" s="94" t="s">
        <v>114</v>
      </c>
      <c r="R1344" s="193"/>
      <c r="S1344" s="94">
        <v>1</v>
      </c>
      <c r="T1344" s="58">
        <f t="shared" si="318"/>
        <v>4</v>
      </c>
      <c r="U1344" s="61">
        <f t="shared" si="319"/>
        <v>506.63</v>
      </c>
      <c r="V1344" s="61">
        <f t="shared" si="323"/>
        <v>494.15264569617165</v>
      </c>
      <c r="W1344" s="61" t="s">
        <v>194</v>
      </c>
      <c r="X1344" s="61">
        <f t="shared" si="324"/>
        <v>3.6349999999999998</v>
      </c>
      <c r="Y1344" s="61">
        <f t="shared" si="316"/>
        <v>3.5454767129968299</v>
      </c>
      <c r="Z1344" s="58">
        <f t="shared" si="317"/>
        <v>0</v>
      </c>
      <c r="AA1344" s="81">
        <f t="shared" si="320"/>
        <v>494.15264569617165</v>
      </c>
      <c r="AB1344" s="212">
        <f t="shared" si="315"/>
        <v>123.53816142404291</v>
      </c>
      <c r="AC1344" s="82"/>
      <c r="AD1344" s="10"/>
      <c r="AE1344"/>
      <c r="AF1344"/>
      <c r="AK1344" s="10"/>
      <c r="AM1344"/>
      <c r="AR1344" s="10"/>
      <c r="AT1344"/>
    </row>
    <row r="1345" spans="1:46" x14ac:dyDescent="0.25">
      <c r="A1345" s="93">
        <v>1256</v>
      </c>
      <c r="B1345" s="93" t="s">
        <v>126</v>
      </c>
      <c r="C1345" s="94" t="s">
        <v>114</v>
      </c>
      <c r="D1345" s="121">
        <v>2014</v>
      </c>
      <c r="E1345" s="93">
        <v>4</v>
      </c>
      <c r="F1345" s="93">
        <f t="shared" si="325"/>
        <v>1256</v>
      </c>
      <c r="H1345" s="54">
        <v>4</v>
      </c>
      <c r="I1345" s="118">
        <v>506.63</v>
      </c>
      <c r="J1345" s="123"/>
      <c r="L1345"/>
      <c r="M1345" s="60">
        <f t="shared" si="314"/>
        <v>506.63</v>
      </c>
      <c r="N1345" s="10"/>
      <c r="O1345" s="79" t="str">
        <f t="shared" si="322"/>
        <v>NY Metro</v>
      </c>
      <c r="P1345" s="94">
        <f t="shared" si="321"/>
        <v>1256</v>
      </c>
      <c r="Q1345" s="94" t="s">
        <v>114</v>
      </c>
      <c r="R1345" s="193"/>
      <c r="S1345" s="94">
        <v>1</v>
      </c>
      <c r="T1345" s="58">
        <f t="shared" si="318"/>
        <v>4</v>
      </c>
      <c r="U1345" s="61">
        <f t="shared" si="319"/>
        <v>506.63</v>
      </c>
      <c r="V1345" s="61">
        <f t="shared" si="323"/>
        <v>494.15264569617165</v>
      </c>
      <c r="W1345" s="61" t="s">
        <v>194</v>
      </c>
      <c r="X1345" s="61">
        <f t="shared" si="324"/>
        <v>3.6349999999999998</v>
      </c>
      <c r="Y1345" s="61">
        <f t="shared" si="316"/>
        <v>3.5454767129968299</v>
      </c>
      <c r="Z1345" s="58">
        <f t="shared" si="317"/>
        <v>0</v>
      </c>
      <c r="AA1345" s="81">
        <f t="shared" si="320"/>
        <v>494.15264569617165</v>
      </c>
      <c r="AB1345" s="212">
        <f t="shared" si="315"/>
        <v>123.53816142404291</v>
      </c>
      <c r="AC1345" s="82"/>
      <c r="AD1345" s="10"/>
      <c r="AE1345"/>
      <c r="AF1345"/>
      <c r="AK1345" s="10"/>
      <c r="AM1345"/>
      <c r="AR1345" s="10"/>
      <c r="AT1345"/>
    </row>
    <row r="1346" spans="1:46" x14ac:dyDescent="0.25">
      <c r="A1346" s="93">
        <v>1257</v>
      </c>
      <c r="B1346" s="93" t="s">
        <v>126</v>
      </c>
      <c r="C1346" s="94" t="s">
        <v>114</v>
      </c>
      <c r="D1346" s="121">
        <v>2014</v>
      </c>
      <c r="E1346" s="93">
        <v>4</v>
      </c>
      <c r="F1346" s="93">
        <f t="shared" si="325"/>
        <v>1257</v>
      </c>
      <c r="H1346" s="54">
        <v>4</v>
      </c>
      <c r="I1346" s="118">
        <v>506.63</v>
      </c>
      <c r="J1346" s="123"/>
      <c r="L1346"/>
      <c r="M1346" s="60">
        <f t="shared" si="314"/>
        <v>506.63</v>
      </c>
      <c r="N1346" s="10"/>
      <c r="O1346" s="79" t="str">
        <f t="shared" si="322"/>
        <v>NY Metro</v>
      </c>
      <c r="P1346" s="94">
        <f t="shared" si="321"/>
        <v>1257</v>
      </c>
      <c r="Q1346" s="94" t="s">
        <v>114</v>
      </c>
      <c r="R1346" s="193"/>
      <c r="S1346" s="94">
        <v>1</v>
      </c>
      <c r="T1346" s="58">
        <f t="shared" si="318"/>
        <v>4</v>
      </c>
      <c r="U1346" s="61">
        <f t="shared" si="319"/>
        <v>506.63</v>
      </c>
      <c r="V1346" s="61">
        <f t="shared" si="323"/>
        <v>494.15264569617165</v>
      </c>
      <c r="W1346" s="61" t="s">
        <v>194</v>
      </c>
      <c r="X1346" s="61">
        <f t="shared" si="324"/>
        <v>3.6349999999999998</v>
      </c>
      <c r="Y1346" s="61">
        <f t="shared" si="316"/>
        <v>3.5454767129968299</v>
      </c>
      <c r="Z1346" s="58">
        <f t="shared" si="317"/>
        <v>0</v>
      </c>
      <c r="AA1346" s="81">
        <f t="shared" si="320"/>
        <v>494.15264569617165</v>
      </c>
      <c r="AB1346" s="212">
        <f t="shared" si="315"/>
        <v>123.53816142404291</v>
      </c>
      <c r="AC1346" s="82"/>
      <c r="AD1346" s="10"/>
      <c r="AE1346"/>
      <c r="AF1346"/>
      <c r="AK1346" s="10"/>
      <c r="AM1346"/>
      <c r="AR1346" s="10"/>
      <c r="AT1346"/>
    </row>
    <row r="1347" spans="1:46" x14ac:dyDescent="0.25">
      <c r="A1347" s="93">
        <v>1258</v>
      </c>
      <c r="B1347" s="93" t="s">
        <v>126</v>
      </c>
      <c r="C1347" s="94" t="s">
        <v>114</v>
      </c>
      <c r="D1347" s="121">
        <v>2014</v>
      </c>
      <c r="E1347" s="93">
        <v>4</v>
      </c>
      <c r="F1347" s="93">
        <f t="shared" si="325"/>
        <v>1258</v>
      </c>
      <c r="H1347" s="54">
        <v>4</v>
      </c>
      <c r="I1347" s="118">
        <v>506.63</v>
      </c>
      <c r="J1347" s="123"/>
      <c r="L1347"/>
      <c r="M1347" s="60">
        <f t="shared" si="314"/>
        <v>506.63</v>
      </c>
      <c r="N1347" s="10"/>
      <c r="O1347" s="79" t="str">
        <f t="shared" si="322"/>
        <v>NY Metro</v>
      </c>
      <c r="P1347" s="94">
        <f t="shared" si="321"/>
        <v>1258</v>
      </c>
      <c r="Q1347" s="94" t="s">
        <v>114</v>
      </c>
      <c r="R1347" s="193"/>
      <c r="S1347" s="94">
        <v>1</v>
      </c>
      <c r="T1347" s="58">
        <f t="shared" si="318"/>
        <v>4</v>
      </c>
      <c r="U1347" s="61">
        <f t="shared" si="319"/>
        <v>506.63</v>
      </c>
      <c r="V1347" s="61">
        <f t="shared" si="323"/>
        <v>494.15264569617165</v>
      </c>
      <c r="W1347" s="61" t="s">
        <v>194</v>
      </c>
      <c r="X1347" s="61">
        <f t="shared" si="324"/>
        <v>3.6349999999999998</v>
      </c>
      <c r="Y1347" s="61">
        <f t="shared" si="316"/>
        <v>3.5454767129968299</v>
      </c>
      <c r="Z1347" s="58">
        <f t="shared" si="317"/>
        <v>0</v>
      </c>
      <c r="AA1347" s="81">
        <f t="shared" si="320"/>
        <v>494.15264569617165</v>
      </c>
      <c r="AB1347" s="212">
        <f t="shared" si="315"/>
        <v>123.53816142404291</v>
      </c>
      <c r="AC1347" s="82"/>
      <c r="AD1347" s="10"/>
      <c r="AE1347"/>
      <c r="AF1347"/>
      <c r="AK1347" s="10"/>
      <c r="AM1347"/>
      <c r="AR1347" s="10"/>
      <c r="AT1347"/>
    </row>
    <row r="1348" spans="1:46" x14ac:dyDescent="0.25">
      <c r="A1348" s="93">
        <v>1259</v>
      </c>
      <c r="B1348" s="93" t="s">
        <v>126</v>
      </c>
      <c r="C1348" s="94" t="s">
        <v>114</v>
      </c>
      <c r="D1348" s="121">
        <v>2014</v>
      </c>
      <c r="E1348" s="93">
        <v>4</v>
      </c>
      <c r="F1348" s="93">
        <f t="shared" si="325"/>
        <v>1259</v>
      </c>
      <c r="H1348" s="54">
        <v>4</v>
      </c>
      <c r="I1348" s="118">
        <v>506.63</v>
      </c>
      <c r="J1348" s="123"/>
      <c r="L1348"/>
      <c r="M1348" s="60">
        <f t="shared" si="314"/>
        <v>506.63</v>
      </c>
      <c r="N1348" s="10"/>
      <c r="O1348" s="79" t="str">
        <f t="shared" si="322"/>
        <v>NY Metro</v>
      </c>
      <c r="P1348" s="94">
        <f t="shared" si="321"/>
        <v>1259</v>
      </c>
      <c r="Q1348" s="94" t="s">
        <v>114</v>
      </c>
      <c r="R1348" s="193"/>
      <c r="S1348" s="94">
        <v>1</v>
      </c>
      <c r="T1348" s="58">
        <f t="shared" si="318"/>
        <v>4</v>
      </c>
      <c r="U1348" s="61">
        <f t="shared" si="319"/>
        <v>506.63</v>
      </c>
      <c r="V1348" s="61">
        <f t="shared" si="323"/>
        <v>494.15264569617165</v>
      </c>
      <c r="W1348" s="61" t="s">
        <v>194</v>
      </c>
      <c r="X1348" s="61">
        <f t="shared" si="324"/>
        <v>3.6349999999999998</v>
      </c>
      <c r="Y1348" s="61">
        <f t="shared" si="316"/>
        <v>3.5454767129968299</v>
      </c>
      <c r="Z1348" s="58">
        <f t="shared" si="317"/>
        <v>0</v>
      </c>
      <c r="AA1348" s="81">
        <f t="shared" si="320"/>
        <v>494.15264569617165</v>
      </c>
      <c r="AB1348" s="212">
        <f t="shared" si="315"/>
        <v>123.53816142404291</v>
      </c>
      <c r="AC1348" s="82"/>
      <c r="AD1348" s="10"/>
      <c r="AE1348"/>
      <c r="AF1348"/>
      <c r="AK1348" s="10"/>
      <c r="AM1348"/>
      <c r="AR1348" s="10"/>
      <c r="AT1348"/>
    </row>
    <row r="1349" spans="1:46" x14ac:dyDescent="0.25">
      <c r="A1349" s="93">
        <v>1260</v>
      </c>
      <c r="B1349" s="93" t="s">
        <v>126</v>
      </c>
      <c r="C1349" s="94" t="s">
        <v>114</v>
      </c>
      <c r="D1349" s="121">
        <v>2014</v>
      </c>
      <c r="E1349" s="93">
        <v>4</v>
      </c>
      <c r="F1349" s="93">
        <f t="shared" si="325"/>
        <v>1260</v>
      </c>
      <c r="H1349" s="54">
        <v>4</v>
      </c>
      <c r="I1349" s="118">
        <v>506.63</v>
      </c>
      <c r="J1349" s="123"/>
      <c r="L1349"/>
      <c r="M1349" s="60">
        <f t="shared" si="314"/>
        <v>506.63</v>
      </c>
      <c r="N1349" s="10"/>
      <c r="O1349" s="79" t="str">
        <f t="shared" si="322"/>
        <v>NY Metro</v>
      </c>
      <c r="P1349" s="94">
        <f t="shared" si="321"/>
        <v>1260</v>
      </c>
      <c r="Q1349" s="94" t="s">
        <v>114</v>
      </c>
      <c r="R1349" s="193"/>
      <c r="S1349" s="94">
        <v>1</v>
      </c>
      <c r="T1349" s="58">
        <f t="shared" si="318"/>
        <v>4</v>
      </c>
      <c r="U1349" s="61">
        <f t="shared" si="319"/>
        <v>506.63</v>
      </c>
      <c r="V1349" s="61">
        <f t="shared" si="323"/>
        <v>494.15264569617165</v>
      </c>
      <c r="W1349" s="61" t="s">
        <v>194</v>
      </c>
      <c r="X1349" s="61">
        <f t="shared" si="324"/>
        <v>3.6349999999999998</v>
      </c>
      <c r="Y1349" s="61">
        <f t="shared" si="316"/>
        <v>3.5454767129968299</v>
      </c>
      <c r="Z1349" s="58">
        <f t="shared" si="317"/>
        <v>0</v>
      </c>
      <c r="AA1349" s="81">
        <f t="shared" si="320"/>
        <v>494.15264569617165</v>
      </c>
      <c r="AB1349" s="212">
        <f t="shared" si="315"/>
        <v>123.53816142404291</v>
      </c>
      <c r="AC1349" s="82"/>
      <c r="AD1349" s="10"/>
      <c r="AE1349"/>
      <c r="AF1349"/>
      <c r="AK1349" s="10"/>
      <c r="AM1349"/>
      <c r="AR1349" s="10"/>
      <c r="AT1349"/>
    </row>
    <row r="1350" spans="1:46" x14ac:dyDescent="0.25">
      <c r="A1350" s="93">
        <v>1261</v>
      </c>
      <c r="B1350" s="93" t="s">
        <v>126</v>
      </c>
      <c r="C1350" s="94" t="s">
        <v>114</v>
      </c>
      <c r="D1350" s="121">
        <v>2014</v>
      </c>
      <c r="E1350" s="93">
        <v>4</v>
      </c>
      <c r="F1350" s="93">
        <f t="shared" si="325"/>
        <v>1261</v>
      </c>
      <c r="H1350" s="54">
        <v>4</v>
      </c>
      <c r="I1350" s="118">
        <v>506.63</v>
      </c>
      <c r="J1350" s="123"/>
      <c r="L1350"/>
      <c r="M1350" s="60">
        <f t="shared" ref="M1350:M1413" si="326">I1350+(L1350*K1350)</f>
        <v>506.63</v>
      </c>
      <c r="N1350" s="10"/>
      <c r="O1350" s="79" t="str">
        <f t="shared" si="322"/>
        <v>NY Metro</v>
      </c>
      <c r="P1350" s="94">
        <f t="shared" si="321"/>
        <v>1261</v>
      </c>
      <c r="Q1350" s="94" t="s">
        <v>114</v>
      </c>
      <c r="R1350" s="193"/>
      <c r="S1350" s="94">
        <v>1</v>
      </c>
      <c r="T1350" s="58">
        <f t="shared" si="318"/>
        <v>4</v>
      </c>
      <c r="U1350" s="61">
        <f t="shared" si="319"/>
        <v>506.63</v>
      </c>
      <c r="V1350" s="61">
        <f t="shared" si="323"/>
        <v>494.15264569617165</v>
      </c>
      <c r="W1350" s="61" t="s">
        <v>194</v>
      </c>
      <c r="X1350" s="61">
        <f t="shared" si="324"/>
        <v>3.6349999999999998</v>
      </c>
      <c r="Y1350" s="61">
        <f t="shared" si="316"/>
        <v>3.5454767129968299</v>
      </c>
      <c r="Z1350" s="58">
        <f t="shared" si="317"/>
        <v>0</v>
      </c>
      <c r="AA1350" s="81">
        <f t="shared" si="320"/>
        <v>494.15264569617165</v>
      </c>
      <c r="AB1350" s="212">
        <f t="shared" ref="AB1350:AB1413" si="327">IF(T1350,AA1350/T1350,"-")</f>
        <v>123.53816142404291</v>
      </c>
      <c r="AC1350" s="82"/>
      <c r="AD1350" s="10"/>
      <c r="AE1350"/>
      <c r="AF1350"/>
      <c r="AK1350" s="10"/>
      <c r="AM1350"/>
      <c r="AR1350" s="10"/>
      <c r="AT1350"/>
    </row>
    <row r="1351" spans="1:46" x14ac:dyDescent="0.25">
      <c r="A1351" s="93">
        <v>1262</v>
      </c>
      <c r="B1351" s="93" t="s">
        <v>126</v>
      </c>
      <c r="C1351" s="94" t="s">
        <v>114</v>
      </c>
      <c r="D1351" s="121">
        <v>2014</v>
      </c>
      <c r="E1351" s="93">
        <v>4</v>
      </c>
      <c r="F1351" s="93">
        <f t="shared" si="325"/>
        <v>1262</v>
      </c>
      <c r="H1351" s="54">
        <v>4</v>
      </c>
      <c r="I1351" s="118">
        <v>506.63</v>
      </c>
      <c r="J1351" s="123"/>
      <c r="L1351"/>
      <c r="M1351" s="60">
        <f t="shared" si="326"/>
        <v>506.63</v>
      </c>
      <c r="N1351" s="10"/>
      <c r="O1351" s="79" t="str">
        <f t="shared" si="322"/>
        <v>NY Metro</v>
      </c>
      <c r="P1351" s="94">
        <f t="shared" si="321"/>
        <v>1262</v>
      </c>
      <c r="Q1351" s="94" t="s">
        <v>114</v>
      </c>
      <c r="R1351" s="193"/>
      <c r="S1351" s="94">
        <v>1</v>
      </c>
      <c r="T1351" s="58">
        <f t="shared" si="318"/>
        <v>4</v>
      </c>
      <c r="U1351" s="61">
        <f t="shared" si="319"/>
        <v>506.63</v>
      </c>
      <c r="V1351" s="61">
        <f t="shared" si="323"/>
        <v>494.15264569617165</v>
      </c>
      <c r="W1351" s="61" t="s">
        <v>194</v>
      </c>
      <c r="X1351" s="61">
        <f t="shared" si="324"/>
        <v>3.6349999999999998</v>
      </c>
      <c r="Y1351" s="61">
        <f t="shared" si="316"/>
        <v>3.5454767129968299</v>
      </c>
      <c r="Z1351" s="58">
        <f t="shared" si="317"/>
        <v>0</v>
      </c>
      <c r="AA1351" s="81">
        <f t="shared" si="320"/>
        <v>494.15264569617165</v>
      </c>
      <c r="AB1351" s="212">
        <f t="shared" si="327"/>
        <v>123.53816142404291</v>
      </c>
      <c r="AC1351" s="82"/>
      <c r="AD1351" s="10"/>
      <c r="AE1351"/>
      <c r="AF1351"/>
      <c r="AK1351" s="10"/>
      <c r="AM1351"/>
      <c r="AR1351" s="10"/>
      <c r="AT1351"/>
    </row>
    <row r="1352" spans="1:46" x14ac:dyDescent="0.25">
      <c r="A1352" s="93">
        <v>1263</v>
      </c>
      <c r="B1352" s="93" t="s">
        <v>126</v>
      </c>
      <c r="C1352" s="94" t="s">
        <v>114</v>
      </c>
      <c r="D1352" s="121">
        <v>2014</v>
      </c>
      <c r="E1352" s="93">
        <v>4</v>
      </c>
      <c r="F1352" s="93">
        <f t="shared" si="325"/>
        <v>1263</v>
      </c>
      <c r="H1352" s="54">
        <v>4</v>
      </c>
      <c r="I1352" s="118">
        <v>506.63</v>
      </c>
      <c r="J1352" s="123"/>
      <c r="L1352"/>
      <c r="M1352" s="60">
        <f t="shared" si="326"/>
        <v>506.63</v>
      </c>
      <c r="N1352" s="10"/>
      <c r="O1352" s="79" t="str">
        <f t="shared" si="322"/>
        <v>NY Metro</v>
      </c>
      <c r="P1352" s="94">
        <f t="shared" si="321"/>
        <v>1263</v>
      </c>
      <c r="Q1352" s="94" t="s">
        <v>114</v>
      </c>
      <c r="R1352" s="193"/>
      <c r="S1352" s="94">
        <v>1</v>
      </c>
      <c r="T1352" s="58">
        <f t="shared" si="318"/>
        <v>4</v>
      </c>
      <c r="U1352" s="61">
        <f t="shared" si="319"/>
        <v>506.63</v>
      </c>
      <c r="V1352" s="61">
        <f t="shared" si="323"/>
        <v>494.15264569617165</v>
      </c>
      <c r="W1352" s="61" t="s">
        <v>194</v>
      </c>
      <c r="X1352" s="61">
        <f t="shared" si="324"/>
        <v>3.6349999999999998</v>
      </c>
      <c r="Y1352" s="61">
        <f t="shared" si="316"/>
        <v>3.5454767129968299</v>
      </c>
      <c r="Z1352" s="58">
        <f t="shared" si="317"/>
        <v>0</v>
      </c>
      <c r="AA1352" s="81">
        <f t="shared" si="320"/>
        <v>494.15264569617165</v>
      </c>
      <c r="AB1352" s="212">
        <f t="shared" si="327"/>
        <v>123.53816142404291</v>
      </c>
      <c r="AC1352" s="82"/>
      <c r="AD1352" s="10"/>
      <c r="AE1352"/>
      <c r="AF1352"/>
      <c r="AK1352" s="10"/>
      <c r="AM1352"/>
      <c r="AR1352" s="10"/>
      <c r="AT1352"/>
    </row>
    <row r="1353" spans="1:46" x14ac:dyDescent="0.25">
      <c r="A1353" s="93">
        <v>1264</v>
      </c>
      <c r="B1353" s="93" t="s">
        <v>126</v>
      </c>
      <c r="C1353" s="94" t="s">
        <v>114</v>
      </c>
      <c r="D1353" s="121">
        <v>2014</v>
      </c>
      <c r="E1353" s="93">
        <v>4</v>
      </c>
      <c r="F1353" s="93">
        <f t="shared" si="325"/>
        <v>1264</v>
      </c>
      <c r="H1353" s="54">
        <v>4</v>
      </c>
      <c r="I1353" s="118">
        <v>506.63</v>
      </c>
      <c r="J1353" s="123"/>
      <c r="L1353"/>
      <c r="M1353" s="60">
        <f t="shared" si="326"/>
        <v>506.63</v>
      </c>
      <c r="N1353" s="10"/>
      <c r="O1353" s="79" t="str">
        <f t="shared" si="322"/>
        <v>NY Metro</v>
      </c>
      <c r="P1353" s="94">
        <f t="shared" si="321"/>
        <v>1264</v>
      </c>
      <c r="Q1353" s="94" t="s">
        <v>114</v>
      </c>
      <c r="R1353" s="193"/>
      <c r="S1353" s="94">
        <v>1</v>
      </c>
      <c r="T1353" s="58">
        <f t="shared" si="318"/>
        <v>4</v>
      </c>
      <c r="U1353" s="61">
        <f t="shared" si="319"/>
        <v>506.63</v>
      </c>
      <c r="V1353" s="61">
        <f t="shared" si="323"/>
        <v>494.15264569617165</v>
      </c>
      <c r="W1353" s="61" t="s">
        <v>194</v>
      </c>
      <c r="X1353" s="61">
        <f t="shared" si="324"/>
        <v>3.6349999999999998</v>
      </c>
      <c r="Y1353" s="61">
        <f t="shared" ref="Y1353:Y1416" si="328">X1353/$AO$52</f>
        <v>3.5454767129968299</v>
      </c>
      <c r="Z1353" s="58">
        <f t="shared" si="317"/>
        <v>0</v>
      </c>
      <c r="AA1353" s="81">
        <f t="shared" si="320"/>
        <v>494.15264569617165</v>
      </c>
      <c r="AB1353" s="212">
        <f t="shared" si="327"/>
        <v>123.53816142404291</v>
      </c>
      <c r="AC1353" s="82"/>
      <c r="AD1353" s="10"/>
      <c r="AE1353"/>
      <c r="AF1353"/>
      <c r="AK1353" s="10"/>
      <c r="AM1353"/>
      <c r="AR1353" s="10"/>
      <c r="AT1353"/>
    </row>
    <row r="1354" spans="1:46" x14ac:dyDescent="0.25">
      <c r="A1354" s="93">
        <v>1265</v>
      </c>
      <c r="B1354" s="93" t="s">
        <v>126</v>
      </c>
      <c r="C1354" s="94" t="s">
        <v>114</v>
      </c>
      <c r="D1354" s="121">
        <v>2014</v>
      </c>
      <c r="E1354" s="93">
        <v>4</v>
      </c>
      <c r="F1354" s="93">
        <f t="shared" si="325"/>
        <v>1265</v>
      </c>
      <c r="H1354" s="54">
        <v>4</v>
      </c>
      <c r="I1354" s="118">
        <v>506.63</v>
      </c>
      <c r="J1354" s="123"/>
      <c r="L1354"/>
      <c r="M1354" s="60">
        <f t="shared" si="326"/>
        <v>506.63</v>
      </c>
      <c r="N1354" s="10"/>
      <c r="O1354" s="79" t="str">
        <f t="shared" si="322"/>
        <v>NY Metro</v>
      </c>
      <c r="P1354" s="94">
        <f t="shared" si="321"/>
        <v>1265</v>
      </c>
      <c r="Q1354" s="94" t="s">
        <v>114</v>
      </c>
      <c r="R1354" s="193"/>
      <c r="S1354" s="94">
        <v>1</v>
      </c>
      <c r="T1354" s="58">
        <f t="shared" si="318"/>
        <v>4</v>
      </c>
      <c r="U1354" s="61">
        <f t="shared" si="319"/>
        <v>506.63</v>
      </c>
      <c r="V1354" s="61">
        <f t="shared" si="323"/>
        <v>494.15264569617165</v>
      </c>
      <c r="W1354" s="61" t="s">
        <v>194</v>
      </c>
      <c r="X1354" s="61">
        <f t="shared" si="324"/>
        <v>3.6349999999999998</v>
      </c>
      <c r="Y1354" s="61">
        <f t="shared" si="328"/>
        <v>3.5454767129968299</v>
      </c>
      <c r="Z1354" s="58">
        <f t="shared" si="317"/>
        <v>0</v>
      </c>
      <c r="AA1354" s="81">
        <f t="shared" si="320"/>
        <v>494.15264569617165</v>
      </c>
      <c r="AB1354" s="212">
        <f t="shared" si="327"/>
        <v>123.53816142404291</v>
      </c>
      <c r="AC1354" s="82"/>
      <c r="AD1354" s="10"/>
      <c r="AE1354"/>
      <c r="AF1354"/>
      <c r="AK1354" s="10"/>
      <c r="AM1354"/>
      <c r="AR1354" s="10"/>
      <c r="AT1354"/>
    </row>
    <row r="1355" spans="1:46" x14ac:dyDescent="0.25">
      <c r="A1355" s="93">
        <v>1266</v>
      </c>
      <c r="B1355" s="93" t="s">
        <v>126</v>
      </c>
      <c r="C1355" s="94" t="s">
        <v>114</v>
      </c>
      <c r="D1355" s="121">
        <v>2014</v>
      </c>
      <c r="E1355" s="93">
        <v>4</v>
      </c>
      <c r="F1355" s="93">
        <f t="shared" si="325"/>
        <v>1266</v>
      </c>
      <c r="H1355" s="54">
        <v>4</v>
      </c>
      <c r="I1355" s="118">
        <v>506.63</v>
      </c>
      <c r="J1355" s="123"/>
      <c r="L1355"/>
      <c r="M1355" s="60">
        <f t="shared" si="326"/>
        <v>506.63</v>
      </c>
      <c r="N1355" s="10"/>
      <c r="O1355" s="79" t="str">
        <f t="shared" si="322"/>
        <v>NY Metro</v>
      </c>
      <c r="P1355" s="94">
        <f t="shared" si="321"/>
        <v>1266</v>
      </c>
      <c r="Q1355" s="94" t="s">
        <v>114</v>
      </c>
      <c r="R1355" s="193"/>
      <c r="S1355" s="94">
        <v>1</v>
      </c>
      <c r="T1355" s="58">
        <f t="shared" si="318"/>
        <v>4</v>
      </c>
      <c r="U1355" s="61">
        <f t="shared" si="319"/>
        <v>506.63</v>
      </c>
      <c r="V1355" s="61">
        <f t="shared" si="323"/>
        <v>494.15264569617165</v>
      </c>
      <c r="W1355" s="61" t="s">
        <v>194</v>
      </c>
      <c r="X1355" s="61">
        <f t="shared" si="324"/>
        <v>3.6349999999999998</v>
      </c>
      <c r="Y1355" s="61">
        <f t="shared" si="328"/>
        <v>3.5454767129968299</v>
      </c>
      <c r="Z1355" s="58">
        <f t="shared" si="317"/>
        <v>0</v>
      </c>
      <c r="AA1355" s="81">
        <f t="shared" si="320"/>
        <v>494.15264569617165</v>
      </c>
      <c r="AB1355" s="212">
        <f t="shared" si="327"/>
        <v>123.53816142404291</v>
      </c>
      <c r="AC1355" s="82"/>
      <c r="AD1355" s="10"/>
      <c r="AE1355"/>
      <c r="AF1355"/>
      <c r="AK1355" s="10"/>
      <c r="AM1355"/>
      <c r="AR1355" s="10"/>
      <c r="AT1355"/>
    </row>
    <row r="1356" spans="1:46" x14ac:dyDescent="0.25">
      <c r="A1356" s="93">
        <v>1267</v>
      </c>
      <c r="B1356" s="93" t="s">
        <v>126</v>
      </c>
      <c r="C1356" s="94" t="s">
        <v>114</v>
      </c>
      <c r="D1356" s="121">
        <v>2014</v>
      </c>
      <c r="E1356" s="93">
        <v>4</v>
      </c>
      <c r="F1356" s="93">
        <f t="shared" si="325"/>
        <v>1267</v>
      </c>
      <c r="H1356" s="54">
        <v>4</v>
      </c>
      <c r="I1356" s="118">
        <v>506.63</v>
      </c>
      <c r="J1356" s="123"/>
      <c r="L1356"/>
      <c r="M1356" s="60">
        <f t="shared" si="326"/>
        <v>506.63</v>
      </c>
      <c r="N1356" s="10"/>
      <c r="O1356" s="79" t="str">
        <f t="shared" si="322"/>
        <v>NY Metro</v>
      </c>
      <c r="P1356" s="94">
        <f t="shared" si="321"/>
        <v>1267</v>
      </c>
      <c r="Q1356" s="94" t="s">
        <v>114</v>
      </c>
      <c r="R1356" s="193"/>
      <c r="S1356" s="94">
        <v>1</v>
      </c>
      <c r="T1356" s="58">
        <f t="shared" si="318"/>
        <v>4</v>
      </c>
      <c r="U1356" s="61">
        <f t="shared" si="319"/>
        <v>506.63</v>
      </c>
      <c r="V1356" s="61">
        <f t="shared" si="323"/>
        <v>494.15264569617165</v>
      </c>
      <c r="W1356" s="61" t="s">
        <v>194</v>
      </c>
      <c r="X1356" s="61">
        <f t="shared" si="324"/>
        <v>3.6349999999999998</v>
      </c>
      <c r="Y1356" s="61">
        <f t="shared" si="328"/>
        <v>3.5454767129968299</v>
      </c>
      <c r="Z1356" s="58">
        <f t="shared" si="317"/>
        <v>0</v>
      </c>
      <c r="AA1356" s="81">
        <f t="shared" si="320"/>
        <v>494.15264569617165</v>
      </c>
      <c r="AB1356" s="212">
        <f t="shared" si="327"/>
        <v>123.53816142404291</v>
      </c>
      <c r="AC1356" s="82"/>
      <c r="AD1356" s="10"/>
      <c r="AE1356"/>
      <c r="AF1356"/>
      <c r="AK1356" s="10"/>
      <c r="AM1356"/>
      <c r="AR1356" s="10"/>
      <c r="AT1356"/>
    </row>
    <row r="1357" spans="1:46" x14ac:dyDescent="0.25">
      <c r="A1357" s="93">
        <v>1268</v>
      </c>
      <c r="B1357" s="93" t="s">
        <v>126</v>
      </c>
      <c r="C1357" s="94" t="s">
        <v>114</v>
      </c>
      <c r="D1357" s="121">
        <v>2014</v>
      </c>
      <c r="E1357" s="93">
        <v>4</v>
      </c>
      <c r="F1357" s="93">
        <f t="shared" si="325"/>
        <v>1268</v>
      </c>
      <c r="H1357" s="54">
        <v>4</v>
      </c>
      <c r="I1357" s="118">
        <v>506.63</v>
      </c>
      <c r="J1357" s="123"/>
      <c r="L1357"/>
      <c r="M1357" s="60">
        <f t="shared" si="326"/>
        <v>506.63</v>
      </c>
      <c r="N1357" s="10"/>
      <c r="O1357" s="79" t="str">
        <f t="shared" si="322"/>
        <v>NY Metro</v>
      </c>
      <c r="P1357" s="94">
        <f t="shared" si="321"/>
        <v>1268</v>
      </c>
      <c r="Q1357" s="94" t="s">
        <v>114</v>
      </c>
      <c r="R1357" s="193"/>
      <c r="S1357" s="94">
        <v>1</v>
      </c>
      <c r="T1357" s="58">
        <f t="shared" si="318"/>
        <v>4</v>
      </c>
      <c r="U1357" s="61">
        <f t="shared" si="319"/>
        <v>506.63</v>
      </c>
      <c r="V1357" s="61">
        <f t="shared" si="323"/>
        <v>494.15264569617165</v>
      </c>
      <c r="W1357" s="61" t="s">
        <v>194</v>
      </c>
      <c r="X1357" s="61">
        <f t="shared" si="324"/>
        <v>3.6349999999999998</v>
      </c>
      <c r="Y1357" s="61">
        <f t="shared" si="328"/>
        <v>3.5454767129968299</v>
      </c>
      <c r="Z1357" s="58">
        <f t="shared" si="317"/>
        <v>0</v>
      </c>
      <c r="AA1357" s="81">
        <f t="shared" si="320"/>
        <v>494.15264569617165</v>
      </c>
      <c r="AB1357" s="212">
        <f t="shared" si="327"/>
        <v>123.53816142404291</v>
      </c>
      <c r="AC1357" s="82"/>
      <c r="AD1357" s="10"/>
      <c r="AE1357"/>
      <c r="AF1357"/>
      <c r="AK1357" s="10"/>
      <c r="AM1357"/>
      <c r="AR1357" s="10"/>
      <c r="AT1357"/>
    </row>
    <row r="1358" spans="1:46" x14ac:dyDescent="0.25">
      <c r="A1358" s="93">
        <v>1269</v>
      </c>
      <c r="B1358" s="93" t="s">
        <v>126</v>
      </c>
      <c r="C1358" s="94" t="s">
        <v>114</v>
      </c>
      <c r="D1358" s="121">
        <v>2014</v>
      </c>
      <c r="E1358" s="93">
        <v>4</v>
      </c>
      <c r="F1358" s="93">
        <f t="shared" si="325"/>
        <v>1269</v>
      </c>
      <c r="H1358" s="54">
        <v>4</v>
      </c>
      <c r="I1358" s="118">
        <v>506.63</v>
      </c>
      <c r="J1358" s="123"/>
      <c r="L1358"/>
      <c r="M1358" s="60">
        <f t="shared" si="326"/>
        <v>506.63</v>
      </c>
      <c r="N1358" s="10"/>
      <c r="O1358" s="79" t="str">
        <f t="shared" si="322"/>
        <v>NY Metro</v>
      </c>
      <c r="P1358" s="94">
        <f t="shared" si="321"/>
        <v>1269</v>
      </c>
      <c r="Q1358" s="94" t="s">
        <v>114</v>
      </c>
      <c r="R1358" s="193"/>
      <c r="S1358" s="94">
        <v>1</v>
      </c>
      <c r="T1358" s="58">
        <f t="shared" si="318"/>
        <v>4</v>
      </c>
      <c r="U1358" s="61">
        <f t="shared" si="319"/>
        <v>506.63</v>
      </c>
      <c r="V1358" s="61">
        <f t="shared" si="323"/>
        <v>494.15264569617165</v>
      </c>
      <c r="W1358" s="61" t="s">
        <v>194</v>
      </c>
      <c r="X1358" s="61">
        <f t="shared" si="324"/>
        <v>3.6349999999999998</v>
      </c>
      <c r="Y1358" s="61">
        <f t="shared" si="328"/>
        <v>3.5454767129968299</v>
      </c>
      <c r="Z1358" s="58">
        <f t="shared" si="317"/>
        <v>0</v>
      </c>
      <c r="AA1358" s="81">
        <f t="shared" si="320"/>
        <v>494.15264569617165</v>
      </c>
      <c r="AB1358" s="212">
        <f t="shared" si="327"/>
        <v>123.53816142404291</v>
      </c>
      <c r="AC1358" s="82"/>
      <c r="AD1358" s="10"/>
      <c r="AE1358"/>
      <c r="AF1358"/>
      <c r="AK1358" s="10"/>
      <c r="AM1358"/>
      <c r="AR1358" s="10"/>
      <c r="AT1358"/>
    </row>
    <row r="1359" spans="1:46" x14ac:dyDescent="0.25">
      <c r="A1359" s="93">
        <v>1270</v>
      </c>
      <c r="B1359" s="93" t="s">
        <v>126</v>
      </c>
      <c r="C1359" s="94" t="s">
        <v>114</v>
      </c>
      <c r="D1359" s="121">
        <v>2014</v>
      </c>
      <c r="E1359" s="93">
        <v>4</v>
      </c>
      <c r="F1359" s="93">
        <f t="shared" si="325"/>
        <v>1270</v>
      </c>
      <c r="H1359" s="54">
        <v>4</v>
      </c>
      <c r="I1359" s="118">
        <v>506.63</v>
      </c>
      <c r="J1359" s="123"/>
      <c r="L1359"/>
      <c r="M1359" s="60">
        <f t="shared" si="326"/>
        <v>506.63</v>
      </c>
      <c r="N1359" s="10"/>
      <c r="O1359" s="79" t="str">
        <f t="shared" si="322"/>
        <v>NY Metro</v>
      </c>
      <c r="P1359" s="94">
        <f t="shared" si="321"/>
        <v>1270</v>
      </c>
      <c r="Q1359" s="94" t="s">
        <v>114</v>
      </c>
      <c r="R1359" s="193"/>
      <c r="S1359" s="94">
        <v>1</v>
      </c>
      <c r="T1359" s="58">
        <f t="shared" si="318"/>
        <v>4</v>
      </c>
      <c r="U1359" s="61">
        <f t="shared" si="319"/>
        <v>506.63</v>
      </c>
      <c r="V1359" s="61">
        <f t="shared" si="323"/>
        <v>494.15264569617165</v>
      </c>
      <c r="W1359" s="61" t="s">
        <v>194</v>
      </c>
      <c r="X1359" s="61">
        <f t="shared" si="324"/>
        <v>3.6349999999999998</v>
      </c>
      <c r="Y1359" s="61">
        <f t="shared" si="328"/>
        <v>3.5454767129968299</v>
      </c>
      <c r="Z1359" s="58">
        <f t="shared" si="317"/>
        <v>0</v>
      </c>
      <c r="AA1359" s="81">
        <f t="shared" si="320"/>
        <v>494.15264569617165</v>
      </c>
      <c r="AB1359" s="212">
        <f t="shared" si="327"/>
        <v>123.53816142404291</v>
      </c>
      <c r="AC1359" s="82"/>
      <c r="AD1359" s="10"/>
      <c r="AE1359"/>
      <c r="AF1359"/>
      <c r="AK1359" s="10"/>
      <c r="AM1359"/>
      <c r="AR1359" s="10"/>
      <c r="AT1359"/>
    </row>
    <row r="1360" spans="1:46" x14ac:dyDescent="0.25">
      <c r="A1360" s="93">
        <v>1271</v>
      </c>
      <c r="B1360" s="93" t="s">
        <v>126</v>
      </c>
      <c r="C1360" s="94" t="s">
        <v>114</v>
      </c>
      <c r="D1360" s="121">
        <v>2014</v>
      </c>
      <c r="E1360" s="93">
        <v>4</v>
      </c>
      <c r="F1360" s="93">
        <f t="shared" si="325"/>
        <v>1271</v>
      </c>
      <c r="H1360" s="54">
        <v>4</v>
      </c>
      <c r="I1360" s="118">
        <v>506.63</v>
      </c>
      <c r="J1360" s="123"/>
      <c r="L1360"/>
      <c r="M1360" s="60">
        <f t="shared" si="326"/>
        <v>506.63</v>
      </c>
      <c r="N1360" s="10"/>
      <c r="O1360" s="79" t="str">
        <f t="shared" si="322"/>
        <v>NY Metro</v>
      </c>
      <c r="P1360" s="94">
        <f t="shared" si="321"/>
        <v>1271</v>
      </c>
      <c r="Q1360" s="94" t="s">
        <v>114</v>
      </c>
      <c r="R1360" s="193"/>
      <c r="S1360" s="94">
        <v>1</v>
      </c>
      <c r="T1360" s="58">
        <f t="shared" si="318"/>
        <v>4</v>
      </c>
      <c r="U1360" s="61">
        <f t="shared" si="319"/>
        <v>506.63</v>
      </c>
      <c r="V1360" s="61">
        <f t="shared" si="323"/>
        <v>494.15264569617165</v>
      </c>
      <c r="W1360" s="61" t="s">
        <v>194</v>
      </c>
      <c r="X1360" s="61">
        <f t="shared" si="324"/>
        <v>3.6349999999999998</v>
      </c>
      <c r="Y1360" s="61">
        <f t="shared" si="328"/>
        <v>3.5454767129968299</v>
      </c>
      <c r="Z1360" s="58">
        <f t="shared" si="317"/>
        <v>0</v>
      </c>
      <c r="AA1360" s="81">
        <f t="shared" si="320"/>
        <v>494.15264569617165</v>
      </c>
      <c r="AB1360" s="212">
        <f t="shared" si="327"/>
        <v>123.53816142404291</v>
      </c>
      <c r="AC1360" s="82"/>
      <c r="AD1360" s="10"/>
      <c r="AE1360"/>
      <c r="AF1360"/>
      <c r="AK1360" s="10"/>
      <c r="AM1360"/>
      <c r="AR1360" s="10"/>
      <c r="AT1360"/>
    </row>
    <row r="1361" spans="1:46" x14ac:dyDescent="0.25">
      <c r="A1361" s="93">
        <v>1272</v>
      </c>
      <c r="B1361" s="93" t="s">
        <v>126</v>
      </c>
      <c r="C1361" s="94" t="s">
        <v>114</v>
      </c>
      <c r="D1361" s="121">
        <v>2014</v>
      </c>
      <c r="E1361" s="93">
        <v>4</v>
      </c>
      <c r="F1361" s="93">
        <f t="shared" si="325"/>
        <v>1272</v>
      </c>
      <c r="H1361" s="54">
        <v>4</v>
      </c>
      <c r="I1361" s="118">
        <v>506.63</v>
      </c>
      <c r="J1361" s="123"/>
      <c r="L1361"/>
      <c r="M1361" s="60">
        <f t="shared" si="326"/>
        <v>506.63</v>
      </c>
      <c r="N1361" s="10"/>
      <c r="O1361" s="79" t="str">
        <f t="shared" si="322"/>
        <v>NY Metro</v>
      </c>
      <c r="P1361" s="94">
        <f t="shared" si="321"/>
        <v>1272</v>
      </c>
      <c r="Q1361" s="94" t="s">
        <v>114</v>
      </c>
      <c r="R1361" s="193"/>
      <c r="S1361" s="94">
        <v>1</v>
      </c>
      <c r="T1361" s="58">
        <f t="shared" si="318"/>
        <v>4</v>
      </c>
      <c r="U1361" s="61">
        <f t="shared" si="319"/>
        <v>506.63</v>
      </c>
      <c r="V1361" s="61">
        <f t="shared" si="323"/>
        <v>494.15264569617165</v>
      </c>
      <c r="W1361" s="61" t="s">
        <v>194</v>
      </c>
      <c r="X1361" s="61">
        <f t="shared" si="324"/>
        <v>3.6349999999999998</v>
      </c>
      <c r="Y1361" s="61">
        <f t="shared" si="328"/>
        <v>3.5454767129968299</v>
      </c>
      <c r="Z1361" s="58">
        <f t="shared" ref="Z1361:Z1424" si="329">L1361</f>
        <v>0</v>
      </c>
      <c r="AA1361" s="81">
        <f t="shared" si="320"/>
        <v>494.15264569617165</v>
      </c>
      <c r="AB1361" s="212">
        <f t="shared" si="327"/>
        <v>123.53816142404291</v>
      </c>
      <c r="AC1361" s="82"/>
      <c r="AD1361" s="10"/>
      <c r="AE1361"/>
      <c r="AF1361"/>
      <c r="AK1361" s="10"/>
      <c r="AM1361"/>
      <c r="AR1361" s="10"/>
      <c r="AT1361"/>
    </row>
    <row r="1362" spans="1:46" x14ac:dyDescent="0.25">
      <c r="A1362" s="93">
        <v>1273</v>
      </c>
      <c r="B1362" s="93" t="s">
        <v>126</v>
      </c>
      <c r="C1362" s="94" t="s">
        <v>114</v>
      </c>
      <c r="D1362" s="121">
        <v>2014</v>
      </c>
      <c r="E1362" s="93">
        <v>4</v>
      </c>
      <c r="F1362" s="93">
        <f t="shared" si="325"/>
        <v>1273</v>
      </c>
      <c r="H1362" s="54">
        <v>4</v>
      </c>
      <c r="I1362" s="118">
        <v>506.63</v>
      </c>
      <c r="J1362" s="123"/>
      <c r="L1362"/>
      <c r="M1362" s="60">
        <f t="shared" si="326"/>
        <v>506.63</v>
      </c>
      <c r="N1362" s="10"/>
      <c r="O1362" s="79" t="str">
        <f t="shared" si="322"/>
        <v>NY Metro</v>
      </c>
      <c r="P1362" s="94">
        <f t="shared" si="321"/>
        <v>1273</v>
      </c>
      <c r="Q1362" s="94" t="s">
        <v>114</v>
      </c>
      <c r="R1362" s="193"/>
      <c r="S1362" s="94">
        <v>1</v>
      </c>
      <c r="T1362" s="58">
        <f t="shared" si="318"/>
        <v>4</v>
      </c>
      <c r="U1362" s="61">
        <f t="shared" si="319"/>
        <v>506.63</v>
      </c>
      <c r="V1362" s="61">
        <f t="shared" si="323"/>
        <v>494.15264569617165</v>
      </c>
      <c r="W1362" s="61" t="s">
        <v>194</v>
      </c>
      <c r="X1362" s="61">
        <f t="shared" si="324"/>
        <v>3.6349999999999998</v>
      </c>
      <c r="Y1362" s="61">
        <f t="shared" si="328"/>
        <v>3.5454767129968299</v>
      </c>
      <c r="Z1362" s="58">
        <f t="shared" si="329"/>
        <v>0</v>
      </c>
      <c r="AA1362" s="81">
        <f t="shared" si="320"/>
        <v>494.15264569617165</v>
      </c>
      <c r="AB1362" s="212">
        <f t="shared" si="327"/>
        <v>123.53816142404291</v>
      </c>
      <c r="AC1362" s="82"/>
      <c r="AD1362" s="10"/>
      <c r="AE1362"/>
      <c r="AF1362"/>
      <c r="AK1362" s="10"/>
      <c r="AM1362"/>
      <c r="AR1362" s="10"/>
      <c r="AT1362"/>
    </row>
    <row r="1363" spans="1:46" x14ac:dyDescent="0.25">
      <c r="A1363" s="93">
        <v>1274</v>
      </c>
      <c r="B1363" s="93" t="s">
        <v>126</v>
      </c>
      <c r="C1363" s="94" t="s">
        <v>114</v>
      </c>
      <c r="D1363" s="121">
        <v>2014</v>
      </c>
      <c r="E1363" s="93">
        <v>4</v>
      </c>
      <c r="F1363" s="93">
        <f t="shared" si="325"/>
        <v>1274</v>
      </c>
      <c r="H1363" s="54">
        <v>4</v>
      </c>
      <c r="I1363" s="118">
        <v>506.63</v>
      </c>
      <c r="J1363" s="123"/>
      <c r="L1363"/>
      <c r="M1363" s="60">
        <f t="shared" si="326"/>
        <v>506.63</v>
      </c>
      <c r="N1363" s="10"/>
      <c r="O1363" s="79" t="str">
        <f t="shared" si="322"/>
        <v>NY Metro</v>
      </c>
      <c r="P1363" s="94">
        <f t="shared" si="321"/>
        <v>1274</v>
      </c>
      <c r="Q1363" s="94" t="s">
        <v>114</v>
      </c>
      <c r="R1363" s="193"/>
      <c r="S1363" s="94">
        <v>1</v>
      </c>
      <c r="T1363" s="58">
        <f t="shared" si="318"/>
        <v>4</v>
      </c>
      <c r="U1363" s="61">
        <f t="shared" si="319"/>
        <v>506.63</v>
      </c>
      <c r="V1363" s="61">
        <f t="shared" si="323"/>
        <v>494.15264569617165</v>
      </c>
      <c r="W1363" s="61" t="s">
        <v>194</v>
      </c>
      <c r="X1363" s="61">
        <f t="shared" si="324"/>
        <v>3.6349999999999998</v>
      </c>
      <c r="Y1363" s="61">
        <f t="shared" si="328"/>
        <v>3.5454767129968299</v>
      </c>
      <c r="Z1363" s="58">
        <f t="shared" si="329"/>
        <v>0</v>
      </c>
      <c r="AA1363" s="81">
        <f t="shared" si="320"/>
        <v>494.15264569617165</v>
      </c>
      <c r="AB1363" s="212">
        <f t="shared" si="327"/>
        <v>123.53816142404291</v>
      </c>
      <c r="AC1363" s="82"/>
      <c r="AD1363" s="10"/>
      <c r="AE1363"/>
      <c r="AF1363"/>
      <c r="AK1363" s="10"/>
      <c r="AM1363"/>
      <c r="AR1363" s="10"/>
      <c r="AT1363"/>
    </row>
    <row r="1364" spans="1:46" x14ac:dyDescent="0.25">
      <c r="A1364" s="93">
        <v>1275</v>
      </c>
      <c r="B1364" s="93" t="s">
        <v>126</v>
      </c>
      <c r="C1364" s="94" t="s">
        <v>114</v>
      </c>
      <c r="D1364" s="121">
        <v>2014</v>
      </c>
      <c r="E1364" s="93">
        <v>4</v>
      </c>
      <c r="F1364" s="93">
        <f t="shared" si="325"/>
        <v>1275</v>
      </c>
      <c r="H1364" s="54">
        <v>4</v>
      </c>
      <c r="I1364" s="118">
        <v>506.63</v>
      </c>
      <c r="J1364" s="123"/>
      <c r="L1364"/>
      <c r="M1364" s="60">
        <f t="shared" si="326"/>
        <v>506.63</v>
      </c>
      <c r="N1364" s="10"/>
      <c r="O1364" s="79" t="str">
        <f t="shared" si="322"/>
        <v>NY Metro</v>
      </c>
      <c r="P1364" s="94">
        <f t="shared" si="321"/>
        <v>1275</v>
      </c>
      <c r="Q1364" s="94" t="s">
        <v>114</v>
      </c>
      <c r="R1364" s="193"/>
      <c r="S1364" s="94">
        <v>1</v>
      </c>
      <c r="T1364" s="58">
        <f t="shared" si="318"/>
        <v>4</v>
      </c>
      <c r="U1364" s="61">
        <f t="shared" si="319"/>
        <v>506.63</v>
      </c>
      <c r="V1364" s="61">
        <f t="shared" si="323"/>
        <v>494.15264569617165</v>
      </c>
      <c r="W1364" s="61" t="s">
        <v>194</v>
      </c>
      <c r="X1364" s="61">
        <f t="shared" si="324"/>
        <v>3.6349999999999998</v>
      </c>
      <c r="Y1364" s="61">
        <f t="shared" si="328"/>
        <v>3.5454767129968299</v>
      </c>
      <c r="Z1364" s="58">
        <f t="shared" si="329"/>
        <v>0</v>
      </c>
      <c r="AA1364" s="81">
        <f t="shared" si="320"/>
        <v>494.15264569617165</v>
      </c>
      <c r="AB1364" s="212">
        <f t="shared" si="327"/>
        <v>123.53816142404291</v>
      </c>
      <c r="AC1364" s="82"/>
      <c r="AD1364" s="10"/>
      <c r="AE1364"/>
      <c r="AF1364"/>
      <c r="AK1364" s="10"/>
      <c r="AM1364"/>
      <c r="AR1364" s="10"/>
      <c r="AT1364"/>
    </row>
    <row r="1365" spans="1:46" x14ac:dyDescent="0.25">
      <c r="A1365" s="93">
        <v>1276</v>
      </c>
      <c r="B1365" s="93" t="s">
        <v>126</v>
      </c>
      <c r="C1365" s="94" t="s">
        <v>114</v>
      </c>
      <c r="D1365" s="121">
        <v>2014</v>
      </c>
      <c r="E1365" s="93">
        <v>4</v>
      </c>
      <c r="F1365" s="93">
        <f t="shared" si="325"/>
        <v>1276</v>
      </c>
      <c r="H1365" s="54">
        <v>4</v>
      </c>
      <c r="I1365" s="118">
        <v>506.63</v>
      </c>
      <c r="J1365" s="123"/>
      <c r="L1365"/>
      <c r="M1365" s="60">
        <f t="shared" si="326"/>
        <v>506.63</v>
      </c>
      <c r="N1365" s="10"/>
      <c r="O1365" s="79" t="str">
        <f t="shared" si="322"/>
        <v>NY Metro</v>
      </c>
      <c r="P1365" s="94">
        <f t="shared" si="321"/>
        <v>1276</v>
      </c>
      <c r="Q1365" s="94" t="s">
        <v>114</v>
      </c>
      <c r="R1365" s="193"/>
      <c r="S1365" s="94">
        <v>1</v>
      </c>
      <c r="T1365" s="58">
        <f t="shared" si="318"/>
        <v>4</v>
      </c>
      <c r="U1365" s="61">
        <f t="shared" si="319"/>
        <v>506.63</v>
      </c>
      <c r="V1365" s="61">
        <f t="shared" si="323"/>
        <v>494.15264569617165</v>
      </c>
      <c r="W1365" s="61" t="s">
        <v>194</v>
      </c>
      <c r="X1365" s="61">
        <f t="shared" si="324"/>
        <v>3.6349999999999998</v>
      </c>
      <c r="Y1365" s="61">
        <f t="shared" si="328"/>
        <v>3.5454767129968299</v>
      </c>
      <c r="Z1365" s="58">
        <f t="shared" si="329"/>
        <v>0</v>
      </c>
      <c r="AA1365" s="81">
        <f t="shared" si="320"/>
        <v>494.15264569617165</v>
      </c>
      <c r="AB1365" s="212">
        <f t="shared" si="327"/>
        <v>123.53816142404291</v>
      </c>
      <c r="AC1365" s="82"/>
      <c r="AD1365" s="10"/>
      <c r="AE1365"/>
      <c r="AF1365"/>
      <c r="AK1365" s="10"/>
      <c r="AM1365"/>
      <c r="AR1365" s="10"/>
      <c r="AT1365"/>
    </row>
    <row r="1366" spans="1:46" x14ac:dyDescent="0.25">
      <c r="A1366" s="93">
        <v>1277</v>
      </c>
      <c r="B1366" s="93" t="s">
        <v>126</v>
      </c>
      <c r="C1366" s="94" t="s">
        <v>114</v>
      </c>
      <c r="D1366" s="121">
        <v>2014</v>
      </c>
      <c r="E1366" s="93">
        <v>4</v>
      </c>
      <c r="F1366" s="93">
        <f t="shared" si="325"/>
        <v>1277</v>
      </c>
      <c r="H1366" s="54">
        <v>4</v>
      </c>
      <c r="I1366" s="118">
        <v>506.63</v>
      </c>
      <c r="J1366" s="123"/>
      <c r="L1366"/>
      <c r="M1366" s="60">
        <f t="shared" si="326"/>
        <v>506.63</v>
      </c>
      <c r="N1366" s="10"/>
      <c r="O1366" s="79" t="str">
        <f t="shared" si="322"/>
        <v>NY Metro</v>
      </c>
      <c r="P1366" s="94">
        <f t="shared" si="321"/>
        <v>1277</v>
      </c>
      <c r="Q1366" s="94" t="s">
        <v>114</v>
      </c>
      <c r="R1366" s="193"/>
      <c r="S1366" s="94">
        <v>1</v>
      </c>
      <c r="T1366" s="58">
        <f t="shared" si="318"/>
        <v>4</v>
      </c>
      <c r="U1366" s="61">
        <f t="shared" si="319"/>
        <v>506.63</v>
      </c>
      <c r="V1366" s="61">
        <f t="shared" si="323"/>
        <v>494.15264569617165</v>
      </c>
      <c r="W1366" s="61" t="s">
        <v>194</v>
      </c>
      <c r="X1366" s="61">
        <f t="shared" si="324"/>
        <v>3.6349999999999998</v>
      </c>
      <c r="Y1366" s="61">
        <f t="shared" si="328"/>
        <v>3.5454767129968299</v>
      </c>
      <c r="Z1366" s="58">
        <f t="shared" si="329"/>
        <v>0</v>
      </c>
      <c r="AA1366" s="81">
        <f t="shared" si="320"/>
        <v>494.15264569617165</v>
      </c>
      <c r="AB1366" s="212">
        <f t="shared" si="327"/>
        <v>123.53816142404291</v>
      </c>
      <c r="AC1366" s="82"/>
      <c r="AD1366" s="10"/>
      <c r="AE1366"/>
      <c r="AF1366"/>
      <c r="AK1366" s="10"/>
      <c r="AM1366"/>
      <c r="AR1366" s="10"/>
      <c r="AT1366"/>
    </row>
    <row r="1367" spans="1:46" x14ac:dyDescent="0.25">
      <c r="A1367" s="93">
        <v>1278</v>
      </c>
      <c r="B1367" s="93" t="s">
        <v>126</v>
      </c>
      <c r="C1367" s="94" t="s">
        <v>114</v>
      </c>
      <c r="D1367" s="121">
        <v>2014</v>
      </c>
      <c r="E1367" s="93">
        <v>4</v>
      </c>
      <c r="F1367" s="93">
        <f t="shared" si="325"/>
        <v>1278</v>
      </c>
      <c r="H1367" s="54">
        <v>4</v>
      </c>
      <c r="I1367" s="118">
        <v>506.63</v>
      </c>
      <c r="J1367" s="123"/>
      <c r="L1367"/>
      <c r="M1367" s="60">
        <f t="shared" si="326"/>
        <v>506.63</v>
      </c>
      <c r="N1367" s="10"/>
      <c r="O1367" s="79" t="str">
        <f t="shared" si="322"/>
        <v>NY Metro</v>
      </c>
      <c r="P1367" s="94">
        <f t="shared" si="321"/>
        <v>1278</v>
      </c>
      <c r="Q1367" s="94" t="s">
        <v>114</v>
      </c>
      <c r="R1367" s="193"/>
      <c r="S1367" s="94">
        <v>1</v>
      </c>
      <c r="T1367" s="58">
        <f t="shared" si="318"/>
        <v>4</v>
      </c>
      <c r="U1367" s="61">
        <f t="shared" si="319"/>
        <v>506.63</v>
      </c>
      <c r="V1367" s="61">
        <f t="shared" si="323"/>
        <v>494.15264569617165</v>
      </c>
      <c r="W1367" s="61" t="s">
        <v>194</v>
      </c>
      <c r="X1367" s="61">
        <f t="shared" si="324"/>
        <v>3.6349999999999998</v>
      </c>
      <c r="Y1367" s="61">
        <f t="shared" si="328"/>
        <v>3.5454767129968299</v>
      </c>
      <c r="Z1367" s="58">
        <f t="shared" si="329"/>
        <v>0</v>
      </c>
      <c r="AA1367" s="81">
        <f t="shared" si="320"/>
        <v>494.15264569617165</v>
      </c>
      <c r="AB1367" s="212">
        <f t="shared" si="327"/>
        <v>123.53816142404291</v>
      </c>
      <c r="AC1367" s="82"/>
      <c r="AD1367" s="10"/>
      <c r="AE1367"/>
      <c r="AF1367"/>
      <c r="AK1367" s="10"/>
      <c r="AM1367"/>
      <c r="AR1367" s="10"/>
      <c r="AT1367"/>
    </row>
    <row r="1368" spans="1:46" x14ac:dyDescent="0.25">
      <c r="A1368" s="93">
        <v>1279</v>
      </c>
      <c r="B1368" s="93" t="s">
        <v>126</v>
      </c>
      <c r="C1368" s="94" t="s">
        <v>114</v>
      </c>
      <c r="D1368" s="121">
        <v>2014</v>
      </c>
      <c r="E1368" s="93">
        <v>4</v>
      </c>
      <c r="F1368" s="93">
        <f t="shared" si="325"/>
        <v>1279</v>
      </c>
      <c r="H1368" s="54">
        <v>4</v>
      </c>
      <c r="I1368" s="118">
        <v>506.63</v>
      </c>
      <c r="J1368" s="123"/>
      <c r="L1368"/>
      <c r="M1368" s="60">
        <f t="shared" si="326"/>
        <v>506.63</v>
      </c>
      <c r="N1368" s="10"/>
      <c r="O1368" s="79" t="str">
        <f t="shared" si="322"/>
        <v>NY Metro</v>
      </c>
      <c r="P1368" s="94">
        <f t="shared" si="321"/>
        <v>1279</v>
      </c>
      <c r="Q1368" s="94" t="s">
        <v>114</v>
      </c>
      <c r="R1368" s="193"/>
      <c r="S1368" s="94">
        <v>1</v>
      </c>
      <c r="T1368" s="58">
        <f t="shared" ref="T1368:T1431" si="330">H1368</f>
        <v>4</v>
      </c>
      <c r="U1368" s="61">
        <f t="shared" ref="U1368:U1431" si="331">I1368</f>
        <v>506.63</v>
      </c>
      <c r="V1368" s="61">
        <f t="shared" si="323"/>
        <v>494.15264569617165</v>
      </c>
      <c r="W1368" s="61" t="s">
        <v>194</v>
      </c>
      <c r="X1368" s="61">
        <f t="shared" si="324"/>
        <v>3.6349999999999998</v>
      </c>
      <c r="Y1368" s="61">
        <f t="shared" si="328"/>
        <v>3.5454767129968299</v>
      </c>
      <c r="Z1368" s="58">
        <f t="shared" si="329"/>
        <v>0</v>
      </c>
      <c r="AA1368" s="81">
        <f t="shared" si="320"/>
        <v>494.15264569617165</v>
      </c>
      <c r="AB1368" s="212">
        <f t="shared" si="327"/>
        <v>123.53816142404291</v>
      </c>
      <c r="AC1368" s="82"/>
      <c r="AD1368" s="10"/>
      <c r="AE1368"/>
      <c r="AF1368"/>
      <c r="AK1368" s="10"/>
      <c r="AM1368"/>
      <c r="AR1368" s="10"/>
      <c r="AT1368"/>
    </row>
    <row r="1369" spans="1:46" x14ac:dyDescent="0.25">
      <c r="A1369" s="93">
        <v>1280</v>
      </c>
      <c r="B1369" s="93" t="s">
        <v>126</v>
      </c>
      <c r="C1369" s="94" t="s">
        <v>114</v>
      </c>
      <c r="D1369" s="121">
        <v>2014</v>
      </c>
      <c r="E1369" s="93">
        <v>4</v>
      </c>
      <c r="F1369" s="93">
        <f t="shared" si="325"/>
        <v>1280</v>
      </c>
      <c r="H1369" s="54">
        <v>4</v>
      </c>
      <c r="I1369" s="118">
        <v>506.63</v>
      </c>
      <c r="J1369" s="123"/>
      <c r="L1369"/>
      <c r="M1369" s="60">
        <f t="shared" si="326"/>
        <v>506.63</v>
      </c>
      <c r="N1369" s="10"/>
      <c r="O1369" s="79" t="str">
        <f t="shared" si="322"/>
        <v>NY Metro</v>
      </c>
      <c r="P1369" s="94">
        <f t="shared" si="321"/>
        <v>1280</v>
      </c>
      <c r="Q1369" s="94" t="s">
        <v>114</v>
      </c>
      <c r="R1369" s="193"/>
      <c r="S1369" s="94">
        <v>1</v>
      </c>
      <c r="T1369" s="58">
        <f t="shared" si="330"/>
        <v>4</v>
      </c>
      <c r="U1369" s="61">
        <f t="shared" si="331"/>
        <v>506.63</v>
      </c>
      <c r="V1369" s="61">
        <f t="shared" si="323"/>
        <v>494.15264569617165</v>
      </c>
      <c r="W1369" s="61" t="s">
        <v>194</v>
      </c>
      <c r="X1369" s="61">
        <f t="shared" si="324"/>
        <v>3.6349999999999998</v>
      </c>
      <c r="Y1369" s="61">
        <f t="shared" si="328"/>
        <v>3.5454767129968299</v>
      </c>
      <c r="Z1369" s="58">
        <f t="shared" si="329"/>
        <v>0</v>
      </c>
      <c r="AA1369" s="81">
        <f t="shared" si="320"/>
        <v>494.15264569617165</v>
      </c>
      <c r="AB1369" s="212">
        <f t="shared" si="327"/>
        <v>123.53816142404291</v>
      </c>
      <c r="AC1369" s="82"/>
      <c r="AD1369" s="10"/>
      <c r="AE1369"/>
      <c r="AF1369"/>
      <c r="AK1369" s="10"/>
      <c r="AM1369"/>
      <c r="AR1369" s="10"/>
      <c r="AT1369"/>
    </row>
    <row r="1370" spans="1:46" x14ac:dyDescent="0.25">
      <c r="A1370" s="93">
        <v>1281</v>
      </c>
      <c r="B1370" s="93" t="s">
        <v>126</v>
      </c>
      <c r="C1370" s="94" t="s">
        <v>114</v>
      </c>
      <c r="D1370" s="121">
        <v>2014</v>
      </c>
      <c r="E1370" s="93">
        <v>4</v>
      </c>
      <c r="F1370" s="93">
        <f t="shared" si="325"/>
        <v>1281</v>
      </c>
      <c r="H1370" s="54">
        <v>4</v>
      </c>
      <c r="I1370" s="118">
        <v>506.63</v>
      </c>
      <c r="J1370" s="123"/>
      <c r="L1370"/>
      <c r="M1370" s="60">
        <f t="shared" si="326"/>
        <v>506.63</v>
      </c>
      <c r="N1370" s="10"/>
      <c r="O1370" s="79" t="str">
        <f t="shared" si="322"/>
        <v>NY Metro</v>
      </c>
      <c r="P1370" s="94">
        <f t="shared" si="321"/>
        <v>1281</v>
      </c>
      <c r="Q1370" s="94" t="s">
        <v>114</v>
      </c>
      <c r="R1370" s="193"/>
      <c r="S1370" s="94">
        <v>1</v>
      </c>
      <c r="T1370" s="58">
        <f t="shared" si="330"/>
        <v>4</v>
      </c>
      <c r="U1370" s="61">
        <f t="shared" si="331"/>
        <v>506.63</v>
      </c>
      <c r="V1370" s="61">
        <f t="shared" si="323"/>
        <v>494.15264569617165</v>
      </c>
      <c r="W1370" s="61" t="s">
        <v>194</v>
      </c>
      <c r="X1370" s="61">
        <f t="shared" si="324"/>
        <v>3.6349999999999998</v>
      </c>
      <c r="Y1370" s="61">
        <f t="shared" si="328"/>
        <v>3.5454767129968299</v>
      </c>
      <c r="Z1370" s="58">
        <f t="shared" si="329"/>
        <v>0</v>
      </c>
      <c r="AA1370" s="81">
        <f t="shared" si="320"/>
        <v>494.15264569617165</v>
      </c>
      <c r="AB1370" s="212">
        <f t="shared" si="327"/>
        <v>123.53816142404291</v>
      </c>
      <c r="AC1370" s="82"/>
      <c r="AD1370" s="10"/>
      <c r="AE1370"/>
      <c r="AF1370"/>
      <c r="AK1370" s="10"/>
      <c r="AM1370"/>
      <c r="AR1370" s="10"/>
      <c r="AT1370"/>
    </row>
    <row r="1371" spans="1:46" x14ac:dyDescent="0.25">
      <c r="A1371" s="93">
        <v>1282</v>
      </c>
      <c r="B1371" s="93" t="s">
        <v>126</v>
      </c>
      <c r="C1371" s="94" t="s">
        <v>114</v>
      </c>
      <c r="D1371" s="121">
        <v>2014</v>
      </c>
      <c r="E1371" s="93">
        <v>4</v>
      </c>
      <c r="F1371" s="93">
        <f t="shared" si="325"/>
        <v>1282</v>
      </c>
      <c r="H1371" s="54">
        <v>4</v>
      </c>
      <c r="I1371" s="118">
        <v>506.64</v>
      </c>
      <c r="J1371" s="123"/>
      <c r="L1371"/>
      <c r="M1371" s="60">
        <f t="shared" si="326"/>
        <v>506.64</v>
      </c>
      <c r="N1371" s="10"/>
      <c r="O1371" s="79" t="str">
        <f t="shared" si="322"/>
        <v>NY Metro</v>
      </c>
      <c r="P1371" s="94">
        <f t="shared" si="321"/>
        <v>1282</v>
      </c>
      <c r="Q1371" s="94" t="s">
        <v>114</v>
      </c>
      <c r="R1371" s="193"/>
      <c r="S1371" s="94">
        <v>1</v>
      </c>
      <c r="T1371" s="58">
        <f t="shared" si="330"/>
        <v>4</v>
      </c>
      <c r="U1371" s="61">
        <f t="shared" si="331"/>
        <v>506.64</v>
      </c>
      <c r="V1371" s="61">
        <f t="shared" si="323"/>
        <v>494.16239941477687</v>
      </c>
      <c r="W1371" s="61" t="s">
        <v>194</v>
      </c>
      <c r="X1371" s="61">
        <f t="shared" si="324"/>
        <v>3.6349999999999998</v>
      </c>
      <c r="Y1371" s="61">
        <f t="shared" si="328"/>
        <v>3.5454767129968299</v>
      </c>
      <c r="Z1371" s="58">
        <f t="shared" si="329"/>
        <v>0</v>
      </c>
      <c r="AA1371" s="81">
        <f t="shared" si="320"/>
        <v>494.16239941477687</v>
      </c>
      <c r="AB1371" s="212">
        <f t="shared" si="327"/>
        <v>123.54059985369422</v>
      </c>
      <c r="AC1371" s="82"/>
      <c r="AD1371" s="10"/>
      <c r="AE1371"/>
      <c r="AF1371"/>
      <c r="AK1371" s="10"/>
      <c r="AM1371"/>
      <c r="AR1371" s="10"/>
      <c r="AT1371"/>
    </row>
    <row r="1372" spans="1:46" x14ac:dyDescent="0.25">
      <c r="A1372" s="93">
        <v>1283</v>
      </c>
      <c r="B1372" s="93" t="s">
        <v>126</v>
      </c>
      <c r="C1372" s="94" t="s">
        <v>114</v>
      </c>
      <c r="D1372" s="121">
        <v>2014</v>
      </c>
      <c r="E1372" s="93">
        <v>4</v>
      </c>
      <c r="F1372" s="93">
        <f t="shared" si="325"/>
        <v>1283</v>
      </c>
      <c r="H1372" s="54">
        <v>4</v>
      </c>
      <c r="I1372" s="118">
        <v>506.64</v>
      </c>
      <c r="J1372" s="123"/>
      <c r="L1372"/>
      <c r="M1372" s="60">
        <f t="shared" si="326"/>
        <v>506.64</v>
      </c>
      <c r="N1372" s="10"/>
      <c r="O1372" s="79" t="str">
        <f t="shared" si="322"/>
        <v>NY Metro</v>
      </c>
      <c r="P1372" s="94">
        <f t="shared" si="321"/>
        <v>1283</v>
      </c>
      <c r="Q1372" s="94" t="s">
        <v>114</v>
      </c>
      <c r="R1372" s="193"/>
      <c r="S1372" s="94">
        <v>1</v>
      </c>
      <c r="T1372" s="58">
        <f t="shared" si="330"/>
        <v>4</v>
      </c>
      <c r="U1372" s="61">
        <f t="shared" si="331"/>
        <v>506.64</v>
      </c>
      <c r="V1372" s="61">
        <f t="shared" si="323"/>
        <v>494.16239941477687</v>
      </c>
      <c r="W1372" s="61" t="s">
        <v>194</v>
      </c>
      <c r="X1372" s="61">
        <f t="shared" si="324"/>
        <v>3.6349999999999998</v>
      </c>
      <c r="Y1372" s="61">
        <f t="shared" si="328"/>
        <v>3.5454767129968299</v>
      </c>
      <c r="Z1372" s="58">
        <f t="shared" si="329"/>
        <v>0</v>
      </c>
      <c r="AA1372" s="81">
        <f t="shared" si="320"/>
        <v>494.16239941477687</v>
      </c>
      <c r="AB1372" s="212">
        <f t="shared" si="327"/>
        <v>123.54059985369422</v>
      </c>
      <c r="AC1372" s="82"/>
      <c r="AD1372" s="10"/>
      <c r="AE1372"/>
      <c r="AF1372"/>
      <c r="AK1372" s="10"/>
      <c r="AM1372"/>
      <c r="AR1372" s="10"/>
      <c r="AT1372"/>
    </row>
    <row r="1373" spans="1:46" x14ac:dyDescent="0.25">
      <c r="A1373" s="93">
        <v>1284</v>
      </c>
      <c r="B1373" s="93" t="s">
        <v>126</v>
      </c>
      <c r="C1373" s="94" t="s">
        <v>114</v>
      </c>
      <c r="D1373" s="121">
        <v>2014</v>
      </c>
      <c r="E1373" s="93">
        <v>4</v>
      </c>
      <c r="F1373" s="93">
        <f t="shared" si="325"/>
        <v>1284</v>
      </c>
      <c r="H1373" s="54">
        <v>4</v>
      </c>
      <c r="I1373" s="118">
        <v>506.64</v>
      </c>
      <c r="J1373" s="123"/>
      <c r="L1373"/>
      <c r="M1373" s="60">
        <f t="shared" si="326"/>
        <v>506.64</v>
      </c>
      <c r="N1373" s="10"/>
      <c r="O1373" s="79" t="str">
        <f t="shared" si="322"/>
        <v>NY Metro</v>
      </c>
      <c r="P1373" s="94">
        <f t="shared" si="321"/>
        <v>1284</v>
      </c>
      <c r="Q1373" s="94" t="s">
        <v>114</v>
      </c>
      <c r="R1373" s="193"/>
      <c r="S1373" s="94">
        <v>1</v>
      </c>
      <c r="T1373" s="58">
        <f t="shared" si="330"/>
        <v>4</v>
      </c>
      <c r="U1373" s="61">
        <f t="shared" si="331"/>
        <v>506.64</v>
      </c>
      <c r="V1373" s="61">
        <f t="shared" si="323"/>
        <v>494.16239941477687</v>
      </c>
      <c r="W1373" s="61" t="s">
        <v>194</v>
      </c>
      <c r="X1373" s="61">
        <f t="shared" si="324"/>
        <v>3.6349999999999998</v>
      </c>
      <c r="Y1373" s="61">
        <f t="shared" si="328"/>
        <v>3.5454767129968299</v>
      </c>
      <c r="Z1373" s="58">
        <f t="shared" si="329"/>
        <v>0</v>
      </c>
      <c r="AA1373" s="81">
        <f t="shared" si="320"/>
        <v>494.16239941477687</v>
      </c>
      <c r="AB1373" s="212">
        <f t="shared" si="327"/>
        <v>123.54059985369422</v>
      </c>
      <c r="AC1373" s="82"/>
      <c r="AD1373" s="10"/>
      <c r="AE1373"/>
      <c r="AF1373"/>
      <c r="AK1373" s="10"/>
      <c r="AM1373"/>
      <c r="AR1373" s="10"/>
      <c r="AT1373"/>
    </row>
    <row r="1374" spans="1:46" x14ac:dyDescent="0.25">
      <c r="A1374" s="93">
        <v>1285</v>
      </c>
      <c r="B1374" s="93" t="s">
        <v>126</v>
      </c>
      <c r="C1374" s="94" t="s">
        <v>114</v>
      </c>
      <c r="D1374" s="121">
        <v>2014</v>
      </c>
      <c r="E1374" s="93">
        <v>4</v>
      </c>
      <c r="F1374" s="93">
        <f t="shared" si="325"/>
        <v>1285</v>
      </c>
      <c r="H1374" s="54">
        <v>4</v>
      </c>
      <c r="I1374" s="118">
        <v>506.64</v>
      </c>
      <c r="J1374" s="123"/>
      <c r="L1374"/>
      <c r="M1374" s="60">
        <f t="shared" si="326"/>
        <v>506.64</v>
      </c>
      <c r="N1374" s="10"/>
      <c r="O1374" s="79" t="str">
        <f t="shared" si="322"/>
        <v>NY Metro</v>
      </c>
      <c r="P1374" s="94">
        <f t="shared" si="321"/>
        <v>1285</v>
      </c>
      <c r="Q1374" s="94" t="s">
        <v>114</v>
      </c>
      <c r="R1374" s="193"/>
      <c r="S1374" s="94">
        <v>1</v>
      </c>
      <c r="T1374" s="58">
        <f t="shared" si="330"/>
        <v>4</v>
      </c>
      <c r="U1374" s="61">
        <f t="shared" si="331"/>
        <v>506.64</v>
      </c>
      <c r="V1374" s="61">
        <f t="shared" si="323"/>
        <v>494.16239941477687</v>
      </c>
      <c r="W1374" s="61" t="s">
        <v>194</v>
      </c>
      <c r="X1374" s="61">
        <f t="shared" si="324"/>
        <v>3.6349999999999998</v>
      </c>
      <c r="Y1374" s="61">
        <f t="shared" si="328"/>
        <v>3.5454767129968299</v>
      </c>
      <c r="Z1374" s="58">
        <f t="shared" si="329"/>
        <v>0</v>
      </c>
      <c r="AA1374" s="81">
        <f t="shared" si="320"/>
        <v>494.16239941477687</v>
      </c>
      <c r="AB1374" s="212">
        <f t="shared" si="327"/>
        <v>123.54059985369422</v>
      </c>
      <c r="AC1374" s="82"/>
      <c r="AD1374" s="10"/>
      <c r="AE1374"/>
      <c r="AF1374"/>
      <c r="AK1374" s="10"/>
      <c r="AM1374"/>
      <c r="AR1374" s="10"/>
      <c r="AT1374"/>
    </row>
    <row r="1375" spans="1:46" x14ac:dyDescent="0.25">
      <c r="A1375" s="93">
        <v>1286</v>
      </c>
      <c r="B1375" s="93" t="s">
        <v>126</v>
      </c>
      <c r="C1375" s="94" t="s">
        <v>114</v>
      </c>
      <c r="D1375" s="121">
        <v>2014</v>
      </c>
      <c r="E1375" s="93">
        <v>4</v>
      </c>
      <c r="F1375" s="93">
        <f t="shared" si="325"/>
        <v>1286</v>
      </c>
      <c r="H1375" s="54">
        <v>4</v>
      </c>
      <c r="I1375" s="118">
        <v>506.64</v>
      </c>
      <c r="J1375" s="123"/>
      <c r="L1375"/>
      <c r="M1375" s="60">
        <f t="shared" si="326"/>
        <v>506.64</v>
      </c>
      <c r="N1375" s="10"/>
      <c r="O1375" s="79" t="str">
        <f t="shared" si="322"/>
        <v>NY Metro</v>
      </c>
      <c r="P1375" s="94">
        <f t="shared" si="321"/>
        <v>1286</v>
      </c>
      <c r="Q1375" s="94" t="s">
        <v>114</v>
      </c>
      <c r="R1375" s="193"/>
      <c r="S1375" s="94">
        <v>1</v>
      </c>
      <c r="T1375" s="58">
        <f t="shared" si="330"/>
        <v>4</v>
      </c>
      <c r="U1375" s="61">
        <f t="shared" si="331"/>
        <v>506.64</v>
      </c>
      <c r="V1375" s="61">
        <f t="shared" si="323"/>
        <v>494.16239941477687</v>
      </c>
      <c r="W1375" s="61" t="s">
        <v>194</v>
      </c>
      <c r="X1375" s="61">
        <f t="shared" si="324"/>
        <v>3.6349999999999998</v>
      </c>
      <c r="Y1375" s="61">
        <f t="shared" si="328"/>
        <v>3.5454767129968299</v>
      </c>
      <c r="Z1375" s="58">
        <f t="shared" si="329"/>
        <v>0</v>
      </c>
      <c r="AA1375" s="81">
        <f t="shared" ref="AA1375:AA1438" si="332">(Z1375*Y1375+V1375)/S1375</f>
        <v>494.16239941477687</v>
      </c>
      <c r="AB1375" s="212">
        <f t="shared" si="327"/>
        <v>123.54059985369422</v>
      </c>
      <c r="AC1375" s="82"/>
      <c r="AD1375" s="10"/>
      <c r="AE1375"/>
      <c r="AF1375"/>
      <c r="AK1375" s="10"/>
      <c r="AM1375"/>
      <c r="AR1375" s="10"/>
      <c r="AT1375"/>
    </row>
    <row r="1376" spans="1:46" x14ac:dyDescent="0.25">
      <c r="A1376" s="93">
        <v>1287</v>
      </c>
      <c r="B1376" s="93" t="s">
        <v>126</v>
      </c>
      <c r="C1376" s="94" t="s">
        <v>114</v>
      </c>
      <c r="D1376" s="121">
        <v>2014</v>
      </c>
      <c r="E1376" s="93">
        <v>4</v>
      </c>
      <c r="F1376" s="93">
        <f t="shared" si="325"/>
        <v>1287</v>
      </c>
      <c r="H1376" s="54">
        <v>4</v>
      </c>
      <c r="I1376" s="118">
        <v>506.64</v>
      </c>
      <c r="J1376" s="123"/>
      <c r="L1376"/>
      <c r="M1376" s="60">
        <f t="shared" si="326"/>
        <v>506.64</v>
      </c>
      <c r="N1376" s="10"/>
      <c r="O1376" s="79" t="str">
        <f t="shared" si="322"/>
        <v>NY Metro</v>
      </c>
      <c r="P1376" s="94">
        <f t="shared" si="321"/>
        <v>1287</v>
      </c>
      <c r="Q1376" s="94" t="s">
        <v>114</v>
      </c>
      <c r="R1376" s="193"/>
      <c r="S1376" s="94">
        <v>1</v>
      </c>
      <c r="T1376" s="58">
        <f t="shared" si="330"/>
        <v>4</v>
      </c>
      <c r="U1376" s="61">
        <f t="shared" si="331"/>
        <v>506.64</v>
      </c>
      <c r="V1376" s="61">
        <f t="shared" si="323"/>
        <v>494.16239941477687</v>
      </c>
      <c r="W1376" s="61" t="s">
        <v>194</v>
      </c>
      <c r="X1376" s="61">
        <f t="shared" si="324"/>
        <v>3.6349999999999998</v>
      </c>
      <c r="Y1376" s="61">
        <f t="shared" si="328"/>
        <v>3.5454767129968299</v>
      </c>
      <c r="Z1376" s="58">
        <f t="shared" si="329"/>
        <v>0</v>
      </c>
      <c r="AA1376" s="81">
        <f t="shared" si="332"/>
        <v>494.16239941477687</v>
      </c>
      <c r="AB1376" s="212">
        <f t="shared" si="327"/>
        <v>123.54059985369422</v>
      </c>
      <c r="AC1376" s="82"/>
      <c r="AD1376" s="10"/>
      <c r="AE1376"/>
      <c r="AF1376"/>
      <c r="AK1376" s="10"/>
      <c r="AM1376"/>
      <c r="AR1376" s="10"/>
      <c r="AT1376"/>
    </row>
    <row r="1377" spans="1:46" x14ac:dyDescent="0.25">
      <c r="A1377" s="93">
        <v>1288</v>
      </c>
      <c r="B1377" s="93" t="s">
        <v>126</v>
      </c>
      <c r="C1377" s="94" t="s">
        <v>114</v>
      </c>
      <c r="D1377" s="121">
        <v>2014</v>
      </c>
      <c r="E1377" s="93">
        <v>4</v>
      </c>
      <c r="F1377" s="93">
        <f t="shared" si="325"/>
        <v>1288</v>
      </c>
      <c r="H1377" s="54">
        <v>4</v>
      </c>
      <c r="I1377" s="118">
        <v>506.64</v>
      </c>
      <c r="J1377" s="123"/>
      <c r="L1377"/>
      <c r="M1377" s="60">
        <f t="shared" si="326"/>
        <v>506.64</v>
      </c>
      <c r="N1377" s="10"/>
      <c r="O1377" s="79" t="str">
        <f t="shared" si="322"/>
        <v>NY Metro</v>
      </c>
      <c r="P1377" s="94">
        <f t="shared" si="321"/>
        <v>1288</v>
      </c>
      <c r="Q1377" s="94" t="s">
        <v>114</v>
      </c>
      <c r="R1377" s="193"/>
      <c r="S1377" s="94">
        <v>1</v>
      </c>
      <c r="T1377" s="58">
        <f t="shared" si="330"/>
        <v>4</v>
      </c>
      <c r="U1377" s="61">
        <f t="shared" si="331"/>
        <v>506.64</v>
      </c>
      <c r="V1377" s="61">
        <f t="shared" si="323"/>
        <v>494.16239941477687</v>
      </c>
      <c r="W1377" s="61" t="s">
        <v>194</v>
      </c>
      <c r="X1377" s="61">
        <f t="shared" si="324"/>
        <v>3.6349999999999998</v>
      </c>
      <c r="Y1377" s="61">
        <f t="shared" si="328"/>
        <v>3.5454767129968299</v>
      </c>
      <c r="Z1377" s="58">
        <f t="shared" si="329"/>
        <v>0</v>
      </c>
      <c r="AA1377" s="81">
        <f t="shared" si="332"/>
        <v>494.16239941477687</v>
      </c>
      <c r="AB1377" s="212">
        <f t="shared" si="327"/>
        <v>123.54059985369422</v>
      </c>
      <c r="AC1377" s="82"/>
      <c r="AD1377" s="10"/>
      <c r="AE1377"/>
      <c r="AF1377"/>
      <c r="AK1377" s="10"/>
      <c r="AM1377"/>
      <c r="AR1377" s="10"/>
      <c r="AT1377"/>
    </row>
    <row r="1378" spans="1:46" x14ac:dyDescent="0.25">
      <c r="A1378" s="93">
        <v>1289</v>
      </c>
      <c r="B1378" s="93" t="s">
        <v>126</v>
      </c>
      <c r="C1378" s="94" t="s">
        <v>114</v>
      </c>
      <c r="D1378" s="121">
        <v>2014</v>
      </c>
      <c r="E1378" s="93">
        <v>4</v>
      </c>
      <c r="F1378" s="93">
        <f t="shared" si="325"/>
        <v>1289</v>
      </c>
      <c r="H1378" s="54">
        <v>4</v>
      </c>
      <c r="I1378" s="118">
        <v>506.63</v>
      </c>
      <c r="J1378" s="123"/>
      <c r="L1378"/>
      <c r="M1378" s="60">
        <f t="shared" si="326"/>
        <v>506.63</v>
      </c>
      <c r="N1378" s="10"/>
      <c r="O1378" s="79" t="str">
        <f t="shared" si="322"/>
        <v>NY Metro</v>
      </c>
      <c r="P1378" s="94">
        <f t="shared" si="321"/>
        <v>1289</v>
      </c>
      <c r="Q1378" s="94" t="s">
        <v>114</v>
      </c>
      <c r="R1378" s="193"/>
      <c r="S1378" s="94">
        <v>1</v>
      </c>
      <c r="T1378" s="58">
        <f t="shared" si="330"/>
        <v>4</v>
      </c>
      <c r="U1378" s="61">
        <f t="shared" si="331"/>
        <v>506.63</v>
      </c>
      <c r="V1378" s="61">
        <f t="shared" si="323"/>
        <v>494.15264569617165</v>
      </c>
      <c r="W1378" s="61" t="s">
        <v>194</v>
      </c>
      <c r="X1378" s="61">
        <f t="shared" si="324"/>
        <v>3.6349999999999998</v>
      </c>
      <c r="Y1378" s="61">
        <f t="shared" si="328"/>
        <v>3.5454767129968299</v>
      </c>
      <c r="Z1378" s="58">
        <f t="shared" si="329"/>
        <v>0</v>
      </c>
      <c r="AA1378" s="81">
        <f t="shared" si="332"/>
        <v>494.15264569617165</v>
      </c>
      <c r="AB1378" s="212">
        <f t="shared" si="327"/>
        <v>123.53816142404291</v>
      </c>
      <c r="AC1378" s="82"/>
      <c r="AD1378" s="10"/>
      <c r="AE1378"/>
      <c r="AF1378"/>
      <c r="AK1378" s="10"/>
      <c r="AM1378"/>
      <c r="AR1378" s="10"/>
      <c r="AT1378"/>
    </row>
    <row r="1379" spans="1:46" x14ac:dyDescent="0.25">
      <c r="A1379" s="93">
        <v>1290</v>
      </c>
      <c r="B1379" s="93" t="s">
        <v>126</v>
      </c>
      <c r="C1379" s="94" t="s">
        <v>114</v>
      </c>
      <c r="D1379" s="121">
        <v>2014</v>
      </c>
      <c r="E1379" s="93">
        <v>4</v>
      </c>
      <c r="F1379" s="93">
        <f t="shared" si="325"/>
        <v>1290</v>
      </c>
      <c r="H1379" s="54">
        <v>4</v>
      </c>
      <c r="I1379" s="118">
        <v>506.64</v>
      </c>
      <c r="J1379" s="123"/>
      <c r="L1379"/>
      <c r="M1379" s="60">
        <f t="shared" si="326"/>
        <v>506.64</v>
      </c>
      <c r="N1379" s="10"/>
      <c r="O1379" s="79" t="str">
        <f t="shared" si="322"/>
        <v>NY Metro</v>
      </c>
      <c r="P1379" s="94">
        <f t="shared" si="321"/>
        <v>1290</v>
      </c>
      <c r="Q1379" s="94" t="s">
        <v>114</v>
      </c>
      <c r="R1379" s="193"/>
      <c r="S1379" s="94">
        <v>1</v>
      </c>
      <c r="T1379" s="58">
        <f t="shared" si="330"/>
        <v>4</v>
      </c>
      <c r="U1379" s="61">
        <f t="shared" si="331"/>
        <v>506.64</v>
      </c>
      <c r="V1379" s="61">
        <f t="shared" si="323"/>
        <v>494.16239941477687</v>
      </c>
      <c r="W1379" s="61" t="s">
        <v>194</v>
      </c>
      <c r="X1379" s="61">
        <f t="shared" si="324"/>
        <v>3.6349999999999998</v>
      </c>
      <c r="Y1379" s="61">
        <f t="shared" si="328"/>
        <v>3.5454767129968299</v>
      </c>
      <c r="Z1379" s="58">
        <f t="shared" si="329"/>
        <v>0</v>
      </c>
      <c r="AA1379" s="81">
        <f t="shared" si="332"/>
        <v>494.16239941477687</v>
      </c>
      <c r="AB1379" s="212">
        <f t="shared" si="327"/>
        <v>123.54059985369422</v>
      </c>
      <c r="AC1379" s="82"/>
      <c r="AD1379" s="10"/>
      <c r="AE1379"/>
      <c r="AF1379"/>
      <c r="AK1379" s="10"/>
      <c r="AM1379"/>
      <c r="AR1379" s="10"/>
      <c r="AT1379"/>
    </row>
    <row r="1380" spans="1:46" x14ac:dyDescent="0.25">
      <c r="A1380" s="93">
        <v>1291</v>
      </c>
      <c r="B1380" s="93" t="s">
        <v>126</v>
      </c>
      <c r="C1380" s="94" t="s">
        <v>114</v>
      </c>
      <c r="D1380" s="121">
        <v>2014</v>
      </c>
      <c r="E1380" s="93">
        <v>4</v>
      </c>
      <c r="F1380" s="93">
        <f t="shared" si="325"/>
        <v>1291</v>
      </c>
      <c r="H1380" s="54">
        <v>4</v>
      </c>
      <c r="I1380" s="118">
        <v>506.63</v>
      </c>
      <c r="J1380" s="123"/>
      <c r="L1380"/>
      <c r="M1380" s="60">
        <f t="shared" si="326"/>
        <v>506.63</v>
      </c>
      <c r="N1380" s="10"/>
      <c r="O1380" s="79" t="str">
        <f t="shared" si="322"/>
        <v>NY Metro</v>
      </c>
      <c r="P1380" s="94">
        <f t="shared" si="321"/>
        <v>1291</v>
      </c>
      <c r="Q1380" s="94" t="s">
        <v>114</v>
      </c>
      <c r="R1380" s="193"/>
      <c r="S1380" s="94">
        <v>1</v>
      </c>
      <c r="T1380" s="58">
        <f t="shared" si="330"/>
        <v>4</v>
      </c>
      <c r="U1380" s="61">
        <f t="shared" si="331"/>
        <v>506.63</v>
      </c>
      <c r="V1380" s="61">
        <f t="shared" si="323"/>
        <v>494.15264569617165</v>
      </c>
      <c r="W1380" s="61" t="s">
        <v>194</v>
      </c>
      <c r="X1380" s="61">
        <f t="shared" si="324"/>
        <v>3.6349999999999998</v>
      </c>
      <c r="Y1380" s="61">
        <f t="shared" si="328"/>
        <v>3.5454767129968299</v>
      </c>
      <c r="Z1380" s="58">
        <f t="shared" si="329"/>
        <v>0</v>
      </c>
      <c r="AA1380" s="81">
        <f t="shared" si="332"/>
        <v>494.15264569617165</v>
      </c>
      <c r="AB1380" s="212">
        <f t="shared" si="327"/>
        <v>123.53816142404291</v>
      </c>
      <c r="AC1380" s="82"/>
      <c r="AD1380" s="10"/>
      <c r="AE1380"/>
      <c r="AF1380"/>
      <c r="AK1380" s="10"/>
      <c r="AM1380"/>
      <c r="AR1380" s="10"/>
      <c r="AT1380"/>
    </row>
    <row r="1381" spans="1:46" x14ac:dyDescent="0.25">
      <c r="A1381" s="93">
        <v>1292</v>
      </c>
      <c r="B1381" s="93" t="s">
        <v>126</v>
      </c>
      <c r="C1381" s="94" t="s">
        <v>114</v>
      </c>
      <c r="D1381" s="121">
        <v>2014</v>
      </c>
      <c r="E1381" s="93">
        <v>4</v>
      </c>
      <c r="F1381" s="93">
        <f t="shared" si="325"/>
        <v>1292</v>
      </c>
      <c r="H1381" s="54">
        <v>4</v>
      </c>
      <c r="I1381" s="118">
        <v>506.63</v>
      </c>
      <c r="J1381" s="123"/>
      <c r="L1381"/>
      <c r="M1381" s="60">
        <f t="shared" si="326"/>
        <v>506.63</v>
      </c>
      <c r="N1381" s="10"/>
      <c r="O1381" s="79" t="str">
        <f t="shared" si="322"/>
        <v>NY Metro</v>
      </c>
      <c r="P1381" s="94">
        <f t="shared" si="321"/>
        <v>1292</v>
      </c>
      <c r="Q1381" s="94" t="s">
        <v>114</v>
      </c>
      <c r="R1381" s="193"/>
      <c r="S1381" s="94">
        <v>1</v>
      </c>
      <c r="T1381" s="58">
        <f t="shared" si="330"/>
        <v>4</v>
      </c>
      <c r="U1381" s="61">
        <f t="shared" si="331"/>
        <v>506.63</v>
      </c>
      <c r="V1381" s="61">
        <f t="shared" si="323"/>
        <v>494.15264569617165</v>
      </c>
      <c r="W1381" s="61" t="s">
        <v>194</v>
      </c>
      <c r="X1381" s="61">
        <f t="shared" si="324"/>
        <v>3.6349999999999998</v>
      </c>
      <c r="Y1381" s="61">
        <f t="shared" si="328"/>
        <v>3.5454767129968299</v>
      </c>
      <c r="Z1381" s="58">
        <f t="shared" si="329"/>
        <v>0</v>
      </c>
      <c r="AA1381" s="81">
        <f t="shared" si="332"/>
        <v>494.15264569617165</v>
      </c>
      <c r="AB1381" s="212">
        <f t="shared" si="327"/>
        <v>123.53816142404291</v>
      </c>
      <c r="AC1381" s="82"/>
      <c r="AD1381" s="10"/>
      <c r="AE1381"/>
      <c r="AF1381"/>
      <c r="AK1381" s="10"/>
      <c r="AM1381"/>
      <c r="AR1381" s="10"/>
      <c r="AT1381"/>
    </row>
    <row r="1382" spans="1:46" x14ac:dyDescent="0.25">
      <c r="A1382" s="93">
        <v>1293</v>
      </c>
      <c r="B1382" s="93" t="s">
        <v>126</v>
      </c>
      <c r="C1382" s="94" t="s">
        <v>114</v>
      </c>
      <c r="D1382" s="121">
        <v>2014</v>
      </c>
      <c r="E1382" s="93">
        <v>4</v>
      </c>
      <c r="F1382" s="93">
        <f t="shared" si="325"/>
        <v>1293</v>
      </c>
      <c r="H1382" s="54">
        <v>4</v>
      </c>
      <c r="I1382" s="118">
        <v>506.63</v>
      </c>
      <c r="J1382" s="123"/>
      <c r="L1382"/>
      <c r="M1382" s="60">
        <f t="shared" si="326"/>
        <v>506.63</v>
      </c>
      <c r="N1382" s="10"/>
      <c r="O1382" s="79" t="str">
        <f t="shared" si="322"/>
        <v>NY Metro</v>
      </c>
      <c r="P1382" s="94">
        <f t="shared" si="321"/>
        <v>1293</v>
      </c>
      <c r="Q1382" s="94" t="s">
        <v>114</v>
      </c>
      <c r="R1382" s="193"/>
      <c r="S1382" s="94">
        <v>1</v>
      </c>
      <c r="T1382" s="58">
        <f t="shared" si="330"/>
        <v>4</v>
      </c>
      <c r="U1382" s="61">
        <f t="shared" si="331"/>
        <v>506.63</v>
      </c>
      <c r="V1382" s="61">
        <f t="shared" si="323"/>
        <v>494.15264569617165</v>
      </c>
      <c r="W1382" s="61" t="s">
        <v>194</v>
      </c>
      <c r="X1382" s="61">
        <f t="shared" si="324"/>
        <v>3.6349999999999998</v>
      </c>
      <c r="Y1382" s="61">
        <f t="shared" si="328"/>
        <v>3.5454767129968299</v>
      </c>
      <c r="Z1382" s="58">
        <f t="shared" si="329"/>
        <v>0</v>
      </c>
      <c r="AA1382" s="81">
        <f t="shared" si="332"/>
        <v>494.15264569617165</v>
      </c>
      <c r="AB1382" s="212">
        <f t="shared" si="327"/>
        <v>123.53816142404291</v>
      </c>
      <c r="AC1382" s="82"/>
      <c r="AD1382" s="10"/>
      <c r="AE1382"/>
      <c r="AF1382"/>
      <c r="AK1382" s="10"/>
      <c r="AM1382"/>
      <c r="AR1382" s="10"/>
      <c r="AT1382"/>
    </row>
    <row r="1383" spans="1:46" x14ac:dyDescent="0.25">
      <c r="A1383" s="93">
        <v>1294</v>
      </c>
      <c r="B1383" s="93" t="s">
        <v>126</v>
      </c>
      <c r="C1383" s="94" t="s">
        <v>114</v>
      </c>
      <c r="D1383" s="121">
        <v>2014</v>
      </c>
      <c r="E1383" s="93">
        <v>4</v>
      </c>
      <c r="F1383" s="93">
        <f t="shared" si="325"/>
        <v>1294</v>
      </c>
      <c r="H1383" s="54">
        <v>4</v>
      </c>
      <c r="I1383" s="118">
        <v>506.63</v>
      </c>
      <c r="J1383" s="123"/>
      <c r="L1383"/>
      <c r="M1383" s="60">
        <f t="shared" si="326"/>
        <v>506.63</v>
      </c>
      <c r="N1383" s="10"/>
      <c r="O1383" s="79" t="str">
        <f t="shared" si="322"/>
        <v>NY Metro</v>
      </c>
      <c r="P1383" s="94">
        <f t="shared" si="321"/>
        <v>1294</v>
      </c>
      <c r="Q1383" s="94" t="s">
        <v>114</v>
      </c>
      <c r="R1383" s="193"/>
      <c r="S1383" s="94">
        <v>1</v>
      </c>
      <c r="T1383" s="58">
        <f t="shared" si="330"/>
        <v>4</v>
      </c>
      <c r="U1383" s="61">
        <f t="shared" si="331"/>
        <v>506.63</v>
      </c>
      <c r="V1383" s="61">
        <f t="shared" si="323"/>
        <v>494.15264569617165</v>
      </c>
      <c r="W1383" s="61" t="s">
        <v>194</v>
      </c>
      <c r="X1383" s="61">
        <f t="shared" si="324"/>
        <v>3.6349999999999998</v>
      </c>
      <c r="Y1383" s="61">
        <f t="shared" si="328"/>
        <v>3.5454767129968299</v>
      </c>
      <c r="Z1383" s="58">
        <f t="shared" si="329"/>
        <v>0</v>
      </c>
      <c r="AA1383" s="81">
        <f t="shared" si="332"/>
        <v>494.15264569617165</v>
      </c>
      <c r="AB1383" s="212">
        <f t="shared" si="327"/>
        <v>123.53816142404291</v>
      </c>
      <c r="AC1383" s="82"/>
      <c r="AD1383" s="10"/>
      <c r="AE1383"/>
      <c r="AF1383"/>
      <c r="AK1383" s="10"/>
      <c r="AM1383"/>
      <c r="AR1383" s="10"/>
      <c r="AT1383"/>
    </row>
    <row r="1384" spans="1:46" x14ac:dyDescent="0.25">
      <c r="A1384" s="93">
        <v>1295</v>
      </c>
      <c r="B1384" s="93" t="s">
        <v>126</v>
      </c>
      <c r="C1384" s="94" t="s">
        <v>114</v>
      </c>
      <c r="D1384" s="121">
        <v>2014</v>
      </c>
      <c r="E1384" s="93">
        <v>4</v>
      </c>
      <c r="F1384" s="93">
        <f t="shared" si="325"/>
        <v>1295</v>
      </c>
      <c r="H1384" s="54">
        <v>4</v>
      </c>
      <c r="I1384" s="118">
        <v>506.64</v>
      </c>
      <c r="J1384" s="123"/>
      <c r="L1384"/>
      <c r="M1384" s="60">
        <f t="shared" si="326"/>
        <v>506.64</v>
      </c>
      <c r="N1384" s="10"/>
      <c r="O1384" s="79" t="str">
        <f t="shared" si="322"/>
        <v>NY Metro</v>
      </c>
      <c r="P1384" s="94">
        <f t="shared" si="321"/>
        <v>1295</v>
      </c>
      <c r="Q1384" s="94" t="s">
        <v>114</v>
      </c>
      <c r="R1384" s="193"/>
      <c r="S1384" s="94">
        <v>1</v>
      </c>
      <c r="T1384" s="58">
        <f t="shared" si="330"/>
        <v>4</v>
      </c>
      <c r="U1384" s="61">
        <f t="shared" si="331"/>
        <v>506.64</v>
      </c>
      <c r="V1384" s="61">
        <f t="shared" si="323"/>
        <v>494.16239941477687</v>
      </c>
      <c r="W1384" s="61" t="s">
        <v>194</v>
      </c>
      <c r="X1384" s="61">
        <f t="shared" si="324"/>
        <v>3.6349999999999998</v>
      </c>
      <c r="Y1384" s="61">
        <f t="shared" si="328"/>
        <v>3.5454767129968299</v>
      </c>
      <c r="Z1384" s="58">
        <f t="shared" si="329"/>
        <v>0</v>
      </c>
      <c r="AA1384" s="81">
        <f t="shared" si="332"/>
        <v>494.16239941477687</v>
      </c>
      <c r="AB1384" s="212">
        <f t="shared" si="327"/>
        <v>123.54059985369422</v>
      </c>
      <c r="AC1384" s="82"/>
      <c r="AD1384" s="10"/>
      <c r="AE1384"/>
      <c r="AF1384"/>
      <c r="AK1384" s="10"/>
      <c r="AM1384"/>
      <c r="AR1384" s="10"/>
      <c r="AT1384"/>
    </row>
    <row r="1385" spans="1:46" x14ac:dyDescent="0.25">
      <c r="A1385" s="93">
        <v>1296</v>
      </c>
      <c r="B1385" s="93" t="s">
        <v>126</v>
      </c>
      <c r="C1385" s="94" t="s">
        <v>114</v>
      </c>
      <c r="D1385" s="121">
        <v>2014</v>
      </c>
      <c r="E1385" s="93">
        <v>4</v>
      </c>
      <c r="F1385" s="93">
        <f t="shared" si="325"/>
        <v>1296</v>
      </c>
      <c r="H1385" s="54">
        <v>4</v>
      </c>
      <c r="I1385" s="118">
        <v>506.64</v>
      </c>
      <c r="J1385" s="123"/>
      <c r="L1385"/>
      <c r="M1385" s="60">
        <f t="shared" si="326"/>
        <v>506.64</v>
      </c>
      <c r="N1385" s="10"/>
      <c r="O1385" s="79" t="str">
        <f t="shared" si="322"/>
        <v>NY Metro</v>
      </c>
      <c r="P1385" s="94">
        <f t="shared" si="321"/>
        <v>1296</v>
      </c>
      <c r="Q1385" s="94" t="s">
        <v>114</v>
      </c>
      <c r="R1385" s="193"/>
      <c r="S1385" s="94">
        <v>1</v>
      </c>
      <c r="T1385" s="58">
        <f t="shared" si="330"/>
        <v>4</v>
      </c>
      <c r="U1385" s="61">
        <f t="shared" si="331"/>
        <v>506.64</v>
      </c>
      <c r="V1385" s="61">
        <f t="shared" si="323"/>
        <v>494.16239941477687</v>
      </c>
      <c r="W1385" s="61" t="s">
        <v>194</v>
      </c>
      <c r="X1385" s="61">
        <f t="shared" si="324"/>
        <v>3.6349999999999998</v>
      </c>
      <c r="Y1385" s="61">
        <f t="shared" si="328"/>
        <v>3.5454767129968299</v>
      </c>
      <c r="Z1385" s="58">
        <f t="shared" si="329"/>
        <v>0</v>
      </c>
      <c r="AA1385" s="81">
        <f t="shared" si="332"/>
        <v>494.16239941477687</v>
      </c>
      <c r="AB1385" s="212">
        <f t="shared" si="327"/>
        <v>123.54059985369422</v>
      </c>
      <c r="AC1385" s="82"/>
      <c r="AD1385" s="10"/>
      <c r="AE1385"/>
      <c r="AF1385"/>
      <c r="AK1385" s="10"/>
      <c r="AM1385"/>
      <c r="AR1385" s="10"/>
      <c r="AT1385"/>
    </row>
    <row r="1386" spans="1:46" x14ac:dyDescent="0.25">
      <c r="A1386" s="93">
        <v>1297</v>
      </c>
      <c r="B1386" s="93" t="s">
        <v>126</v>
      </c>
      <c r="C1386" s="94" t="s">
        <v>114</v>
      </c>
      <c r="D1386" s="121">
        <v>2014</v>
      </c>
      <c r="E1386" s="93">
        <v>4</v>
      </c>
      <c r="F1386" s="93">
        <f t="shared" si="325"/>
        <v>1297</v>
      </c>
      <c r="H1386" s="54">
        <v>4</v>
      </c>
      <c r="I1386" s="118">
        <v>506.64</v>
      </c>
      <c r="J1386" s="123"/>
      <c r="L1386"/>
      <c r="M1386" s="60">
        <f t="shared" si="326"/>
        <v>506.64</v>
      </c>
      <c r="N1386" s="10"/>
      <c r="O1386" s="79" t="str">
        <f t="shared" si="322"/>
        <v>NY Metro</v>
      </c>
      <c r="P1386" s="94">
        <f t="shared" si="321"/>
        <v>1297</v>
      </c>
      <c r="Q1386" s="94" t="s">
        <v>114</v>
      </c>
      <c r="R1386" s="193"/>
      <c r="S1386" s="94">
        <v>1</v>
      </c>
      <c r="T1386" s="58">
        <f t="shared" si="330"/>
        <v>4</v>
      </c>
      <c r="U1386" s="61">
        <f t="shared" si="331"/>
        <v>506.64</v>
      </c>
      <c r="V1386" s="61">
        <f t="shared" si="323"/>
        <v>494.16239941477687</v>
      </c>
      <c r="W1386" s="61" t="s">
        <v>194</v>
      </c>
      <c r="X1386" s="61">
        <f t="shared" si="324"/>
        <v>3.6349999999999998</v>
      </c>
      <c r="Y1386" s="61">
        <f t="shared" si="328"/>
        <v>3.5454767129968299</v>
      </c>
      <c r="Z1386" s="58">
        <f t="shared" si="329"/>
        <v>0</v>
      </c>
      <c r="AA1386" s="81">
        <f t="shared" si="332"/>
        <v>494.16239941477687</v>
      </c>
      <c r="AB1386" s="212">
        <f t="shared" si="327"/>
        <v>123.54059985369422</v>
      </c>
      <c r="AC1386" s="82"/>
      <c r="AD1386" s="10"/>
      <c r="AE1386"/>
      <c r="AF1386"/>
      <c r="AK1386" s="10"/>
      <c r="AM1386"/>
      <c r="AR1386" s="10"/>
      <c r="AT1386"/>
    </row>
    <row r="1387" spans="1:46" x14ac:dyDescent="0.25">
      <c r="A1387" s="93">
        <v>1298</v>
      </c>
      <c r="B1387" s="93" t="s">
        <v>126</v>
      </c>
      <c r="C1387" s="94" t="s">
        <v>114</v>
      </c>
      <c r="D1387" s="121">
        <v>2014</v>
      </c>
      <c r="E1387" s="93">
        <v>4</v>
      </c>
      <c r="F1387" s="93">
        <f t="shared" si="325"/>
        <v>1298</v>
      </c>
      <c r="H1387" s="54">
        <v>4</v>
      </c>
      <c r="I1387" s="118">
        <v>506.64</v>
      </c>
      <c r="J1387" s="123"/>
      <c r="L1387"/>
      <c r="M1387" s="60">
        <f t="shared" si="326"/>
        <v>506.64</v>
      </c>
      <c r="N1387" s="10"/>
      <c r="O1387" s="79" t="str">
        <f t="shared" si="322"/>
        <v>NY Metro</v>
      </c>
      <c r="P1387" s="94">
        <f t="shared" si="321"/>
        <v>1298</v>
      </c>
      <c r="Q1387" s="94" t="s">
        <v>114</v>
      </c>
      <c r="R1387" s="193"/>
      <c r="S1387" s="94">
        <v>1</v>
      </c>
      <c r="T1387" s="58">
        <f t="shared" si="330"/>
        <v>4</v>
      </c>
      <c r="U1387" s="61">
        <f t="shared" si="331"/>
        <v>506.64</v>
      </c>
      <c r="V1387" s="61">
        <f t="shared" si="323"/>
        <v>494.16239941477687</v>
      </c>
      <c r="W1387" s="61" t="s">
        <v>194</v>
      </c>
      <c r="X1387" s="61">
        <f t="shared" si="324"/>
        <v>3.6349999999999998</v>
      </c>
      <c r="Y1387" s="61">
        <f t="shared" si="328"/>
        <v>3.5454767129968299</v>
      </c>
      <c r="Z1387" s="58">
        <f t="shared" si="329"/>
        <v>0</v>
      </c>
      <c r="AA1387" s="81">
        <f t="shared" si="332"/>
        <v>494.16239941477687</v>
      </c>
      <c r="AB1387" s="212">
        <f t="shared" si="327"/>
        <v>123.54059985369422</v>
      </c>
      <c r="AC1387" s="82"/>
      <c r="AD1387" s="10"/>
      <c r="AE1387"/>
      <c r="AF1387"/>
      <c r="AK1387" s="10"/>
      <c r="AM1387"/>
      <c r="AR1387" s="10"/>
      <c r="AT1387"/>
    </row>
    <row r="1388" spans="1:46" x14ac:dyDescent="0.25">
      <c r="A1388" s="93">
        <v>1299</v>
      </c>
      <c r="B1388" s="93" t="s">
        <v>126</v>
      </c>
      <c r="C1388" s="94" t="s">
        <v>114</v>
      </c>
      <c r="D1388" s="121">
        <v>2014</v>
      </c>
      <c r="E1388" s="93">
        <v>4</v>
      </c>
      <c r="F1388" s="93">
        <f t="shared" si="325"/>
        <v>1299</v>
      </c>
      <c r="H1388" s="54">
        <v>4</v>
      </c>
      <c r="I1388" s="118">
        <v>506.64</v>
      </c>
      <c r="J1388" s="123"/>
      <c r="L1388"/>
      <c r="M1388" s="60">
        <f t="shared" si="326"/>
        <v>506.64</v>
      </c>
      <c r="N1388" s="10"/>
      <c r="O1388" s="79" t="str">
        <f t="shared" si="322"/>
        <v>NY Metro</v>
      </c>
      <c r="P1388" s="94">
        <f t="shared" si="321"/>
        <v>1299</v>
      </c>
      <c r="Q1388" s="94" t="s">
        <v>114</v>
      </c>
      <c r="R1388" s="193"/>
      <c r="S1388" s="94">
        <v>1</v>
      </c>
      <c r="T1388" s="58">
        <f t="shared" si="330"/>
        <v>4</v>
      </c>
      <c r="U1388" s="61">
        <f t="shared" si="331"/>
        <v>506.64</v>
      </c>
      <c r="V1388" s="61">
        <f t="shared" si="323"/>
        <v>494.16239941477687</v>
      </c>
      <c r="W1388" s="61" t="s">
        <v>194</v>
      </c>
      <c r="X1388" s="61">
        <f t="shared" si="324"/>
        <v>3.6349999999999998</v>
      </c>
      <c r="Y1388" s="61">
        <f t="shared" si="328"/>
        <v>3.5454767129968299</v>
      </c>
      <c r="Z1388" s="58">
        <f t="shared" si="329"/>
        <v>0</v>
      </c>
      <c r="AA1388" s="81">
        <f t="shared" si="332"/>
        <v>494.16239941477687</v>
      </c>
      <c r="AB1388" s="212">
        <f t="shared" si="327"/>
        <v>123.54059985369422</v>
      </c>
      <c r="AC1388" s="82"/>
      <c r="AD1388" s="10"/>
      <c r="AE1388"/>
      <c r="AF1388"/>
      <c r="AK1388" s="10"/>
      <c r="AM1388"/>
      <c r="AR1388" s="10"/>
      <c r="AT1388"/>
    </row>
    <row r="1389" spans="1:46" x14ac:dyDescent="0.25">
      <c r="A1389" s="93">
        <v>1300</v>
      </c>
      <c r="B1389" s="93" t="s">
        <v>126</v>
      </c>
      <c r="C1389" s="94" t="s">
        <v>114</v>
      </c>
      <c r="D1389" s="121">
        <v>2014</v>
      </c>
      <c r="E1389" s="93">
        <v>4</v>
      </c>
      <c r="F1389" s="93">
        <f t="shared" si="325"/>
        <v>1300</v>
      </c>
      <c r="H1389" s="54">
        <v>4</v>
      </c>
      <c r="I1389" s="118">
        <v>506.64</v>
      </c>
      <c r="J1389" s="123"/>
      <c r="L1389"/>
      <c r="M1389" s="60">
        <f t="shared" si="326"/>
        <v>506.64</v>
      </c>
      <c r="N1389" s="10"/>
      <c r="O1389" s="79" t="str">
        <f t="shared" si="322"/>
        <v>NY Metro</v>
      </c>
      <c r="P1389" s="94">
        <f t="shared" si="321"/>
        <v>1300</v>
      </c>
      <c r="Q1389" s="94" t="s">
        <v>114</v>
      </c>
      <c r="R1389" s="193"/>
      <c r="S1389" s="94">
        <v>1</v>
      </c>
      <c r="T1389" s="58">
        <f t="shared" si="330"/>
        <v>4</v>
      </c>
      <c r="U1389" s="61">
        <f t="shared" si="331"/>
        <v>506.64</v>
      </c>
      <c r="V1389" s="61">
        <f t="shared" si="323"/>
        <v>494.16239941477687</v>
      </c>
      <c r="W1389" s="61" t="s">
        <v>194</v>
      </c>
      <c r="X1389" s="61">
        <f t="shared" si="324"/>
        <v>3.6349999999999998</v>
      </c>
      <c r="Y1389" s="61">
        <f t="shared" si="328"/>
        <v>3.5454767129968299</v>
      </c>
      <c r="Z1389" s="58">
        <f t="shared" si="329"/>
        <v>0</v>
      </c>
      <c r="AA1389" s="81">
        <f t="shared" si="332"/>
        <v>494.16239941477687</v>
      </c>
      <c r="AB1389" s="212">
        <f t="shared" si="327"/>
        <v>123.54059985369422</v>
      </c>
      <c r="AC1389" s="82"/>
      <c r="AD1389" s="10"/>
      <c r="AE1389"/>
      <c r="AF1389"/>
      <c r="AK1389" s="10"/>
      <c r="AM1389"/>
      <c r="AR1389" s="10"/>
      <c r="AT1389"/>
    </row>
    <row r="1390" spans="1:46" x14ac:dyDescent="0.25">
      <c r="A1390" s="93">
        <v>1301</v>
      </c>
      <c r="B1390" s="93" t="s">
        <v>126</v>
      </c>
      <c r="C1390" s="94" t="s">
        <v>114</v>
      </c>
      <c r="D1390" s="121">
        <v>2014</v>
      </c>
      <c r="E1390" s="93">
        <v>4</v>
      </c>
      <c r="F1390" s="93">
        <f t="shared" si="325"/>
        <v>1301</v>
      </c>
      <c r="H1390" s="54">
        <v>4</v>
      </c>
      <c r="I1390" s="118">
        <v>506.64</v>
      </c>
      <c r="J1390" s="123"/>
      <c r="L1390"/>
      <c r="M1390" s="60">
        <f t="shared" si="326"/>
        <v>506.64</v>
      </c>
      <c r="N1390" s="10"/>
      <c r="O1390" s="79" t="str">
        <f t="shared" si="322"/>
        <v>NY Metro</v>
      </c>
      <c r="P1390" s="94">
        <f t="shared" si="321"/>
        <v>1301</v>
      </c>
      <c r="Q1390" s="94" t="s">
        <v>114</v>
      </c>
      <c r="R1390" s="193"/>
      <c r="S1390" s="94">
        <v>1</v>
      </c>
      <c r="T1390" s="58">
        <f t="shared" si="330"/>
        <v>4</v>
      </c>
      <c r="U1390" s="61">
        <f t="shared" si="331"/>
        <v>506.64</v>
      </c>
      <c r="V1390" s="61">
        <f t="shared" si="323"/>
        <v>494.16239941477687</v>
      </c>
      <c r="W1390" s="61" t="s">
        <v>194</v>
      </c>
      <c r="X1390" s="61">
        <f t="shared" si="324"/>
        <v>3.6349999999999998</v>
      </c>
      <c r="Y1390" s="61">
        <f t="shared" si="328"/>
        <v>3.5454767129968299</v>
      </c>
      <c r="Z1390" s="58">
        <f t="shared" si="329"/>
        <v>0</v>
      </c>
      <c r="AA1390" s="81">
        <f t="shared" si="332"/>
        <v>494.16239941477687</v>
      </c>
      <c r="AB1390" s="212">
        <f t="shared" si="327"/>
        <v>123.54059985369422</v>
      </c>
      <c r="AC1390" s="82"/>
      <c r="AD1390" s="10"/>
      <c r="AE1390"/>
      <c r="AF1390"/>
      <c r="AK1390" s="10"/>
      <c r="AM1390"/>
      <c r="AR1390" s="10"/>
      <c r="AT1390"/>
    </row>
    <row r="1391" spans="1:46" x14ac:dyDescent="0.25">
      <c r="A1391" s="93">
        <v>1302</v>
      </c>
      <c r="B1391" s="93" t="s">
        <v>126</v>
      </c>
      <c r="C1391" s="94" t="s">
        <v>114</v>
      </c>
      <c r="D1391" s="121">
        <v>2014</v>
      </c>
      <c r="E1391" s="93">
        <v>4</v>
      </c>
      <c r="F1391" s="93">
        <f t="shared" si="325"/>
        <v>1302</v>
      </c>
      <c r="H1391" s="54">
        <v>4</v>
      </c>
      <c r="I1391" s="118">
        <v>506.64</v>
      </c>
      <c r="J1391" s="123"/>
      <c r="L1391"/>
      <c r="M1391" s="60">
        <f t="shared" si="326"/>
        <v>506.64</v>
      </c>
      <c r="N1391" s="10"/>
      <c r="O1391" s="79" t="str">
        <f t="shared" si="322"/>
        <v>NY Metro</v>
      </c>
      <c r="P1391" s="94">
        <f t="shared" si="321"/>
        <v>1302</v>
      </c>
      <c r="Q1391" s="94" t="s">
        <v>114</v>
      </c>
      <c r="R1391" s="193"/>
      <c r="S1391" s="94">
        <v>1</v>
      </c>
      <c r="T1391" s="58">
        <f t="shared" si="330"/>
        <v>4</v>
      </c>
      <c r="U1391" s="61">
        <f t="shared" si="331"/>
        <v>506.64</v>
      </c>
      <c r="V1391" s="61">
        <f t="shared" si="323"/>
        <v>494.16239941477687</v>
      </c>
      <c r="W1391" s="61" t="s">
        <v>194</v>
      </c>
      <c r="X1391" s="61">
        <f t="shared" si="324"/>
        <v>3.6349999999999998</v>
      </c>
      <c r="Y1391" s="61">
        <f t="shared" si="328"/>
        <v>3.5454767129968299</v>
      </c>
      <c r="Z1391" s="58">
        <f t="shared" si="329"/>
        <v>0</v>
      </c>
      <c r="AA1391" s="81">
        <f t="shared" si="332"/>
        <v>494.16239941477687</v>
      </c>
      <c r="AB1391" s="212">
        <f t="shared" si="327"/>
        <v>123.54059985369422</v>
      </c>
      <c r="AC1391" s="82"/>
      <c r="AD1391" s="10"/>
      <c r="AE1391"/>
      <c r="AF1391"/>
      <c r="AK1391" s="10"/>
      <c r="AM1391"/>
      <c r="AR1391" s="10"/>
      <c r="AT1391"/>
    </row>
    <row r="1392" spans="1:46" x14ac:dyDescent="0.25">
      <c r="A1392" s="93">
        <v>1303</v>
      </c>
      <c r="B1392" s="93" t="s">
        <v>126</v>
      </c>
      <c r="C1392" s="94" t="s">
        <v>114</v>
      </c>
      <c r="D1392" s="121">
        <v>2014</v>
      </c>
      <c r="E1392" s="93">
        <v>4</v>
      </c>
      <c r="F1392" s="93">
        <f t="shared" si="325"/>
        <v>1303</v>
      </c>
      <c r="H1392" s="54">
        <v>4</v>
      </c>
      <c r="I1392" s="118">
        <v>506.64</v>
      </c>
      <c r="J1392" s="123"/>
      <c r="L1392"/>
      <c r="M1392" s="60">
        <f t="shared" si="326"/>
        <v>506.64</v>
      </c>
      <c r="N1392" s="10"/>
      <c r="O1392" s="79" t="str">
        <f t="shared" si="322"/>
        <v>NY Metro</v>
      </c>
      <c r="P1392" s="94">
        <f t="shared" si="321"/>
        <v>1303</v>
      </c>
      <c r="Q1392" s="94" t="s">
        <v>114</v>
      </c>
      <c r="R1392" s="193"/>
      <c r="S1392" s="94">
        <v>1</v>
      </c>
      <c r="T1392" s="58">
        <f t="shared" si="330"/>
        <v>4</v>
      </c>
      <c r="U1392" s="61">
        <f t="shared" si="331"/>
        <v>506.64</v>
      </c>
      <c r="V1392" s="61">
        <f t="shared" si="323"/>
        <v>494.16239941477687</v>
      </c>
      <c r="W1392" s="61" t="s">
        <v>194</v>
      </c>
      <c r="X1392" s="61">
        <f t="shared" si="324"/>
        <v>3.6349999999999998</v>
      </c>
      <c r="Y1392" s="61">
        <f t="shared" si="328"/>
        <v>3.5454767129968299</v>
      </c>
      <c r="Z1392" s="58">
        <f t="shared" si="329"/>
        <v>0</v>
      </c>
      <c r="AA1392" s="81">
        <f t="shared" si="332"/>
        <v>494.16239941477687</v>
      </c>
      <c r="AB1392" s="212">
        <f t="shared" si="327"/>
        <v>123.54059985369422</v>
      </c>
      <c r="AC1392" s="82"/>
      <c r="AD1392" s="10"/>
      <c r="AE1392"/>
      <c r="AF1392"/>
      <c r="AK1392" s="10"/>
      <c r="AM1392"/>
      <c r="AR1392" s="10"/>
      <c r="AT1392"/>
    </row>
    <row r="1393" spans="1:46" x14ac:dyDescent="0.25">
      <c r="A1393" s="93">
        <v>1304</v>
      </c>
      <c r="B1393" s="93" t="s">
        <v>126</v>
      </c>
      <c r="C1393" s="94" t="s">
        <v>114</v>
      </c>
      <c r="D1393" s="121">
        <v>2014</v>
      </c>
      <c r="E1393" s="93">
        <v>4</v>
      </c>
      <c r="F1393" s="93">
        <f t="shared" si="325"/>
        <v>1304</v>
      </c>
      <c r="H1393" s="54">
        <v>4</v>
      </c>
      <c r="I1393" s="118">
        <v>506.63</v>
      </c>
      <c r="J1393" s="123"/>
      <c r="L1393"/>
      <c r="M1393" s="60">
        <f t="shared" si="326"/>
        <v>506.63</v>
      </c>
      <c r="N1393" s="10"/>
      <c r="O1393" s="79" t="str">
        <f t="shared" si="322"/>
        <v>NY Metro</v>
      </c>
      <c r="P1393" s="94">
        <f t="shared" si="321"/>
        <v>1304</v>
      </c>
      <c r="Q1393" s="94" t="s">
        <v>114</v>
      </c>
      <c r="R1393" s="193"/>
      <c r="S1393" s="94">
        <v>1</v>
      </c>
      <c r="T1393" s="58">
        <f t="shared" si="330"/>
        <v>4</v>
      </c>
      <c r="U1393" s="61">
        <f t="shared" si="331"/>
        <v>506.63</v>
      </c>
      <c r="V1393" s="61">
        <f t="shared" si="323"/>
        <v>494.15264569617165</v>
      </c>
      <c r="W1393" s="61" t="s">
        <v>194</v>
      </c>
      <c r="X1393" s="61">
        <f t="shared" si="324"/>
        <v>3.6349999999999998</v>
      </c>
      <c r="Y1393" s="61">
        <f t="shared" si="328"/>
        <v>3.5454767129968299</v>
      </c>
      <c r="Z1393" s="58">
        <f t="shared" si="329"/>
        <v>0</v>
      </c>
      <c r="AA1393" s="81">
        <f t="shared" si="332"/>
        <v>494.15264569617165</v>
      </c>
      <c r="AB1393" s="212">
        <f t="shared" si="327"/>
        <v>123.53816142404291</v>
      </c>
      <c r="AC1393" s="82"/>
      <c r="AD1393" s="10"/>
      <c r="AE1393"/>
      <c r="AF1393"/>
      <c r="AK1393" s="10"/>
      <c r="AM1393"/>
      <c r="AR1393" s="10"/>
      <c r="AT1393"/>
    </row>
    <row r="1394" spans="1:46" x14ac:dyDescent="0.25">
      <c r="A1394" s="93">
        <v>1305</v>
      </c>
      <c r="B1394" s="93" t="s">
        <v>126</v>
      </c>
      <c r="C1394" s="94" t="s">
        <v>114</v>
      </c>
      <c r="D1394" s="121">
        <v>2014</v>
      </c>
      <c r="E1394" s="93">
        <v>4</v>
      </c>
      <c r="F1394" s="93">
        <f t="shared" si="325"/>
        <v>1305</v>
      </c>
      <c r="H1394" s="54">
        <v>4</v>
      </c>
      <c r="I1394" s="118">
        <v>506.63</v>
      </c>
      <c r="J1394" s="123"/>
      <c r="L1394"/>
      <c r="M1394" s="60">
        <f t="shared" si="326"/>
        <v>506.63</v>
      </c>
      <c r="N1394" s="10"/>
      <c r="O1394" s="79" t="str">
        <f t="shared" si="322"/>
        <v>NY Metro</v>
      </c>
      <c r="P1394" s="94">
        <f t="shared" si="321"/>
        <v>1305</v>
      </c>
      <c r="Q1394" s="94" t="s">
        <v>114</v>
      </c>
      <c r="R1394" s="193"/>
      <c r="S1394" s="94">
        <v>1</v>
      </c>
      <c r="T1394" s="58">
        <f t="shared" si="330"/>
        <v>4</v>
      </c>
      <c r="U1394" s="61">
        <f t="shared" si="331"/>
        <v>506.63</v>
      </c>
      <c r="V1394" s="61">
        <f t="shared" si="323"/>
        <v>494.15264569617165</v>
      </c>
      <c r="W1394" s="61" t="s">
        <v>194</v>
      </c>
      <c r="X1394" s="61">
        <f t="shared" si="324"/>
        <v>3.6349999999999998</v>
      </c>
      <c r="Y1394" s="61">
        <f t="shared" si="328"/>
        <v>3.5454767129968299</v>
      </c>
      <c r="Z1394" s="58">
        <f t="shared" si="329"/>
        <v>0</v>
      </c>
      <c r="AA1394" s="81">
        <f t="shared" si="332"/>
        <v>494.15264569617165</v>
      </c>
      <c r="AB1394" s="212">
        <f t="shared" si="327"/>
        <v>123.53816142404291</v>
      </c>
      <c r="AC1394" s="82"/>
      <c r="AD1394" s="10"/>
      <c r="AE1394"/>
      <c r="AF1394"/>
      <c r="AK1394" s="10"/>
      <c r="AM1394"/>
      <c r="AR1394" s="10"/>
      <c r="AT1394"/>
    </row>
    <row r="1395" spans="1:46" x14ac:dyDescent="0.25">
      <c r="A1395" s="93">
        <v>1306</v>
      </c>
      <c r="B1395" s="93" t="s">
        <v>126</v>
      </c>
      <c r="C1395" s="94" t="s">
        <v>114</v>
      </c>
      <c r="D1395" s="121">
        <v>2014</v>
      </c>
      <c r="E1395" s="93">
        <v>4</v>
      </c>
      <c r="F1395" s="93">
        <f t="shared" si="325"/>
        <v>1306</v>
      </c>
      <c r="H1395" s="54">
        <v>4</v>
      </c>
      <c r="I1395" s="118">
        <v>506.63</v>
      </c>
      <c r="J1395" s="123"/>
      <c r="L1395"/>
      <c r="M1395" s="60">
        <f t="shared" si="326"/>
        <v>506.63</v>
      </c>
      <c r="N1395" s="10"/>
      <c r="O1395" s="79" t="str">
        <f t="shared" si="322"/>
        <v>NY Metro</v>
      </c>
      <c r="P1395" s="94">
        <f t="shared" si="321"/>
        <v>1306</v>
      </c>
      <c r="Q1395" s="94" t="s">
        <v>114</v>
      </c>
      <c r="R1395" s="193"/>
      <c r="S1395" s="94">
        <v>1</v>
      </c>
      <c r="T1395" s="58">
        <f t="shared" si="330"/>
        <v>4</v>
      </c>
      <c r="U1395" s="61">
        <f t="shared" si="331"/>
        <v>506.63</v>
      </c>
      <c r="V1395" s="61">
        <f t="shared" si="323"/>
        <v>494.15264569617165</v>
      </c>
      <c r="W1395" s="61" t="s">
        <v>194</v>
      </c>
      <c r="X1395" s="61">
        <f t="shared" si="324"/>
        <v>3.6349999999999998</v>
      </c>
      <c r="Y1395" s="61">
        <f t="shared" si="328"/>
        <v>3.5454767129968299</v>
      </c>
      <c r="Z1395" s="58">
        <f t="shared" si="329"/>
        <v>0</v>
      </c>
      <c r="AA1395" s="81">
        <f t="shared" si="332"/>
        <v>494.15264569617165</v>
      </c>
      <c r="AB1395" s="212">
        <f t="shared" si="327"/>
        <v>123.53816142404291</v>
      </c>
      <c r="AC1395" s="82"/>
      <c r="AD1395" s="10"/>
      <c r="AE1395"/>
      <c r="AF1395"/>
      <c r="AK1395" s="10"/>
      <c r="AM1395"/>
      <c r="AR1395" s="10"/>
      <c r="AT1395"/>
    </row>
    <row r="1396" spans="1:46" x14ac:dyDescent="0.25">
      <c r="A1396" s="93">
        <v>1307</v>
      </c>
      <c r="B1396" s="93" t="s">
        <v>126</v>
      </c>
      <c r="C1396" s="94" t="s">
        <v>114</v>
      </c>
      <c r="D1396" s="121">
        <v>2014</v>
      </c>
      <c r="E1396" s="93">
        <v>4</v>
      </c>
      <c r="F1396" s="93">
        <f t="shared" si="325"/>
        <v>1307</v>
      </c>
      <c r="H1396" s="54">
        <v>4</v>
      </c>
      <c r="I1396" s="118">
        <v>506.63</v>
      </c>
      <c r="J1396" s="123"/>
      <c r="L1396"/>
      <c r="M1396" s="60">
        <f t="shared" si="326"/>
        <v>506.63</v>
      </c>
      <c r="N1396" s="10"/>
      <c r="O1396" s="79" t="str">
        <f t="shared" si="322"/>
        <v>NY Metro</v>
      </c>
      <c r="P1396" s="94">
        <f t="shared" si="321"/>
        <v>1307</v>
      </c>
      <c r="Q1396" s="94" t="s">
        <v>114</v>
      </c>
      <c r="R1396" s="193"/>
      <c r="S1396" s="94">
        <v>1</v>
      </c>
      <c r="T1396" s="58">
        <f t="shared" si="330"/>
        <v>4</v>
      </c>
      <c r="U1396" s="61">
        <f t="shared" si="331"/>
        <v>506.63</v>
      </c>
      <c r="V1396" s="61">
        <f t="shared" si="323"/>
        <v>494.15264569617165</v>
      </c>
      <c r="W1396" s="61" t="s">
        <v>194</v>
      </c>
      <c r="X1396" s="61">
        <f t="shared" si="324"/>
        <v>3.6349999999999998</v>
      </c>
      <c r="Y1396" s="61">
        <f t="shared" si="328"/>
        <v>3.5454767129968299</v>
      </c>
      <c r="Z1396" s="58">
        <f t="shared" si="329"/>
        <v>0</v>
      </c>
      <c r="AA1396" s="81">
        <f t="shared" si="332"/>
        <v>494.15264569617165</v>
      </c>
      <c r="AB1396" s="212">
        <f t="shared" si="327"/>
        <v>123.53816142404291</v>
      </c>
      <c r="AC1396" s="82"/>
      <c r="AD1396" s="10"/>
      <c r="AE1396"/>
      <c r="AF1396"/>
      <c r="AK1396" s="10"/>
      <c r="AM1396"/>
      <c r="AR1396" s="10"/>
      <c r="AT1396"/>
    </row>
    <row r="1397" spans="1:46" x14ac:dyDescent="0.25">
      <c r="A1397" s="93">
        <v>1308</v>
      </c>
      <c r="B1397" s="93" t="s">
        <v>126</v>
      </c>
      <c r="C1397" s="94" t="s">
        <v>114</v>
      </c>
      <c r="D1397" s="121">
        <v>2014</v>
      </c>
      <c r="E1397" s="93">
        <v>4</v>
      </c>
      <c r="F1397" s="93">
        <f t="shared" si="325"/>
        <v>1308</v>
      </c>
      <c r="H1397" s="54">
        <v>4</v>
      </c>
      <c r="I1397" s="118">
        <v>506.63</v>
      </c>
      <c r="J1397" s="123"/>
      <c r="L1397"/>
      <c r="M1397" s="60">
        <f t="shared" si="326"/>
        <v>506.63</v>
      </c>
      <c r="N1397" s="10"/>
      <c r="O1397" s="79" t="str">
        <f t="shared" si="322"/>
        <v>NY Metro</v>
      </c>
      <c r="P1397" s="94">
        <f t="shared" si="321"/>
        <v>1308</v>
      </c>
      <c r="Q1397" s="94" t="s">
        <v>114</v>
      </c>
      <c r="R1397" s="193"/>
      <c r="S1397" s="94">
        <v>1</v>
      </c>
      <c r="T1397" s="58">
        <f t="shared" si="330"/>
        <v>4</v>
      </c>
      <c r="U1397" s="61">
        <f t="shared" si="331"/>
        <v>506.63</v>
      </c>
      <c r="V1397" s="61">
        <f t="shared" si="323"/>
        <v>494.15264569617165</v>
      </c>
      <c r="W1397" s="61" t="s">
        <v>194</v>
      </c>
      <c r="X1397" s="61">
        <f t="shared" si="324"/>
        <v>3.6349999999999998</v>
      </c>
      <c r="Y1397" s="61">
        <f t="shared" si="328"/>
        <v>3.5454767129968299</v>
      </c>
      <c r="Z1397" s="58">
        <f t="shared" si="329"/>
        <v>0</v>
      </c>
      <c r="AA1397" s="81">
        <f t="shared" si="332"/>
        <v>494.15264569617165</v>
      </c>
      <c r="AB1397" s="212">
        <f t="shared" si="327"/>
        <v>123.53816142404291</v>
      </c>
      <c r="AC1397" s="82"/>
      <c r="AD1397" s="10"/>
      <c r="AE1397"/>
      <c r="AF1397"/>
      <c r="AK1397" s="10"/>
      <c r="AM1397"/>
      <c r="AR1397" s="10"/>
      <c r="AT1397"/>
    </row>
    <row r="1398" spans="1:46" x14ac:dyDescent="0.25">
      <c r="A1398" s="93">
        <v>1309</v>
      </c>
      <c r="B1398" s="93" t="s">
        <v>126</v>
      </c>
      <c r="C1398" s="94" t="s">
        <v>114</v>
      </c>
      <c r="D1398" s="121">
        <v>2014</v>
      </c>
      <c r="E1398" s="93">
        <v>4</v>
      </c>
      <c r="F1398" s="93">
        <f t="shared" si="325"/>
        <v>1309</v>
      </c>
      <c r="H1398" s="54">
        <v>4</v>
      </c>
      <c r="I1398" s="118">
        <v>506.63</v>
      </c>
      <c r="J1398" s="123"/>
      <c r="L1398"/>
      <c r="M1398" s="60">
        <f t="shared" si="326"/>
        <v>506.63</v>
      </c>
      <c r="N1398" s="10"/>
      <c r="O1398" s="79" t="str">
        <f t="shared" si="322"/>
        <v>NY Metro</v>
      </c>
      <c r="P1398" s="94">
        <f t="shared" si="321"/>
        <v>1309</v>
      </c>
      <c r="Q1398" s="94" t="s">
        <v>114</v>
      </c>
      <c r="R1398" s="193"/>
      <c r="S1398" s="94">
        <v>1</v>
      </c>
      <c r="T1398" s="58">
        <f t="shared" si="330"/>
        <v>4</v>
      </c>
      <c r="U1398" s="61">
        <f t="shared" si="331"/>
        <v>506.63</v>
      </c>
      <c r="V1398" s="61">
        <f t="shared" si="323"/>
        <v>494.15264569617165</v>
      </c>
      <c r="W1398" s="61" t="s">
        <v>194</v>
      </c>
      <c r="X1398" s="61">
        <f t="shared" si="324"/>
        <v>3.6349999999999998</v>
      </c>
      <c r="Y1398" s="61">
        <f t="shared" si="328"/>
        <v>3.5454767129968299</v>
      </c>
      <c r="Z1398" s="58">
        <f t="shared" si="329"/>
        <v>0</v>
      </c>
      <c r="AA1398" s="81">
        <f t="shared" si="332"/>
        <v>494.15264569617165</v>
      </c>
      <c r="AB1398" s="212">
        <f t="shared" si="327"/>
        <v>123.53816142404291</v>
      </c>
      <c r="AC1398" s="82"/>
      <c r="AD1398" s="10"/>
      <c r="AE1398"/>
      <c r="AF1398"/>
      <c r="AK1398" s="10"/>
      <c r="AM1398"/>
      <c r="AR1398" s="10"/>
      <c r="AT1398"/>
    </row>
    <row r="1399" spans="1:46" x14ac:dyDescent="0.25">
      <c r="A1399" s="93">
        <v>1310</v>
      </c>
      <c r="B1399" s="93" t="s">
        <v>126</v>
      </c>
      <c r="C1399" s="94" t="s">
        <v>114</v>
      </c>
      <c r="D1399" s="121">
        <v>2014</v>
      </c>
      <c r="E1399" s="93">
        <v>4</v>
      </c>
      <c r="F1399" s="93">
        <f t="shared" si="325"/>
        <v>1310</v>
      </c>
      <c r="H1399" s="54">
        <v>4</v>
      </c>
      <c r="I1399" s="118">
        <v>506.63</v>
      </c>
      <c r="J1399" s="123"/>
      <c r="L1399"/>
      <c r="M1399" s="60">
        <f t="shared" si="326"/>
        <v>506.63</v>
      </c>
      <c r="N1399" s="10"/>
      <c r="O1399" s="79" t="str">
        <f t="shared" si="322"/>
        <v>NY Metro</v>
      </c>
      <c r="P1399" s="94">
        <f t="shared" si="321"/>
        <v>1310</v>
      </c>
      <c r="Q1399" s="94" t="s">
        <v>114</v>
      </c>
      <c r="R1399" s="193"/>
      <c r="S1399" s="94">
        <v>1</v>
      </c>
      <c r="T1399" s="58">
        <f t="shared" si="330"/>
        <v>4</v>
      </c>
      <c r="U1399" s="61">
        <f t="shared" si="331"/>
        <v>506.63</v>
      </c>
      <c r="V1399" s="61">
        <f t="shared" si="323"/>
        <v>494.15264569617165</v>
      </c>
      <c r="W1399" s="61" t="s">
        <v>194</v>
      </c>
      <c r="X1399" s="61">
        <f t="shared" si="324"/>
        <v>3.6349999999999998</v>
      </c>
      <c r="Y1399" s="61">
        <f t="shared" si="328"/>
        <v>3.5454767129968299</v>
      </c>
      <c r="Z1399" s="58">
        <f t="shared" si="329"/>
        <v>0</v>
      </c>
      <c r="AA1399" s="81">
        <f t="shared" si="332"/>
        <v>494.15264569617165</v>
      </c>
      <c r="AB1399" s="212">
        <f t="shared" si="327"/>
        <v>123.53816142404291</v>
      </c>
      <c r="AC1399" s="82"/>
      <c r="AD1399" s="10"/>
      <c r="AE1399"/>
      <c r="AF1399"/>
      <c r="AK1399" s="10"/>
      <c r="AM1399"/>
      <c r="AR1399" s="10"/>
      <c r="AT1399"/>
    </row>
    <row r="1400" spans="1:46" x14ac:dyDescent="0.25">
      <c r="A1400" s="93">
        <v>1311</v>
      </c>
      <c r="B1400" s="93" t="s">
        <v>126</v>
      </c>
      <c r="C1400" s="94" t="s">
        <v>114</v>
      </c>
      <c r="D1400" s="121">
        <v>2014</v>
      </c>
      <c r="E1400" s="93">
        <v>4</v>
      </c>
      <c r="F1400" s="93">
        <f t="shared" si="325"/>
        <v>1311</v>
      </c>
      <c r="H1400" s="54">
        <v>4</v>
      </c>
      <c r="I1400" s="118">
        <v>506.63</v>
      </c>
      <c r="J1400" s="123"/>
      <c r="L1400"/>
      <c r="M1400" s="60">
        <f t="shared" si="326"/>
        <v>506.63</v>
      </c>
      <c r="N1400" s="10"/>
      <c r="O1400" s="79" t="str">
        <f t="shared" si="322"/>
        <v>NY Metro</v>
      </c>
      <c r="P1400" s="94">
        <f t="shared" ref="P1400:P1463" si="333">A1400</f>
        <v>1311</v>
      </c>
      <c r="Q1400" s="94" t="s">
        <v>114</v>
      </c>
      <c r="R1400" s="193"/>
      <c r="S1400" s="94">
        <v>1</v>
      </c>
      <c r="T1400" s="58">
        <f t="shared" si="330"/>
        <v>4</v>
      </c>
      <c r="U1400" s="61">
        <f t="shared" si="331"/>
        <v>506.63</v>
      </c>
      <c r="V1400" s="61">
        <f t="shared" si="323"/>
        <v>494.15264569617165</v>
      </c>
      <c r="W1400" s="61" t="s">
        <v>194</v>
      </c>
      <c r="X1400" s="61">
        <f t="shared" si="324"/>
        <v>3.6349999999999998</v>
      </c>
      <c r="Y1400" s="61">
        <f t="shared" si="328"/>
        <v>3.5454767129968299</v>
      </c>
      <c r="Z1400" s="58">
        <f t="shared" si="329"/>
        <v>0</v>
      </c>
      <c r="AA1400" s="81">
        <f t="shared" si="332"/>
        <v>494.15264569617165</v>
      </c>
      <c r="AB1400" s="212">
        <f t="shared" si="327"/>
        <v>123.53816142404291</v>
      </c>
      <c r="AC1400" s="82"/>
      <c r="AD1400" s="10"/>
      <c r="AE1400"/>
      <c r="AF1400"/>
      <c r="AK1400" s="10"/>
      <c r="AM1400"/>
      <c r="AR1400" s="10"/>
      <c r="AT1400"/>
    </row>
    <row r="1401" spans="1:46" x14ac:dyDescent="0.25">
      <c r="A1401" s="93">
        <v>1312</v>
      </c>
      <c r="B1401" s="93" t="s">
        <v>126</v>
      </c>
      <c r="C1401" s="94" t="s">
        <v>114</v>
      </c>
      <c r="D1401" s="121">
        <v>2014</v>
      </c>
      <c r="E1401" s="93">
        <v>4</v>
      </c>
      <c r="F1401" s="93">
        <f t="shared" si="325"/>
        <v>1312</v>
      </c>
      <c r="H1401" s="54">
        <v>4</v>
      </c>
      <c r="I1401" s="118">
        <v>506.63</v>
      </c>
      <c r="J1401" s="123"/>
      <c r="L1401"/>
      <c r="M1401" s="60">
        <f t="shared" si="326"/>
        <v>506.63</v>
      </c>
      <c r="N1401" s="10"/>
      <c r="O1401" s="79" t="str">
        <f t="shared" ref="O1401:O1464" si="334">IF(E1401=1,$E$3,IF(E1401=2,$E$4,IF(E1401=3,$E$5,IF(E1401=4,$E$6,IF(E1401=5,$E$7,IF(E1401=6,$E$8,"other"))))))</f>
        <v>NY Metro</v>
      </c>
      <c r="P1401" s="94">
        <f t="shared" si="333"/>
        <v>1312</v>
      </c>
      <c r="Q1401" s="94" t="s">
        <v>114</v>
      </c>
      <c r="R1401" s="193"/>
      <c r="S1401" s="94">
        <v>1</v>
      </c>
      <c r="T1401" s="58">
        <f t="shared" si="330"/>
        <v>4</v>
      </c>
      <c r="U1401" s="61">
        <f t="shared" si="331"/>
        <v>506.63</v>
      </c>
      <c r="V1401" s="61">
        <f t="shared" ref="V1401:V1464" si="335">U1401/INDEX($AO$49:$AO$56,MATCH($O1401,$AL$49:$AL$56,0))</f>
        <v>494.15264569617165</v>
      </c>
      <c r="W1401" s="61" t="s">
        <v>194</v>
      </c>
      <c r="X1401" s="61">
        <f t="shared" ref="X1401:X1464" si="336">IF(K1401,K1401,AVERAGE($L$11:$L$1104))</f>
        <v>3.6349999999999998</v>
      </c>
      <c r="Y1401" s="61">
        <f t="shared" si="328"/>
        <v>3.5454767129968299</v>
      </c>
      <c r="Z1401" s="58">
        <f t="shared" si="329"/>
        <v>0</v>
      </c>
      <c r="AA1401" s="81">
        <f t="shared" si="332"/>
        <v>494.15264569617165</v>
      </c>
      <c r="AB1401" s="212">
        <f t="shared" si="327"/>
        <v>123.53816142404291</v>
      </c>
      <c r="AC1401" s="82"/>
      <c r="AD1401" s="10"/>
      <c r="AE1401"/>
      <c r="AF1401"/>
      <c r="AK1401" s="10"/>
      <c r="AM1401"/>
      <c r="AR1401" s="10"/>
      <c r="AT1401"/>
    </row>
    <row r="1402" spans="1:46" x14ac:dyDescent="0.25">
      <c r="A1402" s="93">
        <v>1313</v>
      </c>
      <c r="B1402" s="93" t="s">
        <v>126</v>
      </c>
      <c r="C1402" s="94" t="s">
        <v>114</v>
      </c>
      <c r="D1402" s="121">
        <v>2014</v>
      </c>
      <c r="E1402" s="93">
        <v>4</v>
      </c>
      <c r="F1402" s="93">
        <f t="shared" si="325"/>
        <v>1313</v>
      </c>
      <c r="H1402" s="54">
        <v>4</v>
      </c>
      <c r="I1402" s="118">
        <v>506.63</v>
      </c>
      <c r="J1402" s="123"/>
      <c r="L1402"/>
      <c r="M1402" s="60">
        <f t="shared" si="326"/>
        <v>506.63</v>
      </c>
      <c r="N1402" s="10"/>
      <c r="O1402" s="79" t="str">
        <f t="shared" si="334"/>
        <v>NY Metro</v>
      </c>
      <c r="P1402" s="94">
        <f t="shared" si="333"/>
        <v>1313</v>
      </c>
      <c r="Q1402" s="94" t="s">
        <v>114</v>
      </c>
      <c r="R1402" s="193"/>
      <c r="S1402" s="94">
        <v>1</v>
      </c>
      <c r="T1402" s="58">
        <f t="shared" si="330"/>
        <v>4</v>
      </c>
      <c r="U1402" s="61">
        <f t="shared" si="331"/>
        <v>506.63</v>
      </c>
      <c r="V1402" s="61">
        <f t="shared" si="335"/>
        <v>494.15264569617165</v>
      </c>
      <c r="W1402" s="61" t="s">
        <v>194</v>
      </c>
      <c r="X1402" s="61">
        <f t="shared" si="336"/>
        <v>3.6349999999999998</v>
      </c>
      <c r="Y1402" s="61">
        <f t="shared" si="328"/>
        <v>3.5454767129968299</v>
      </c>
      <c r="Z1402" s="58">
        <f t="shared" si="329"/>
        <v>0</v>
      </c>
      <c r="AA1402" s="81">
        <f t="shared" si="332"/>
        <v>494.15264569617165</v>
      </c>
      <c r="AB1402" s="212">
        <f t="shared" si="327"/>
        <v>123.53816142404291</v>
      </c>
      <c r="AC1402" s="82"/>
      <c r="AD1402" s="10"/>
      <c r="AE1402"/>
      <c r="AF1402"/>
      <c r="AK1402" s="10"/>
      <c r="AM1402"/>
      <c r="AR1402" s="10"/>
      <c r="AT1402"/>
    </row>
    <row r="1403" spans="1:46" x14ac:dyDescent="0.25">
      <c r="A1403" s="93">
        <v>1314</v>
      </c>
      <c r="B1403" s="93" t="s">
        <v>126</v>
      </c>
      <c r="C1403" s="94" t="s">
        <v>114</v>
      </c>
      <c r="D1403" s="121">
        <v>2014</v>
      </c>
      <c r="E1403" s="93">
        <v>4</v>
      </c>
      <c r="F1403" s="93">
        <f t="shared" si="325"/>
        <v>1314</v>
      </c>
      <c r="H1403" s="54">
        <v>4</v>
      </c>
      <c r="I1403" s="118">
        <v>506.63</v>
      </c>
      <c r="J1403" s="123"/>
      <c r="L1403"/>
      <c r="M1403" s="60">
        <f t="shared" si="326"/>
        <v>506.63</v>
      </c>
      <c r="N1403" s="10"/>
      <c r="O1403" s="79" t="str">
        <f t="shared" si="334"/>
        <v>NY Metro</v>
      </c>
      <c r="P1403" s="94">
        <f t="shared" si="333"/>
        <v>1314</v>
      </c>
      <c r="Q1403" s="94" t="s">
        <v>114</v>
      </c>
      <c r="R1403" s="193"/>
      <c r="S1403" s="94">
        <v>1</v>
      </c>
      <c r="T1403" s="58">
        <f t="shared" si="330"/>
        <v>4</v>
      </c>
      <c r="U1403" s="61">
        <f t="shared" si="331"/>
        <v>506.63</v>
      </c>
      <c r="V1403" s="61">
        <f t="shared" si="335"/>
        <v>494.15264569617165</v>
      </c>
      <c r="W1403" s="61" t="s">
        <v>194</v>
      </c>
      <c r="X1403" s="61">
        <f t="shared" si="336"/>
        <v>3.6349999999999998</v>
      </c>
      <c r="Y1403" s="61">
        <f t="shared" si="328"/>
        <v>3.5454767129968299</v>
      </c>
      <c r="Z1403" s="58">
        <f t="shared" si="329"/>
        <v>0</v>
      </c>
      <c r="AA1403" s="81">
        <f t="shared" si="332"/>
        <v>494.15264569617165</v>
      </c>
      <c r="AB1403" s="212">
        <f t="shared" si="327"/>
        <v>123.53816142404291</v>
      </c>
      <c r="AC1403" s="82"/>
      <c r="AD1403" s="10"/>
      <c r="AE1403"/>
      <c r="AF1403"/>
      <c r="AK1403" s="10"/>
      <c r="AM1403"/>
      <c r="AR1403" s="10"/>
      <c r="AT1403"/>
    </row>
    <row r="1404" spans="1:46" x14ac:dyDescent="0.25">
      <c r="A1404" s="93">
        <v>1315</v>
      </c>
      <c r="B1404" s="93" t="s">
        <v>126</v>
      </c>
      <c r="C1404" s="94" t="s">
        <v>114</v>
      </c>
      <c r="D1404" s="121">
        <v>2014</v>
      </c>
      <c r="E1404" s="93">
        <v>4</v>
      </c>
      <c r="F1404" s="93">
        <f t="shared" si="325"/>
        <v>1315</v>
      </c>
      <c r="H1404" s="54">
        <v>4</v>
      </c>
      <c r="I1404" s="118">
        <v>506.63</v>
      </c>
      <c r="J1404" s="123"/>
      <c r="L1404"/>
      <c r="M1404" s="60">
        <f t="shared" si="326"/>
        <v>506.63</v>
      </c>
      <c r="N1404" s="10"/>
      <c r="O1404" s="79" t="str">
        <f t="shared" si="334"/>
        <v>NY Metro</v>
      </c>
      <c r="P1404" s="94">
        <f t="shared" si="333"/>
        <v>1315</v>
      </c>
      <c r="Q1404" s="94" t="s">
        <v>114</v>
      </c>
      <c r="R1404" s="193"/>
      <c r="S1404" s="94">
        <v>1</v>
      </c>
      <c r="T1404" s="58">
        <f t="shared" si="330"/>
        <v>4</v>
      </c>
      <c r="U1404" s="61">
        <f t="shared" si="331"/>
        <v>506.63</v>
      </c>
      <c r="V1404" s="61">
        <f t="shared" si="335"/>
        <v>494.15264569617165</v>
      </c>
      <c r="W1404" s="61" t="s">
        <v>194</v>
      </c>
      <c r="X1404" s="61">
        <f t="shared" si="336"/>
        <v>3.6349999999999998</v>
      </c>
      <c r="Y1404" s="61">
        <f t="shared" si="328"/>
        <v>3.5454767129968299</v>
      </c>
      <c r="Z1404" s="58">
        <f t="shared" si="329"/>
        <v>0</v>
      </c>
      <c r="AA1404" s="81">
        <f t="shared" si="332"/>
        <v>494.15264569617165</v>
      </c>
      <c r="AB1404" s="212">
        <f t="shared" si="327"/>
        <v>123.53816142404291</v>
      </c>
      <c r="AC1404" s="82"/>
      <c r="AD1404" s="10"/>
      <c r="AE1404"/>
      <c r="AF1404"/>
      <c r="AK1404" s="10"/>
      <c r="AM1404"/>
      <c r="AR1404" s="10"/>
      <c r="AT1404"/>
    </row>
    <row r="1405" spans="1:46" x14ac:dyDescent="0.25">
      <c r="A1405" s="93">
        <v>1316</v>
      </c>
      <c r="B1405" s="93" t="s">
        <v>126</v>
      </c>
      <c r="C1405" s="94" t="s">
        <v>114</v>
      </c>
      <c r="D1405" s="121">
        <v>2014</v>
      </c>
      <c r="E1405" s="93">
        <v>4</v>
      </c>
      <c r="F1405" s="93">
        <f t="shared" si="325"/>
        <v>1316</v>
      </c>
      <c r="H1405" s="54">
        <v>4</v>
      </c>
      <c r="I1405" s="118">
        <v>506.63</v>
      </c>
      <c r="J1405" s="123"/>
      <c r="L1405"/>
      <c r="M1405" s="60">
        <f t="shared" si="326"/>
        <v>506.63</v>
      </c>
      <c r="N1405" s="10"/>
      <c r="O1405" s="79" t="str">
        <f t="shared" si="334"/>
        <v>NY Metro</v>
      </c>
      <c r="P1405" s="94">
        <f t="shared" si="333"/>
        <v>1316</v>
      </c>
      <c r="Q1405" s="94" t="s">
        <v>114</v>
      </c>
      <c r="R1405" s="193"/>
      <c r="S1405" s="94">
        <v>1</v>
      </c>
      <c r="T1405" s="58">
        <f t="shared" si="330"/>
        <v>4</v>
      </c>
      <c r="U1405" s="61">
        <f t="shared" si="331"/>
        <v>506.63</v>
      </c>
      <c r="V1405" s="61">
        <f t="shared" si="335"/>
        <v>494.15264569617165</v>
      </c>
      <c r="W1405" s="61" t="s">
        <v>194</v>
      </c>
      <c r="X1405" s="61">
        <f t="shared" si="336"/>
        <v>3.6349999999999998</v>
      </c>
      <c r="Y1405" s="61">
        <f t="shared" si="328"/>
        <v>3.5454767129968299</v>
      </c>
      <c r="Z1405" s="58">
        <f t="shared" si="329"/>
        <v>0</v>
      </c>
      <c r="AA1405" s="81">
        <f t="shared" si="332"/>
        <v>494.15264569617165</v>
      </c>
      <c r="AB1405" s="212">
        <f t="shared" si="327"/>
        <v>123.53816142404291</v>
      </c>
      <c r="AC1405" s="82"/>
      <c r="AD1405" s="10"/>
      <c r="AE1405"/>
      <c r="AF1405"/>
      <c r="AK1405" s="10"/>
      <c r="AM1405"/>
      <c r="AR1405" s="10"/>
      <c r="AT1405"/>
    </row>
    <row r="1406" spans="1:46" x14ac:dyDescent="0.25">
      <c r="A1406" s="93">
        <v>1317</v>
      </c>
      <c r="B1406" s="93" t="s">
        <v>126</v>
      </c>
      <c r="C1406" s="94" t="s">
        <v>114</v>
      </c>
      <c r="D1406" s="121">
        <v>2014</v>
      </c>
      <c r="E1406" s="93">
        <v>4</v>
      </c>
      <c r="F1406" s="93">
        <f t="shared" si="325"/>
        <v>1317</v>
      </c>
      <c r="H1406" s="54">
        <v>4</v>
      </c>
      <c r="I1406" s="118">
        <v>506.63</v>
      </c>
      <c r="J1406" s="123"/>
      <c r="L1406"/>
      <c r="M1406" s="60">
        <f t="shared" si="326"/>
        <v>506.63</v>
      </c>
      <c r="N1406" s="10"/>
      <c r="O1406" s="79" t="str">
        <f t="shared" si="334"/>
        <v>NY Metro</v>
      </c>
      <c r="P1406" s="94">
        <f t="shared" si="333"/>
        <v>1317</v>
      </c>
      <c r="Q1406" s="94" t="s">
        <v>114</v>
      </c>
      <c r="R1406" s="193"/>
      <c r="S1406" s="94">
        <v>1</v>
      </c>
      <c r="T1406" s="58">
        <f t="shared" si="330"/>
        <v>4</v>
      </c>
      <c r="U1406" s="61">
        <f t="shared" si="331"/>
        <v>506.63</v>
      </c>
      <c r="V1406" s="61">
        <f t="shared" si="335"/>
        <v>494.15264569617165</v>
      </c>
      <c r="W1406" s="61" t="s">
        <v>194</v>
      </c>
      <c r="X1406" s="61">
        <f t="shared" si="336"/>
        <v>3.6349999999999998</v>
      </c>
      <c r="Y1406" s="61">
        <f t="shared" si="328"/>
        <v>3.5454767129968299</v>
      </c>
      <c r="Z1406" s="58">
        <f t="shared" si="329"/>
        <v>0</v>
      </c>
      <c r="AA1406" s="81">
        <f t="shared" si="332"/>
        <v>494.15264569617165</v>
      </c>
      <c r="AB1406" s="212">
        <f t="shared" si="327"/>
        <v>123.53816142404291</v>
      </c>
      <c r="AC1406" s="82"/>
      <c r="AD1406" s="10"/>
      <c r="AE1406"/>
      <c r="AF1406"/>
      <c r="AK1406" s="10"/>
      <c r="AM1406"/>
      <c r="AR1406" s="10"/>
      <c r="AT1406"/>
    </row>
    <row r="1407" spans="1:46" x14ac:dyDescent="0.25">
      <c r="A1407" s="93">
        <v>1318</v>
      </c>
      <c r="B1407" s="93" t="s">
        <v>126</v>
      </c>
      <c r="C1407" s="94" t="s">
        <v>114</v>
      </c>
      <c r="D1407" s="121">
        <v>2014</v>
      </c>
      <c r="E1407" s="93">
        <v>4</v>
      </c>
      <c r="F1407" s="93">
        <f t="shared" ref="F1407:F1470" si="337">A1407</f>
        <v>1318</v>
      </c>
      <c r="H1407" s="54">
        <v>4</v>
      </c>
      <c r="I1407" s="118">
        <v>506.63</v>
      </c>
      <c r="J1407" s="123"/>
      <c r="L1407"/>
      <c r="M1407" s="60">
        <f t="shared" si="326"/>
        <v>506.63</v>
      </c>
      <c r="N1407" s="10"/>
      <c r="O1407" s="79" t="str">
        <f t="shared" si="334"/>
        <v>NY Metro</v>
      </c>
      <c r="P1407" s="94">
        <f t="shared" si="333"/>
        <v>1318</v>
      </c>
      <c r="Q1407" s="94" t="s">
        <v>114</v>
      </c>
      <c r="R1407" s="193"/>
      <c r="S1407" s="94">
        <v>1</v>
      </c>
      <c r="T1407" s="58">
        <f t="shared" si="330"/>
        <v>4</v>
      </c>
      <c r="U1407" s="61">
        <f t="shared" si="331"/>
        <v>506.63</v>
      </c>
      <c r="V1407" s="61">
        <f t="shared" si="335"/>
        <v>494.15264569617165</v>
      </c>
      <c r="W1407" s="61" t="s">
        <v>194</v>
      </c>
      <c r="X1407" s="61">
        <f t="shared" si="336"/>
        <v>3.6349999999999998</v>
      </c>
      <c r="Y1407" s="61">
        <f t="shared" si="328"/>
        <v>3.5454767129968299</v>
      </c>
      <c r="Z1407" s="58">
        <f t="shared" si="329"/>
        <v>0</v>
      </c>
      <c r="AA1407" s="81">
        <f t="shared" si="332"/>
        <v>494.15264569617165</v>
      </c>
      <c r="AB1407" s="212">
        <f t="shared" si="327"/>
        <v>123.53816142404291</v>
      </c>
      <c r="AC1407" s="82"/>
      <c r="AD1407" s="10"/>
      <c r="AE1407"/>
      <c r="AF1407"/>
      <c r="AK1407" s="10"/>
      <c r="AM1407"/>
      <c r="AR1407" s="10"/>
      <c r="AT1407"/>
    </row>
    <row r="1408" spans="1:46" x14ac:dyDescent="0.25">
      <c r="A1408" s="93">
        <v>1319</v>
      </c>
      <c r="B1408" s="93" t="s">
        <v>126</v>
      </c>
      <c r="C1408" s="94" t="s">
        <v>114</v>
      </c>
      <c r="D1408" s="121">
        <v>2014</v>
      </c>
      <c r="E1408" s="93">
        <v>4</v>
      </c>
      <c r="F1408" s="93">
        <f t="shared" si="337"/>
        <v>1319</v>
      </c>
      <c r="H1408" s="54">
        <v>4</v>
      </c>
      <c r="I1408" s="118">
        <v>506.63</v>
      </c>
      <c r="J1408" s="123"/>
      <c r="L1408"/>
      <c r="M1408" s="60">
        <f t="shared" si="326"/>
        <v>506.63</v>
      </c>
      <c r="N1408" s="10"/>
      <c r="O1408" s="79" t="str">
        <f t="shared" si="334"/>
        <v>NY Metro</v>
      </c>
      <c r="P1408" s="94">
        <f t="shared" si="333"/>
        <v>1319</v>
      </c>
      <c r="Q1408" s="94" t="s">
        <v>114</v>
      </c>
      <c r="R1408" s="193"/>
      <c r="S1408" s="94">
        <v>1</v>
      </c>
      <c r="T1408" s="58">
        <f t="shared" si="330"/>
        <v>4</v>
      </c>
      <c r="U1408" s="61">
        <f t="shared" si="331"/>
        <v>506.63</v>
      </c>
      <c r="V1408" s="61">
        <f t="shared" si="335"/>
        <v>494.15264569617165</v>
      </c>
      <c r="W1408" s="61" t="s">
        <v>194</v>
      </c>
      <c r="X1408" s="61">
        <f t="shared" si="336"/>
        <v>3.6349999999999998</v>
      </c>
      <c r="Y1408" s="61">
        <f t="shared" si="328"/>
        <v>3.5454767129968299</v>
      </c>
      <c r="Z1408" s="58">
        <f t="shared" si="329"/>
        <v>0</v>
      </c>
      <c r="AA1408" s="81">
        <f t="shared" si="332"/>
        <v>494.15264569617165</v>
      </c>
      <c r="AB1408" s="212">
        <f t="shared" si="327"/>
        <v>123.53816142404291</v>
      </c>
      <c r="AC1408" s="82"/>
      <c r="AD1408" s="10"/>
      <c r="AE1408"/>
      <c r="AF1408"/>
      <c r="AK1408" s="10"/>
      <c r="AM1408"/>
      <c r="AR1408" s="10"/>
      <c r="AT1408"/>
    </row>
    <row r="1409" spans="1:46" x14ac:dyDescent="0.25">
      <c r="A1409" s="93">
        <v>1320</v>
      </c>
      <c r="B1409" s="93" t="s">
        <v>126</v>
      </c>
      <c r="C1409" s="94" t="s">
        <v>114</v>
      </c>
      <c r="D1409" s="121">
        <v>2014</v>
      </c>
      <c r="E1409" s="93">
        <v>4</v>
      </c>
      <c r="F1409" s="93">
        <f t="shared" si="337"/>
        <v>1320</v>
      </c>
      <c r="H1409" s="54">
        <v>4</v>
      </c>
      <c r="I1409" s="118">
        <v>506.63</v>
      </c>
      <c r="J1409" s="123"/>
      <c r="L1409"/>
      <c r="M1409" s="60">
        <f t="shared" si="326"/>
        <v>506.63</v>
      </c>
      <c r="N1409" s="10"/>
      <c r="O1409" s="79" t="str">
        <f t="shared" si="334"/>
        <v>NY Metro</v>
      </c>
      <c r="P1409" s="94">
        <f t="shared" si="333"/>
        <v>1320</v>
      </c>
      <c r="Q1409" s="94" t="s">
        <v>114</v>
      </c>
      <c r="R1409" s="193"/>
      <c r="S1409" s="94">
        <v>1</v>
      </c>
      <c r="T1409" s="58">
        <f t="shared" si="330"/>
        <v>4</v>
      </c>
      <c r="U1409" s="61">
        <f t="shared" si="331"/>
        <v>506.63</v>
      </c>
      <c r="V1409" s="61">
        <f t="shared" si="335"/>
        <v>494.15264569617165</v>
      </c>
      <c r="W1409" s="61" t="s">
        <v>194</v>
      </c>
      <c r="X1409" s="61">
        <f t="shared" si="336"/>
        <v>3.6349999999999998</v>
      </c>
      <c r="Y1409" s="61">
        <f t="shared" si="328"/>
        <v>3.5454767129968299</v>
      </c>
      <c r="Z1409" s="58">
        <f t="shared" si="329"/>
        <v>0</v>
      </c>
      <c r="AA1409" s="81">
        <f t="shared" si="332"/>
        <v>494.15264569617165</v>
      </c>
      <c r="AB1409" s="212">
        <f t="shared" si="327"/>
        <v>123.53816142404291</v>
      </c>
      <c r="AC1409" s="82"/>
      <c r="AD1409" s="10"/>
      <c r="AE1409"/>
      <c r="AF1409"/>
      <c r="AK1409" s="10"/>
      <c r="AM1409"/>
      <c r="AR1409" s="10"/>
      <c r="AT1409"/>
    </row>
    <row r="1410" spans="1:46" x14ac:dyDescent="0.25">
      <c r="A1410" s="93">
        <v>1321</v>
      </c>
      <c r="B1410" s="93" t="s">
        <v>126</v>
      </c>
      <c r="C1410" s="94" t="s">
        <v>114</v>
      </c>
      <c r="D1410" s="121">
        <v>2014</v>
      </c>
      <c r="E1410" s="93">
        <v>4</v>
      </c>
      <c r="F1410" s="93">
        <f t="shared" si="337"/>
        <v>1321</v>
      </c>
      <c r="H1410" s="54">
        <v>4</v>
      </c>
      <c r="I1410" s="118">
        <v>506.63</v>
      </c>
      <c r="J1410" s="123"/>
      <c r="L1410"/>
      <c r="M1410" s="60">
        <f t="shared" si="326"/>
        <v>506.63</v>
      </c>
      <c r="N1410" s="10"/>
      <c r="O1410" s="79" t="str">
        <f t="shared" si="334"/>
        <v>NY Metro</v>
      </c>
      <c r="P1410" s="94">
        <f t="shared" si="333"/>
        <v>1321</v>
      </c>
      <c r="Q1410" s="94" t="s">
        <v>114</v>
      </c>
      <c r="R1410" s="193"/>
      <c r="S1410" s="94">
        <v>1</v>
      </c>
      <c r="T1410" s="58">
        <f t="shared" si="330"/>
        <v>4</v>
      </c>
      <c r="U1410" s="61">
        <f t="shared" si="331"/>
        <v>506.63</v>
      </c>
      <c r="V1410" s="61">
        <f t="shared" si="335"/>
        <v>494.15264569617165</v>
      </c>
      <c r="W1410" s="61" t="s">
        <v>194</v>
      </c>
      <c r="X1410" s="61">
        <f t="shared" si="336"/>
        <v>3.6349999999999998</v>
      </c>
      <c r="Y1410" s="61">
        <f t="shared" si="328"/>
        <v>3.5454767129968299</v>
      </c>
      <c r="Z1410" s="58">
        <f t="shared" si="329"/>
        <v>0</v>
      </c>
      <c r="AA1410" s="81">
        <f t="shared" si="332"/>
        <v>494.15264569617165</v>
      </c>
      <c r="AB1410" s="212">
        <f t="shared" si="327"/>
        <v>123.53816142404291</v>
      </c>
      <c r="AC1410" s="82"/>
      <c r="AD1410" s="10"/>
      <c r="AE1410"/>
      <c r="AF1410"/>
      <c r="AK1410" s="10"/>
      <c r="AM1410"/>
      <c r="AR1410" s="10"/>
      <c r="AT1410"/>
    </row>
    <row r="1411" spans="1:46" x14ac:dyDescent="0.25">
      <c r="A1411" s="93">
        <v>1322</v>
      </c>
      <c r="B1411" s="93" t="s">
        <v>126</v>
      </c>
      <c r="C1411" s="94" t="s">
        <v>114</v>
      </c>
      <c r="D1411" s="121">
        <v>2014</v>
      </c>
      <c r="E1411" s="93">
        <v>4</v>
      </c>
      <c r="F1411" s="93">
        <f t="shared" si="337"/>
        <v>1322</v>
      </c>
      <c r="H1411" s="54">
        <v>4</v>
      </c>
      <c r="I1411" s="118">
        <v>506.63</v>
      </c>
      <c r="J1411" s="123"/>
      <c r="L1411"/>
      <c r="M1411" s="60">
        <f t="shared" si="326"/>
        <v>506.63</v>
      </c>
      <c r="N1411" s="10"/>
      <c r="O1411" s="79" t="str">
        <f t="shared" si="334"/>
        <v>NY Metro</v>
      </c>
      <c r="P1411" s="94">
        <f t="shared" si="333"/>
        <v>1322</v>
      </c>
      <c r="Q1411" s="94" t="s">
        <v>114</v>
      </c>
      <c r="R1411" s="193"/>
      <c r="S1411" s="94">
        <v>1</v>
      </c>
      <c r="T1411" s="58">
        <f t="shared" si="330"/>
        <v>4</v>
      </c>
      <c r="U1411" s="61">
        <f t="shared" si="331"/>
        <v>506.63</v>
      </c>
      <c r="V1411" s="61">
        <f t="shared" si="335"/>
        <v>494.15264569617165</v>
      </c>
      <c r="W1411" s="61" t="s">
        <v>194</v>
      </c>
      <c r="X1411" s="61">
        <f t="shared" si="336"/>
        <v>3.6349999999999998</v>
      </c>
      <c r="Y1411" s="61">
        <f t="shared" si="328"/>
        <v>3.5454767129968299</v>
      </c>
      <c r="Z1411" s="58">
        <f t="shared" si="329"/>
        <v>0</v>
      </c>
      <c r="AA1411" s="81">
        <f t="shared" si="332"/>
        <v>494.15264569617165</v>
      </c>
      <c r="AB1411" s="212">
        <f t="shared" si="327"/>
        <v>123.53816142404291</v>
      </c>
      <c r="AC1411" s="82"/>
      <c r="AD1411" s="10"/>
      <c r="AE1411"/>
      <c r="AF1411"/>
      <c r="AK1411" s="10"/>
      <c r="AM1411"/>
      <c r="AR1411" s="10"/>
      <c r="AT1411"/>
    </row>
    <row r="1412" spans="1:46" x14ac:dyDescent="0.25">
      <c r="A1412" s="93">
        <v>1323</v>
      </c>
      <c r="B1412" s="93" t="s">
        <v>126</v>
      </c>
      <c r="C1412" s="94" t="s">
        <v>114</v>
      </c>
      <c r="D1412" s="121">
        <v>2014</v>
      </c>
      <c r="E1412" s="93">
        <v>4</v>
      </c>
      <c r="F1412" s="93">
        <f t="shared" si="337"/>
        <v>1323</v>
      </c>
      <c r="H1412" s="54">
        <v>4</v>
      </c>
      <c r="I1412" s="118">
        <v>506.63</v>
      </c>
      <c r="J1412" s="123"/>
      <c r="L1412"/>
      <c r="M1412" s="60">
        <f t="shared" si="326"/>
        <v>506.63</v>
      </c>
      <c r="N1412" s="10"/>
      <c r="O1412" s="79" t="str">
        <f t="shared" si="334"/>
        <v>NY Metro</v>
      </c>
      <c r="P1412" s="94">
        <f t="shared" si="333"/>
        <v>1323</v>
      </c>
      <c r="Q1412" s="94" t="s">
        <v>114</v>
      </c>
      <c r="R1412" s="193"/>
      <c r="S1412" s="94">
        <v>1</v>
      </c>
      <c r="T1412" s="58">
        <f t="shared" si="330"/>
        <v>4</v>
      </c>
      <c r="U1412" s="61">
        <f t="shared" si="331"/>
        <v>506.63</v>
      </c>
      <c r="V1412" s="61">
        <f t="shared" si="335"/>
        <v>494.15264569617165</v>
      </c>
      <c r="W1412" s="61" t="s">
        <v>194</v>
      </c>
      <c r="X1412" s="61">
        <f t="shared" si="336"/>
        <v>3.6349999999999998</v>
      </c>
      <c r="Y1412" s="61">
        <f t="shared" si="328"/>
        <v>3.5454767129968299</v>
      </c>
      <c r="Z1412" s="58">
        <f t="shared" si="329"/>
        <v>0</v>
      </c>
      <c r="AA1412" s="81">
        <f t="shared" si="332"/>
        <v>494.15264569617165</v>
      </c>
      <c r="AB1412" s="212">
        <f t="shared" si="327"/>
        <v>123.53816142404291</v>
      </c>
      <c r="AC1412" s="82"/>
      <c r="AD1412" s="10"/>
      <c r="AE1412"/>
      <c r="AF1412"/>
      <c r="AK1412" s="10"/>
      <c r="AM1412"/>
      <c r="AR1412" s="10"/>
      <c r="AT1412"/>
    </row>
    <row r="1413" spans="1:46" x14ac:dyDescent="0.25">
      <c r="A1413" s="93">
        <v>1324</v>
      </c>
      <c r="B1413" s="93" t="s">
        <v>126</v>
      </c>
      <c r="C1413" s="94" t="s">
        <v>114</v>
      </c>
      <c r="D1413" s="121">
        <v>2014</v>
      </c>
      <c r="E1413" s="93">
        <v>4</v>
      </c>
      <c r="F1413" s="93">
        <f t="shared" si="337"/>
        <v>1324</v>
      </c>
      <c r="H1413" s="54">
        <v>4</v>
      </c>
      <c r="I1413" s="118">
        <v>506.64</v>
      </c>
      <c r="J1413" s="123"/>
      <c r="L1413"/>
      <c r="M1413" s="60">
        <f t="shared" si="326"/>
        <v>506.64</v>
      </c>
      <c r="N1413" s="10"/>
      <c r="O1413" s="79" t="str">
        <f t="shared" si="334"/>
        <v>NY Metro</v>
      </c>
      <c r="P1413" s="94">
        <f t="shared" si="333"/>
        <v>1324</v>
      </c>
      <c r="Q1413" s="94" t="s">
        <v>114</v>
      </c>
      <c r="R1413" s="193"/>
      <c r="S1413" s="94">
        <v>1</v>
      </c>
      <c r="T1413" s="58">
        <f t="shared" si="330"/>
        <v>4</v>
      </c>
      <c r="U1413" s="61">
        <f t="shared" si="331"/>
        <v>506.64</v>
      </c>
      <c r="V1413" s="61">
        <f t="shared" si="335"/>
        <v>494.16239941477687</v>
      </c>
      <c r="W1413" s="61" t="s">
        <v>194</v>
      </c>
      <c r="X1413" s="61">
        <f t="shared" si="336"/>
        <v>3.6349999999999998</v>
      </c>
      <c r="Y1413" s="61">
        <f t="shared" si="328"/>
        <v>3.5454767129968299</v>
      </c>
      <c r="Z1413" s="58">
        <f t="shared" si="329"/>
        <v>0</v>
      </c>
      <c r="AA1413" s="81">
        <f t="shared" si="332"/>
        <v>494.16239941477687</v>
      </c>
      <c r="AB1413" s="212">
        <f t="shared" si="327"/>
        <v>123.54059985369422</v>
      </c>
      <c r="AC1413" s="82"/>
      <c r="AD1413" s="10"/>
      <c r="AE1413"/>
      <c r="AF1413"/>
      <c r="AK1413" s="10"/>
      <c r="AM1413"/>
      <c r="AR1413" s="10"/>
      <c r="AT1413"/>
    </row>
    <row r="1414" spans="1:46" x14ac:dyDescent="0.25">
      <c r="A1414" s="93">
        <v>1325</v>
      </c>
      <c r="B1414" s="93" t="s">
        <v>126</v>
      </c>
      <c r="C1414" s="94" t="s">
        <v>114</v>
      </c>
      <c r="D1414" s="121">
        <v>2014</v>
      </c>
      <c r="E1414" s="93">
        <v>4</v>
      </c>
      <c r="F1414" s="93">
        <f t="shared" si="337"/>
        <v>1325</v>
      </c>
      <c r="H1414" s="54">
        <v>4</v>
      </c>
      <c r="I1414" s="118">
        <v>506.64</v>
      </c>
      <c r="J1414" s="123"/>
      <c r="L1414"/>
      <c r="M1414" s="60">
        <f t="shared" ref="M1414:M1477" si="338">I1414+(L1414*K1414)</f>
        <v>506.64</v>
      </c>
      <c r="N1414" s="10"/>
      <c r="O1414" s="79" t="str">
        <f t="shared" si="334"/>
        <v>NY Metro</v>
      </c>
      <c r="P1414" s="94">
        <f t="shared" si="333"/>
        <v>1325</v>
      </c>
      <c r="Q1414" s="94" t="s">
        <v>114</v>
      </c>
      <c r="R1414" s="193"/>
      <c r="S1414" s="94">
        <v>1</v>
      </c>
      <c r="T1414" s="58">
        <f t="shared" si="330"/>
        <v>4</v>
      </c>
      <c r="U1414" s="61">
        <f t="shared" si="331"/>
        <v>506.64</v>
      </c>
      <c r="V1414" s="61">
        <f t="shared" si="335"/>
        <v>494.16239941477687</v>
      </c>
      <c r="W1414" s="61" t="s">
        <v>194</v>
      </c>
      <c r="X1414" s="61">
        <f t="shared" si="336"/>
        <v>3.6349999999999998</v>
      </c>
      <c r="Y1414" s="61">
        <f t="shared" si="328"/>
        <v>3.5454767129968299</v>
      </c>
      <c r="Z1414" s="58">
        <f t="shared" si="329"/>
        <v>0</v>
      </c>
      <c r="AA1414" s="81">
        <f t="shared" si="332"/>
        <v>494.16239941477687</v>
      </c>
      <c r="AB1414" s="212">
        <f t="shared" ref="AB1414:AB1477" si="339">IF(T1414,AA1414/T1414,"-")</f>
        <v>123.54059985369422</v>
      </c>
      <c r="AC1414" s="82"/>
      <c r="AD1414" s="10"/>
      <c r="AE1414"/>
      <c r="AF1414"/>
      <c r="AK1414" s="10"/>
      <c r="AM1414"/>
      <c r="AR1414" s="10"/>
      <c r="AT1414"/>
    </row>
    <row r="1415" spans="1:46" x14ac:dyDescent="0.25">
      <c r="A1415" s="93">
        <v>1326</v>
      </c>
      <c r="B1415" s="93" t="s">
        <v>126</v>
      </c>
      <c r="C1415" s="94" t="s">
        <v>114</v>
      </c>
      <c r="D1415" s="121">
        <v>2014</v>
      </c>
      <c r="E1415" s="93">
        <v>4</v>
      </c>
      <c r="F1415" s="93">
        <f t="shared" si="337"/>
        <v>1326</v>
      </c>
      <c r="H1415" s="54">
        <v>4</v>
      </c>
      <c r="I1415" s="118">
        <v>506.64</v>
      </c>
      <c r="J1415" s="123"/>
      <c r="L1415"/>
      <c r="M1415" s="60">
        <f t="shared" si="338"/>
        <v>506.64</v>
      </c>
      <c r="N1415" s="10"/>
      <c r="O1415" s="79" t="str">
        <f t="shared" si="334"/>
        <v>NY Metro</v>
      </c>
      <c r="P1415" s="94">
        <f t="shared" si="333"/>
        <v>1326</v>
      </c>
      <c r="Q1415" s="94" t="s">
        <v>114</v>
      </c>
      <c r="R1415" s="193"/>
      <c r="S1415" s="94">
        <v>1</v>
      </c>
      <c r="T1415" s="58">
        <f t="shared" si="330"/>
        <v>4</v>
      </c>
      <c r="U1415" s="61">
        <f t="shared" si="331"/>
        <v>506.64</v>
      </c>
      <c r="V1415" s="61">
        <f t="shared" si="335"/>
        <v>494.16239941477687</v>
      </c>
      <c r="W1415" s="61" t="s">
        <v>194</v>
      </c>
      <c r="X1415" s="61">
        <f t="shared" si="336"/>
        <v>3.6349999999999998</v>
      </c>
      <c r="Y1415" s="61">
        <f t="shared" si="328"/>
        <v>3.5454767129968299</v>
      </c>
      <c r="Z1415" s="58">
        <f t="shared" si="329"/>
        <v>0</v>
      </c>
      <c r="AA1415" s="81">
        <f t="shared" si="332"/>
        <v>494.16239941477687</v>
      </c>
      <c r="AB1415" s="212">
        <f t="shared" si="339"/>
        <v>123.54059985369422</v>
      </c>
      <c r="AC1415" s="82"/>
      <c r="AD1415" s="10"/>
      <c r="AE1415"/>
      <c r="AF1415"/>
      <c r="AK1415" s="10"/>
      <c r="AM1415"/>
      <c r="AR1415" s="10"/>
      <c r="AT1415"/>
    </row>
    <row r="1416" spans="1:46" x14ac:dyDescent="0.25">
      <c r="A1416" s="93">
        <v>1327</v>
      </c>
      <c r="B1416" s="93" t="s">
        <v>126</v>
      </c>
      <c r="C1416" s="94" t="s">
        <v>114</v>
      </c>
      <c r="D1416" s="121">
        <v>2014</v>
      </c>
      <c r="E1416" s="93">
        <v>4</v>
      </c>
      <c r="F1416" s="93">
        <f t="shared" si="337"/>
        <v>1327</v>
      </c>
      <c r="H1416" s="54">
        <v>4</v>
      </c>
      <c r="I1416" s="118">
        <v>506.64</v>
      </c>
      <c r="J1416" s="123"/>
      <c r="L1416"/>
      <c r="M1416" s="60">
        <f t="shared" si="338"/>
        <v>506.64</v>
      </c>
      <c r="N1416" s="10"/>
      <c r="O1416" s="79" t="str">
        <f t="shared" si="334"/>
        <v>NY Metro</v>
      </c>
      <c r="P1416" s="94">
        <f t="shared" si="333"/>
        <v>1327</v>
      </c>
      <c r="Q1416" s="94" t="s">
        <v>114</v>
      </c>
      <c r="R1416" s="193"/>
      <c r="S1416" s="94">
        <v>1</v>
      </c>
      <c r="T1416" s="58">
        <f t="shared" si="330"/>
        <v>4</v>
      </c>
      <c r="U1416" s="61">
        <f t="shared" si="331"/>
        <v>506.64</v>
      </c>
      <c r="V1416" s="61">
        <f t="shared" si="335"/>
        <v>494.16239941477687</v>
      </c>
      <c r="W1416" s="61" t="s">
        <v>194</v>
      </c>
      <c r="X1416" s="61">
        <f t="shared" si="336"/>
        <v>3.6349999999999998</v>
      </c>
      <c r="Y1416" s="61">
        <f t="shared" si="328"/>
        <v>3.5454767129968299</v>
      </c>
      <c r="Z1416" s="58">
        <f t="shared" si="329"/>
        <v>0</v>
      </c>
      <c r="AA1416" s="81">
        <f t="shared" si="332"/>
        <v>494.16239941477687</v>
      </c>
      <c r="AB1416" s="212">
        <f t="shared" si="339"/>
        <v>123.54059985369422</v>
      </c>
      <c r="AC1416" s="82"/>
      <c r="AD1416" s="10"/>
      <c r="AE1416"/>
      <c r="AF1416"/>
      <c r="AK1416" s="10"/>
      <c r="AM1416"/>
      <c r="AR1416" s="10"/>
      <c r="AT1416"/>
    </row>
    <row r="1417" spans="1:46" x14ac:dyDescent="0.25">
      <c r="A1417" s="93">
        <v>1328</v>
      </c>
      <c r="B1417" s="93" t="s">
        <v>126</v>
      </c>
      <c r="C1417" s="94" t="s">
        <v>114</v>
      </c>
      <c r="D1417" s="121">
        <v>2014</v>
      </c>
      <c r="E1417" s="93">
        <v>4</v>
      </c>
      <c r="F1417" s="93">
        <f t="shared" si="337"/>
        <v>1328</v>
      </c>
      <c r="H1417" s="54">
        <v>4</v>
      </c>
      <c r="I1417" s="118">
        <v>506.64</v>
      </c>
      <c r="J1417" s="123"/>
      <c r="L1417"/>
      <c r="M1417" s="60">
        <f t="shared" si="338"/>
        <v>506.64</v>
      </c>
      <c r="N1417" s="10"/>
      <c r="O1417" s="79" t="str">
        <f t="shared" si="334"/>
        <v>NY Metro</v>
      </c>
      <c r="P1417" s="94">
        <f t="shared" si="333"/>
        <v>1328</v>
      </c>
      <c r="Q1417" s="94" t="s">
        <v>114</v>
      </c>
      <c r="R1417" s="193"/>
      <c r="S1417" s="94">
        <v>1</v>
      </c>
      <c r="T1417" s="58">
        <f t="shared" si="330"/>
        <v>4</v>
      </c>
      <c r="U1417" s="61">
        <f t="shared" si="331"/>
        <v>506.64</v>
      </c>
      <c r="V1417" s="61">
        <f t="shared" si="335"/>
        <v>494.16239941477687</v>
      </c>
      <c r="W1417" s="61" t="s">
        <v>194</v>
      </c>
      <c r="X1417" s="61">
        <f t="shared" si="336"/>
        <v>3.6349999999999998</v>
      </c>
      <c r="Y1417" s="61">
        <f t="shared" ref="Y1417:Y1480" si="340">X1417/$AO$52</f>
        <v>3.5454767129968299</v>
      </c>
      <c r="Z1417" s="58">
        <f t="shared" si="329"/>
        <v>0</v>
      </c>
      <c r="AA1417" s="81">
        <f t="shared" si="332"/>
        <v>494.16239941477687</v>
      </c>
      <c r="AB1417" s="212">
        <f t="shared" si="339"/>
        <v>123.54059985369422</v>
      </c>
      <c r="AC1417" s="82"/>
      <c r="AD1417" s="10"/>
      <c r="AE1417"/>
      <c r="AF1417"/>
      <c r="AK1417" s="10"/>
      <c r="AM1417"/>
      <c r="AR1417" s="10"/>
      <c r="AT1417"/>
    </row>
    <row r="1418" spans="1:46" x14ac:dyDescent="0.25">
      <c r="A1418" s="93">
        <v>1329</v>
      </c>
      <c r="B1418" s="93" t="s">
        <v>126</v>
      </c>
      <c r="C1418" s="94" t="s">
        <v>114</v>
      </c>
      <c r="D1418" s="121">
        <v>2014</v>
      </c>
      <c r="E1418" s="93">
        <v>4</v>
      </c>
      <c r="F1418" s="93">
        <f t="shared" si="337"/>
        <v>1329</v>
      </c>
      <c r="H1418" s="54">
        <v>4</v>
      </c>
      <c r="I1418" s="118">
        <v>506.64</v>
      </c>
      <c r="J1418" s="123"/>
      <c r="L1418"/>
      <c r="M1418" s="60">
        <f t="shared" si="338"/>
        <v>506.64</v>
      </c>
      <c r="N1418" s="10"/>
      <c r="O1418" s="79" t="str">
        <f t="shared" si="334"/>
        <v>NY Metro</v>
      </c>
      <c r="P1418" s="94">
        <f t="shared" si="333"/>
        <v>1329</v>
      </c>
      <c r="Q1418" s="94" t="s">
        <v>114</v>
      </c>
      <c r="R1418" s="193"/>
      <c r="S1418" s="94">
        <v>1</v>
      </c>
      <c r="T1418" s="58">
        <f t="shared" si="330"/>
        <v>4</v>
      </c>
      <c r="U1418" s="61">
        <f t="shared" si="331"/>
        <v>506.64</v>
      </c>
      <c r="V1418" s="61">
        <f t="shared" si="335"/>
        <v>494.16239941477687</v>
      </c>
      <c r="W1418" s="61" t="s">
        <v>194</v>
      </c>
      <c r="X1418" s="61">
        <f t="shared" si="336"/>
        <v>3.6349999999999998</v>
      </c>
      <c r="Y1418" s="61">
        <f t="shared" si="340"/>
        <v>3.5454767129968299</v>
      </c>
      <c r="Z1418" s="58">
        <f t="shared" si="329"/>
        <v>0</v>
      </c>
      <c r="AA1418" s="81">
        <f t="shared" si="332"/>
        <v>494.16239941477687</v>
      </c>
      <c r="AB1418" s="212">
        <f t="shared" si="339"/>
        <v>123.54059985369422</v>
      </c>
      <c r="AC1418" s="82"/>
      <c r="AD1418" s="10"/>
      <c r="AE1418"/>
      <c r="AF1418"/>
      <c r="AK1418" s="10"/>
      <c r="AM1418"/>
      <c r="AR1418" s="10"/>
      <c r="AT1418"/>
    </row>
    <row r="1419" spans="1:46" x14ac:dyDescent="0.25">
      <c r="A1419" s="93">
        <v>1330</v>
      </c>
      <c r="B1419" s="93" t="s">
        <v>126</v>
      </c>
      <c r="C1419" s="94" t="s">
        <v>114</v>
      </c>
      <c r="D1419" s="121">
        <v>2014</v>
      </c>
      <c r="E1419" s="93">
        <v>4</v>
      </c>
      <c r="F1419" s="93">
        <f t="shared" si="337"/>
        <v>1330</v>
      </c>
      <c r="H1419" s="54">
        <v>4</v>
      </c>
      <c r="I1419" s="118">
        <v>506.64</v>
      </c>
      <c r="J1419" s="123"/>
      <c r="L1419"/>
      <c r="M1419" s="60">
        <f t="shared" si="338"/>
        <v>506.64</v>
      </c>
      <c r="N1419" s="10"/>
      <c r="O1419" s="79" t="str">
        <f t="shared" si="334"/>
        <v>NY Metro</v>
      </c>
      <c r="P1419" s="94">
        <f t="shared" si="333"/>
        <v>1330</v>
      </c>
      <c r="Q1419" s="94" t="s">
        <v>114</v>
      </c>
      <c r="R1419" s="193"/>
      <c r="S1419" s="94">
        <v>1</v>
      </c>
      <c r="T1419" s="58">
        <f t="shared" si="330"/>
        <v>4</v>
      </c>
      <c r="U1419" s="61">
        <f t="shared" si="331"/>
        <v>506.64</v>
      </c>
      <c r="V1419" s="61">
        <f t="shared" si="335"/>
        <v>494.16239941477687</v>
      </c>
      <c r="W1419" s="61" t="s">
        <v>194</v>
      </c>
      <c r="X1419" s="61">
        <f t="shared" si="336"/>
        <v>3.6349999999999998</v>
      </c>
      <c r="Y1419" s="61">
        <f t="shared" si="340"/>
        <v>3.5454767129968299</v>
      </c>
      <c r="Z1419" s="58">
        <f t="shared" si="329"/>
        <v>0</v>
      </c>
      <c r="AA1419" s="81">
        <f t="shared" si="332"/>
        <v>494.16239941477687</v>
      </c>
      <c r="AB1419" s="212">
        <f t="shared" si="339"/>
        <v>123.54059985369422</v>
      </c>
      <c r="AC1419" s="82"/>
      <c r="AD1419" s="10"/>
      <c r="AE1419"/>
      <c r="AF1419"/>
      <c r="AK1419" s="10"/>
      <c r="AM1419"/>
      <c r="AR1419" s="10"/>
      <c r="AT1419"/>
    </row>
    <row r="1420" spans="1:46" x14ac:dyDescent="0.25">
      <c r="A1420" s="93">
        <v>1331</v>
      </c>
      <c r="B1420" s="93" t="s">
        <v>126</v>
      </c>
      <c r="C1420" s="94" t="s">
        <v>114</v>
      </c>
      <c r="D1420" s="121">
        <v>2014</v>
      </c>
      <c r="E1420" s="93">
        <v>4</v>
      </c>
      <c r="F1420" s="93">
        <f t="shared" si="337"/>
        <v>1331</v>
      </c>
      <c r="H1420" s="54">
        <v>4</v>
      </c>
      <c r="I1420" s="118">
        <v>506.64</v>
      </c>
      <c r="J1420" s="123"/>
      <c r="L1420"/>
      <c r="M1420" s="60">
        <f t="shared" si="338"/>
        <v>506.64</v>
      </c>
      <c r="N1420" s="10"/>
      <c r="O1420" s="79" t="str">
        <f t="shared" si="334"/>
        <v>NY Metro</v>
      </c>
      <c r="P1420" s="94">
        <f t="shared" si="333"/>
        <v>1331</v>
      </c>
      <c r="Q1420" s="94" t="s">
        <v>114</v>
      </c>
      <c r="R1420" s="193"/>
      <c r="S1420" s="94">
        <v>1</v>
      </c>
      <c r="T1420" s="58">
        <f t="shared" si="330"/>
        <v>4</v>
      </c>
      <c r="U1420" s="61">
        <f t="shared" si="331"/>
        <v>506.64</v>
      </c>
      <c r="V1420" s="61">
        <f t="shared" si="335"/>
        <v>494.16239941477687</v>
      </c>
      <c r="W1420" s="61" t="s">
        <v>194</v>
      </c>
      <c r="X1420" s="61">
        <f t="shared" si="336"/>
        <v>3.6349999999999998</v>
      </c>
      <c r="Y1420" s="61">
        <f t="shared" si="340"/>
        <v>3.5454767129968299</v>
      </c>
      <c r="Z1420" s="58">
        <f t="shared" si="329"/>
        <v>0</v>
      </c>
      <c r="AA1420" s="81">
        <f t="shared" si="332"/>
        <v>494.16239941477687</v>
      </c>
      <c r="AB1420" s="212">
        <f t="shared" si="339"/>
        <v>123.54059985369422</v>
      </c>
      <c r="AC1420" s="82"/>
      <c r="AD1420" s="10"/>
      <c r="AE1420"/>
      <c r="AF1420"/>
      <c r="AK1420" s="10"/>
      <c r="AM1420"/>
      <c r="AR1420" s="10"/>
      <c r="AT1420"/>
    </row>
    <row r="1421" spans="1:46" x14ac:dyDescent="0.25">
      <c r="A1421" s="93">
        <v>1332</v>
      </c>
      <c r="B1421" s="93" t="s">
        <v>126</v>
      </c>
      <c r="C1421" s="94" t="s">
        <v>114</v>
      </c>
      <c r="D1421" s="121">
        <v>2014</v>
      </c>
      <c r="E1421" s="93">
        <v>4</v>
      </c>
      <c r="F1421" s="93">
        <f t="shared" si="337"/>
        <v>1332</v>
      </c>
      <c r="H1421" s="54">
        <v>4</v>
      </c>
      <c r="I1421" s="118">
        <v>506.64</v>
      </c>
      <c r="J1421" s="123"/>
      <c r="L1421"/>
      <c r="M1421" s="60">
        <f t="shared" si="338"/>
        <v>506.64</v>
      </c>
      <c r="N1421" s="10"/>
      <c r="O1421" s="79" t="str">
        <f t="shared" si="334"/>
        <v>NY Metro</v>
      </c>
      <c r="P1421" s="94">
        <f t="shared" si="333"/>
        <v>1332</v>
      </c>
      <c r="Q1421" s="94" t="s">
        <v>114</v>
      </c>
      <c r="R1421" s="193"/>
      <c r="S1421" s="94">
        <v>1</v>
      </c>
      <c r="T1421" s="58">
        <f t="shared" si="330"/>
        <v>4</v>
      </c>
      <c r="U1421" s="61">
        <f t="shared" si="331"/>
        <v>506.64</v>
      </c>
      <c r="V1421" s="61">
        <f t="shared" si="335"/>
        <v>494.16239941477687</v>
      </c>
      <c r="W1421" s="61" t="s">
        <v>194</v>
      </c>
      <c r="X1421" s="61">
        <f t="shared" si="336"/>
        <v>3.6349999999999998</v>
      </c>
      <c r="Y1421" s="61">
        <f t="shared" si="340"/>
        <v>3.5454767129968299</v>
      </c>
      <c r="Z1421" s="58">
        <f t="shared" si="329"/>
        <v>0</v>
      </c>
      <c r="AA1421" s="81">
        <f t="shared" si="332"/>
        <v>494.16239941477687</v>
      </c>
      <c r="AB1421" s="212">
        <f t="shared" si="339"/>
        <v>123.54059985369422</v>
      </c>
      <c r="AC1421" s="82"/>
      <c r="AD1421" s="10"/>
      <c r="AE1421"/>
      <c r="AF1421"/>
      <c r="AK1421" s="10"/>
      <c r="AM1421"/>
      <c r="AR1421" s="10"/>
      <c r="AT1421"/>
    </row>
    <row r="1422" spans="1:46" x14ac:dyDescent="0.25">
      <c r="A1422" s="93">
        <v>1333</v>
      </c>
      <c r="B1422" s="93" t="s">
        <v>126</v>
      </c>
      <c r="C1422" s="94" t="s">
        <v>114</v>
      </c>
      <c r="D1422" s="121">
        <v>2014</v>
      </c>
      <c r="E1422" s="93">
        <v>4</v>
      </c>
      <c r="F1422" s="93">
        <f t="shared" si="337"/>
        <v>1333</v>
      </c>
      <c r="H1422" s="54">
        <v>4</v>
      </c>
      <c r="I1422" s="118">
        <v>506.64</v>
      </c>
      <c r="J1422" s="123"/>
      <c r="L1422"/>
      <c r="M1422" s="60">
        <f t="shared" si="338"/>
        <v>506.64</v>
      </c>
      <c r="N1422" s="10"/>
      <c r="O1422" s="79" t="str">
        <f t="shared" si="334"/>
        <v>NY Metro</v>
      </c>
      <c r="P1422" s="94">
        <f t="shared" si="333"/>
        <v>1333</v>
      </c>
      <c r="Q1422" s="94" t="s">
        <v>114</v>
      </c>
      <c r="R1422" s="193"/>
      <c r="S1422" s="94">
        <v>1</v>
      </c>
      <c r="T1422" s="58">
        <f t="shared" si="330"/>
        <v>4</v>
      </c>
      <c r="U1422" s="61">
        <f t="shared" si="331"/>
        <v>506.64</v>
      </c>
      <c r="V1422" s="61">
        <f t="shared" si="335"/>
        <v>494.16239941477687</v>
      </c>
      <c r="W1422" s="61" t="s">
        <v>194</v>
      </c>
      <c r="X1422" s="61">
        <f t="shared" si="336"/>
        <v>3.6349999999999998</v>
      </c>
      <c r="Y1422" s="61">
        <f t="shared" si="340"/>
        <v>3.5454767129968299</v>
      </c>
      <c r="Z1422" s="58">
        <f t="shared" si="329"/>
        <v>0</v>
      </c>
      <c r="AA1422" s="81">
        <f t="shared" si="332"/>
        <v>494.16239941477687</v>
      </c>
      <c r="AB1422" s="212">
        <f t="shared" si="339"/>
        <v>123.54059985369422</v>
      </c>
      <c r="AC1422" s="82"/>
      <c r="AD1422" s="10"/>
      <c r="AE1422"/>
      <c r="AF1422"/>
      <c r="AK1422" s="10"/>
      <c r="AM1422"/>
      <c r="AR1422" s="10"/>
      <c r="AT1422"/>
    </row>
    <row r="1423" spans="1:46" x14ac:dyDescent="0.25">
      <c r="A1423" s="93">
        <v>1334</v>
      </c>
      <c r="B1423" s="93" t="s">
        <v>126</v>
      </c>
      <c r="C1423" s="94" t="s">
        <v>114</v>
      </c>
      <c r="D1423" s="121">
        <v>2014</v>
      </c>
      <c r="E1423" s="93">
        <v>4</v>
      </c>
      <c r="F1423" s="93">
        <f t="shared" si="337"/>
        <v>1334</v>
      </c>
      <c r="H1423" s="54">
        <v>4</v>
      </c>
      <c r="I1423" s="118">
        <v>506.64</v>
      </c>
      <c r="J1423" s="123"/>
      <c r="L1423"/>
      <c r="M1423" s="60">
        <f t="shared" si="338"/>
        <v>506.64</v>
      </c>
      <c r="N1423" s="10"/>
      <c r="O1423" s="79" t="str">
        <f t="shared" si="334"/>
        <v>NY Metro</v>
      </c>
      <c r="P1423" s="94">
        <f t="shared" si="333"/>
        <v>1334</v>
      </c>
      <c r="Q1423" s="94" t="s">
        <v>114</v>
      </c>
      <c r="R1423" s="193"/>
      <c r="S1423" s="94">
        <v>1</v>
      </c>
      <c r="T1423" s="58">
        <f t="shared" si="330"/>
        <v>4</v>
      </c>
      <c r="U1423" s="61">
        <f t="shared" si="331"/>
        <v>506.64</v>
      </c>
      <c r="V1423" s="61">
        <f t="shared" si="335"/>
        <v>494.16239941477687</v>
      </c>
      <c r="W1423" s="61" t="s">
        <v>194</v>
      </c>
      <c r="X1423" s="61">
        <f t="shared" si="336"/>
        <v>3.6349999999999998</v>
      </c>
      <c r="Y1423" s="61">
        <f t="shared" si="340"/>
        <v>3.5454767129968299</v>
      </c>
      <c r="Z1423" s="58">
        <f t="shared" si="329"/>
        <v>0</v>
      </c>
      <c r="AA1423" s="81">
        <f t="shared" si="332"/>
        <v>494.16239941477687</v>
      </c>
      <c r="AB1423" s="212">
        <f t="shared" si="339"/>
        <v>123.54059985369422</v>
      </c>
      <c r="AC1423" s="82"/>
      <c r="AD1423" s="10"/>
      <c r="AE1423"/>
      <c r="AF1423"/>
      <c r="AK1423" s="10"/>
      <c r="AM1423"/>
      <c r="AR1423" s="10"/>
      <c r="AT1423"/>
    </row>
    <row r="1424" spans="1:46" x14ac:dyDescent="0.25">
      <c r="A1424" s="93">
        <v>1335</v>
      </c>
      <c r="B1424" s="93" t="s">
        <v>126</v>
      </c>
      <c r="C1424" s="94" t="s">
        <v>114</v>
      </c>
      <c r="D1424" s="121">
        <v>2014</v>
      </c>
      <c r="E1424" s="93">
        <v>4</v>
      </c>
      <c r="F1424" s="93">
        <f t="shared" si="337"/>
        <v>1335</v>
      </c>
      <c r="H1424" s="54">
        <v>4</v>
      </c>
      <c r="I1424" s="118">
        <v>506.64</v>
      </c>
      <c r="J1424" s="123"/>
      <c r="L1424"/>
      <c r="M1424" s="60">
        <f t="shared" si="338"/>
        <v>506.64</v>
      </c>
      <c r="N1424" s="10"/>
      <c r="O1424" s="79" t="str">
        <f t="shared" si="334"/>
        <v>NY Metro</v>
      </c>
      <c r="P1424" s="94">
        <f t="shared" si="333"/>
        <v>1335</v>
      </c>
      <c r="Q1424" s="94" t="s">
        <v>114</v>
      </c>
      <c r="R1424" s="193"/>
      <c r="S1424" s="94">
        <v>1</v>
      </c>
      <c r="T1424" s="58">
        <f t="shared" si="330"/>
        <v>4</v>
      </c>
      <c r="U1424" s="61">
        <f t="shared" si="331"/>
        <v>506.64</v>
      </c>
      <c r="V1424" s="61">
        <f t="shared" si="335"/>
        <v>494.16239941477687</v>
      </c>
      <c r="W1424" s="61" t="s">
        <v>194</v>
      </c>
      <c r="X1424" s="61">
        <f t="shared" si="336"/>
        <v>3.6349999999999998</v>
      </c>
      <c r="Y1424" s="61">
        <f t="shared" si="340"/>
        <v>3.5454767129968299</v>
      </c>
      <c r="Z1424" s="58">
        <f t="shared" si="329"/>
        <v>0</v>
      </c>
      <c r="AA1424" s="81">
        <f t="shared" si="332"/>
        <v>494.16239941477687</v>
      </c>
      <c r="AB1424" s="212">
        <f t="shared" si="339"/>
        <v>123.54059985369422</v>
      </c>
      <c r="AC1424" s="82"/>
      <c r="AD1424" s="10"/>
      <c r="AE1424"/>
      <c r="AF1424"/>
      <c r="AK1424" s="10"/>
      <c r="AM1424"/>
      <c r="AR1424" s="10"/>
      <c r="AT1424"/>
    </row>
    <row r="1425" spans="1:46" x14ac:dyDescent="0.25">
      <c r="A1425" s="93">
        <v>1336</v>
      </c>
      <c r="B1425" s="93" t="s">
        <v>126</v>
      </c>
      <c r="C1425" s="94" t="s">
        <v>114</v>
      </c>
      <c r="D1425" s="121">
        <v>2014</v>
      </c>
      <c r="E1425" s="93">
        <v>4</v>
      </c>
      <c r="F1425" s="93">
        <f t="shared" si="337"/>
        <v>1336</v>
      </c>
      <c r="H1425" s="54">
        <v>4</v>
      </c>
      <c r="I1425" s="118">
        <v>506.64</v>
      </c>
      <c r="J1425" s="123"/>
      <c r="L1425"/>
      <c r="M1425" s="60">
        <f t="shared" si="338"/>
        <v>506.64</v>
      </c>
      <c r="N1425" s="10"/>
      <c r="O1425" s="79" t="str">
        <f t="shared" si="334"/>
        <v>NY Metro</v>
      </c>
      <c r="P1425" s="94">
        <f t="shared" si="333"/>
        <v>1336</v>
      </c>
      <c r="Q1425" s="94" t="s">
        <v>114</v>
      </c>
      <c r="R1425" s="193"/>
      <c r="S1425" s="94">
        <v>1</v>
      </c>
      <c r="T1425" s="58">
        <f t="shared" si="330"/>
        <v>4</v>
      </c>
      <c r="U1425" s="61">
        <f t="shared" si="331"/>
        <v>506.64</v>
      </c>
      <c r="V1425" s="61">
        <f t="shared" si="335"/>
        <v>494.16239941477687</v>
      </c>
      <c r="W1425" s="61" t="s">
        <v>194</v>
      </c>
      <c r="X1425" s="61">
        <f t="shared" si="336"/>
        <v>3.6349999999999998</v>
      </c>
      <c r="Y1425" s="61">
        <f t="shared" si="340"/>
        <v>3.5454767129968299</v>
      </c>
      <c r="Z1425" s="58">
        <f t="shared" ref="Z1425:Z1488" si="341">L1425</f>
        <v>0</v>
      </c>
      <c r="AA1425" s="81">
        <f t="shared" si="332"/>
        <v>494.16239941477687</v>
      </c>
      <c r="AB1425" s="212">
        <f t="shared" si="339"/>
        <v>123.54059985369422</v>
      </c>
      <c r="AC1425" s="82"/>
      <c r="AD1425" s="10"/>
      <c r="AE1425"/>
      <c r="AF1425"/>
      <c r="AK1425" s="10"/>
      <c r="AM1425"/>
      <c r="AR1425" s="10"/>
      <c r="AT1425"/>
    </row>
    <row r="1426" spans="1:46" x14ac:dyDescent="0.25">
      <c r="A1426" s="93">
        <v>1337</v>
      </c>
      <c r="B1426" s="93" t="s">
        <v>126</v>
      </c>
      <c r="C1426" s="94" t="s">
        <v>114</v>
      </c>
      <c r="D1426" s="121">
        <v>2014</v>
      </c>
      <c r="E1426" s="93">
        <v>4</v>
      </c>
      <c r="F1426" s="93">
        <f t="shared" si="337"/>
        <v>1337</v>
      </c>
      <c r="H1426" s="54">
        <v>4</v>
      </c>
      <c r="I1426" s="118">
        <v>506.64</v>
      </c>
      <c r="J1426" s="123"/>
      <c r="L1426"/>
      <c r="M1426" s="60">
        <f t="shared" si="338"/>
        <v>506.64</v>
      </c>
      <c r="N1426" s="10"/>
      <c r="O1426" s="79" t="str">
        <f t="shared" si="334"/>
        <v>NY Metro</v>
      </c>
      <c r="P1426" s="94">
        <f t="shared" si="333"/>
        <v>1337</v>
      </c>
      <c r="Q1426" s="94" t="s">
        <v>114</v>
      </c>
      <c r="R1426" s="193"/>
      <c r="S1426" s="94">
        <v>1</v>
      </c>
      <c r="T1426" s="58">
        <f t="shared" si="330"/>
        <v>4</v>
      </c>
      <c r="U1426" s="61">
        <f t="shared" si="331"/>
        <v>506.64</v>
      </c>
      <c r="V1426" s="61">
        <f t="shared" si="335"/>
        <v>494.16239941477687</v>
      </c>
      <c r="W1426" s="61" t="s">
        <v>194</v>
      </c>
      <c r="X1426" s="61">
        <f t="shared" si="336"/>
        <v>3.6349999999999998</v>
      </c>
      <c r="Y1426" s="61">
        <f t="shared" si="340"/>
        <v>3.5454767129968299</v>
      </c>
      <c r="Z1426" s="58">
        <f t="shared" si="341"/>
        <v>0</v>
      </c>
      <c r="AA1426" s="81">
        <f t="shared" si="332"/>
        <v>494.16239941477687</v>
      </c>
      <c r="AB1426" s="212">
        <f t="shared" si="339"/>
        <v>123.54059985369422</v>
      </c>
      <c r="AC1426" s="82"/>
      <c r="AD1426" s="10"/>
      <c r="AE1426"/>
      <c r="AF1426"/>
      <c r="AK1426" s="10"/>
      <c r="AM1426"/>
      <c r="AR1426" s="10"/>
      <c r="AT1426"/>
    </row>
    <row r="1427" spans="1:46" x14ac:dyDescent="0.25">
      <c r="A1427" s="93">
        <v>1338</v>
      </c>
      <c r="B1427" s="93" t="s">
        <v>126</v>
      </c>
      <c r="C1427" s="94" t="s">
        <v>114</v>
      </c>
      <c r="D1427" s="121">
        <v>2014</v>
      </c>
      <c r="E1427" s="93">
        <v>4</v>
      </c>
      <c r="F1427" s="93">
        <f t="shared" si="337"/>
        <v>1338</v>
      </c>
      <c r="H1427" s="54">
        <v>4</v>
      </c>
      <c r="I1427" s="118">
        <v>506.64</v>
      </c>
      <c r="J1427" s="123"/>
      <c r="L1427"/>
      <c r="M1427" s="60">
        <f t="shared" si="338"/>
        <v>506.64</v>
      </c>
      <c r="N1427" s="10"/>
      <c r="O1427" s="79" t="str">
        <f t="shared" si="334"/>
        <v>NY Metro</v>
      </c>
      <c r="P1427" s="94">
        <f t="shared" si="333"/>
        <v>1338</v>
      </c>
      <c r="Q1427" s="94" t="s">
        <v>114</v>
      </c>
      <c r="R1427" s="193"/>
      <c r="S1427" s="94">
        <v>1</v>
      </c>
      <c r="T1427" s="58">
        <f t="shared" si="330"/>
        <v>4</v>
      </c>
      <c r="U1427" s="61">
        <f t="shared" si="331"/>
        <v>506.64</v>
      </c>
      <c r="V1427" s="61">
        <f t="shared" si="335"/>
        <v>494.16239941477687</v>
      </c>
      <c r="W1427" s="61" t="s">
        <v>194</v>
      </c>
      <c r="X1427" s="61">
        <f t="shared" si="336"/>
        <v>3.6349999999999998</v>
      </c>
      <c r="Y1427" s="61">
        <f t="shared" si="340"/>
        <v>3.5454767129968299</v>
      </c>
      <c r="Z1427" s="58">
        <f t="shared" si="341"/>
        <v>0</v>
      </c>
      <c r="AA1427" s="81">
        <f t="shared" si="332"/>
        <v>494.16239941477687</v>
      </c>
      <c r="AB1427" s="212">
        <f t="shared" si="339"/>
        <v>123.54059985369422</v>
      </c>
      <c r="AC1427" s="82"/>
      <c r="AD1427" s="10"/>
      <c r="AE1427"/>
      <c r="AF1427"/>
      <c r="AK1427" s="10"/>
      <c r="AM1427"/>
      <c r="AR1427" s="10"/>
      <c r="AT1427"/>
    </row>
    <row r="1428" spans="1:46" x14ac:dyDescent="0.25">
      <c r="A1428" s="93">
        <v>1339</v>
      </c>
      <c r="B1428" s="93" t="s">
        <v>126</v>
      </c>
      <c r="C1428" s="94" t="s">
        <v>114</v>
      </c>
      <c r="D1428" s="121">
        <v>2014</v>
      </c>
      <c r="E1428" s="93">
        <v>4</v>
      </c>
      <c r="F1428" s="93">
        <f t="shared" si="337"/>
        <v>1339</v>
      </c>
      <c r="H1428" s="54">
        <v>4</v>
      </c>
      <c r="I1428" s="118">
        <v>506.64</v>
      </c>
      <c r="J1428" s="123"/>
      <c r="L1428"/>
      <c r="M1428" s="60">
        <f t="shared" si="338"/>
        <v>506.64</v>
      </c>
      <c r="N1428" s="10"/>
      <c r="O1428" s="79" t="str">
        <f t="shared" si="334"/>
        <v>NY Metro</v>
      </c>
      <c r="P1428" s="94">
        <f t="shared" si="333"/>
        <v>1339</v>
      </c>
      <c r="Q1428" s="94" t="s">
        <v>114</v>
      </c>
      <c r="R1428" s="193"/>
      <c r="S1428" s="94">
        <v>1</v>
      </c>
      <c r="T1428" s="58">
        <f t="shared" si="330"/>
        <v>4</v>
      </c>
      <c r="U1428" s="61">
        <f t="shared" si="331"/>
        <v>506.64</v>
      </c>
      <c r="V1428" s="61">
        <f t="shared" si="335"/>
        <v>494.16239941477687</v>
      </c>
      <c r="W1428" s="61" t="s">
        <v>194</v>
      </c>
      <c r="X1428" s="61">
        <f t="shared" si="336"/>
        <v>3.6349999999999998</v>
      </c>
      <c r="Y1428" s="61">
        <f t="shared" si="340"/>
        <v>3.5454767129968299</v>
      </c>
      <c r="Z1428" s="58">
        <f t="shared" si="341"/>
        <v>0</v>
      </c>
      <c r="AA1428" s="81">
        <f t="shared" si="332"/>
        <v>494.16239941477687</v>
      </c>
      <c r="AB1428" s="212">
        <f t="shared" si="339"/>
        <v>123.54059985369422</v>
      </c>
      <c r="AC1428" s="82"/>
      <c r="AD1428" s="10"/>
      <c r="AE1428"/>
      <c r="AF1428"/>
      <c r="AK1428" s="10"/>
      <c r="AM1428"/>
      <c r="AR1428" s="10"/>
      <c r="AT1428"/>
    </row>
    <row r="1429" spans="1:46" x14ac:dyDescent="0.25">
      <c r="A1429" s="93">
        <v>1340</v>
      </c>
      <c r="B1429" s="93" t="s">
        <v>126</v>
      </c>
      <c r="C1429" s="94" t="s">
        <v>114</v>
      </c>
      <c r="D1429" s="121">
        <v>2014</v>
      </c>
      <c r="E1429" s="93">
        <v>4</v>
      </c>
      <c r="F1429" s="93">
        <f t="shared" si="337"/>
        <v>1340</v>
      </c>
      <c r="H1429" s="54">
        <v>4</v>
      </c>
      <c r="I1429" s="118">
        <v>506.64</v>
      </c>
      <c r="J1429" s="123"/>
      <c r="L1429"/>
      <c r="M1429" s="60">
        <f t="shared" si="338"/>
        <v>506.64</v>
      </c>
      <c r="N1429" s="10"/>
      <c r="O1429" s="79" t="str">
        <f t="shared" si="334"/>
        <v>NY Metro</v>
      </c>
      <c r="P1429" s="94">
        <f t="shared" si="333"/>
        <v>1340</v>
      </c>
      <c r="Q1429" s="94" t="s">
        <v>114</v>
      </c>
      <c r="R1429" s="193"/>
      <c r="S1429" s="94">
        <v>1</v>
      </c>
      <c r="T1429" s="58">
        <f t="shared" si="330"/>
        <v>4</v>
      </c>
      <c r="U1429" s="61">
        <f t="shared" si="331"/>
        <v>506.64</v>
      </c>
      <c r="V1429" s="61">
        <f t="shared" si="335"/>
        <v>494.16239941477687</v>
      </c>
      <c r="W1429" s="61" t="s">
        <v>194</v>
      </c>
      <c r="X1429" s="61">
        <f t="shared" si="336"/>
        <v>3.6349999999999998</v>
      </c>
      <c r="Y1429" s="61">
        <f t="shared" si="340"/>
        <v>3.5454767129968299</v>
      </c>
      <c r="Z1429" s="58">
        <f t="shared" si="341"/>
        <v>0</v>
      </c>
      <c r="AA1429" s="81">
        <f t="shared" si="332"/>
        <v>494.16239941477687</v>
      </c>
      <c r="AB1429" s="212">
        <f t="shared" si="339"/>
        <v>123.54059985369422</v>
      </c>
      <c r="AC1429" s="82"/>
      <c r="AD1429" s="10"/>
      <c r="AE1429"/>
      <c r="AF1429"/>
      <c r="AK1429" s="10"/>
      <c r="AM1429"/>
      <c r="AR1429" s="10"/>
      <c r="AT1429"/>
    </row>
    <row r="1430" spans="1:46" x14ac:dyDescent="0.25">
      <c r="A1430" s="93">
        <v>1341</v>
      </c>
      <c r="B1430" s="93" t="s">
        <v>126</v>
      </c>
      <c r="C1430" s="94" t="s">
        <v>114</v>
      </c>
      <c r="D1430" s="121">
        <v>2014</v>
      </c>
      <c r="E1430" s="93">
        <v>4</v>
      </c>
      <c r="F1430" s="93">
        <f t="shared" si="337"/>
        <v>1341</v>
      </c>
      <c r="H1430" s="54">
        <v>4</v>
      </c>
      <c r="I1430" s="118">
        <v>506.64</v>
      </c>
      <c r="J1430" s="123"/>
      <c r="L1430"/>
      <c r="M1430" s="60">
        <f t="shared" si="338"/>
        <v>506.64</v>
      </c>
      <c r="N1430" s="10"/>
      <c r="O1430" s="79" t="str">
        <f t="shared" si="334"/>
        <v>NY Metro</v>
      </c>
      <c r="P1430" s="94">
        <f t="shared" si="333"/>
        <v>1341</v>
      </c>
      <c r="Q1430" s="94" t="s">
        <v>114</v>
      </c>
      <c r="R1430" s="193"/>
      <c r="S1430" s="94">
        <v>1</v>
      </c>
      <c r="T1430" s="58">
        <f t="shared" si="330"/>
        <v>4</v>
      </c>
      <c r="U1430" s="61">
        <f t="shared" si="331"/>
        <v>506.64</v>
      </c>
      <c r="V1430" s="61">
        <f t="shared" si="335"/>
        <v>494.16239941477687</v>
      </c>
      <c r="W1430" s="61" t="s">
        <v>194</v>
      </c>
      <c r="X1430" s="61">
        <f t="shared" si="336"/>
        <v>3.6349999999999998</v>
      </c>
      <c r="Y1430" s="61">
        <f t="shared" si="340"/>
        <v>3.5454767129968299</v>
      </c>
      <c r="Z1430" s="58">
        <f t="shared" si="341"/>
        <v>0</v>
      </c>
      <c r="AA1430" s="81">
        <f t="shared" si="332"/>
        <v>494.16239941477687</v>
      </c>
      <c r="AB1430" s="212">
        <f t="shared" si="339"/>
        <v>123.54059985369422</v>
      </c>
      <c r="AC1430" s="82"/>
      <c r="AD1430" s="10"/>
      <c r="AE1430"/>
      <c r="AF1430"/>
      <c r="AK1430" s="10"/>
      <c r="AM1430"/>
      <c r="AR1430" s="10"/>
      <c r="AT1430"/>
    </row>
    <row r="1431" spans="1:46" x14ac:dyDescent="0.25">
      <c r="A1431" s="93">
        <v>1342</v>
      </c>
      <c r="B1431" s="93" t="s">
        <v>126</v>
      </c>
      <c r="C1431" s="94" t="s">
        <v>114</v>
      </c>
      <c r="D1431" s="121">
        <v>2014</v>
      </c>
      <c r="E1431" s="93">
        <v>4</v>
      </c>
      <c r="F1431" s="93">
        <f t="shared" si="337"/>
        <v>1342</v>
      </c>
      <c r="H1431" s="54">
        <v>4</v>
      </c>
      <c r="I1431" s="118">
        <v>506.64</v>
      </c>
      <c r="J1431" s="123"/>
      <c r="L1431"/>
      <c r="M1431" s="60">
        <f t="shared" si="338"/>
        <v>506.64</v>
      </c>
      <c r="N1431" s="10"/>
      <c r="O1431" s="79" t="str">
        <f t="shared" si="334"/>
        <v>NY Metro</v>
      </c>
      <c r="P1431" s="94">
        <f t="shared" si="333"/>
        <v>1342</v>
      </c>
      <c r="Q1431" s="94" t="s">
        <v>114</v>
      </c>
      <c r="R1431" s="193"/>
      <c r="S1431" s="94">
        <v>1</v>
      </c>
      <c r="T1431" s="58">
        <f t="shared" si="330"/>
        <v>4</v>
      </c>
      <c r="U1431" s="61">
        <f t="shared" si="331"/>
        <v>506.64</v>
      </c>
      <c r="V1431" s="61">
        <f t="shared" si="335"/>
        <v>494.16239941477687</v>
      </c>
      <c r="W1431" s="61" t="s">
        <v>194</v>
      </c>
      <c r="X1431" s="61">
        <f t="shared" si="336"/>
        <v>3.6349999999999998</v>
      </c>
      <c r="Y1431" s="61">
        <f t="shared" si="340"/>
        <v>3.5454767129968299</v>
      </c>
      <c r="Z1431" s="58">
        <f t="shared" si="341"/>
        <v>0</v>
      </c>
      <c r="AA1431" s="81">
        <f t="shared" si="332"/>
        <v>494.16239941477687</v>
      </c>
      <c r="AB1431" s="212">
        <f t="shared" si="339"/>
        <v>123.54059985369422</v>
      </c>
      <c r="AC1431" s="82"/>
      <c r="AD1431" s="10"/>
      <c r="AE1431"/>
      <c r="AF1431"/>
      <c r="AK1431" s="10"/>
      <c r="AM1431"/>
      <c r="AR1431" s="10"/>
      <c r="AT1431"/>
    </row>
    <row r="1432" spans="1:46" x14ac:dyDescent="0.25">
      <c r="A1432" s="93">
        <v>1343</v>
      </c>
      <c r="B1432" s="93" t="s">
        <v>126</v>
      </c>
      <c r="C1432" s="94" t="s">
        <v>114</v>
      </c>
      <c r="D1432" s="121">
        <v>2014</v>
      </c>
      <c r="E1432" s="93">
        <v>4</v>
      </c>
      <c r="F1432" s="93">
        <f t="shared" si="337"/>
        <v>1343</v>
      </c>
      <c r="H1432" s="54">
        <v>4</v>
      </c>
      <c r="I1432" s="118">
        <v>506.64</v>
      </c>
      <c r="J1432" s="123"/>
      <c r="L1432"/>
      <c r="M1432" s="60">
        <f t="shared" si="338"/>
        <v>506.64</v>
      </c>
      <c r="N1432" s="10"/>
      <c r="O1432" s="79" t="str">
        <f t="shared" si="334"/>
        <v>NY Metro</v>
      </c>
      <c r="P1432" s="94">
        <f t="shared" si="333"/>
        <v>1343</v>
      </c>
      <c r="Q1432" s="94" t="s">
        <v>114</v>
      </c>
      <c r="R1432" s="193"/>
      <c r="S1432" s="94">
        <v>1</v>
      </c>
      <c r="T1432" s="58">
        <f t="shared" ref="T1432:T1495" si="342">H1432</f>
        <v>4</v>
      </c>
      <c r="U1432" s="61">
        <f t="shared" ref="U1432:U1495" si="343">I1432</f>
        <v>506.64</v>
      </c>
      <c r="V1432" s="61">
        <f t="shared" si="335"/>
        <v>494.16239941477687</v>
      </c>
      <c r="W1432" s="61" t="s">
        <v>194</v>
      </c>
      <c r="X1432" s="61">
        <f t="shared" si="336"/>
        <v>3.6349999999999998</v>
      </c>
      <c r="Y1432" s="61">
        <f t="shared" si="340"/>
        <v>3.5454767129968299</v>
      </c>
      <c r="Z1432" s="58">
        <f t="shared" si="341"/>
        <v>0</v>
      </c>
      <c r="AA1432" s="81">
        <f t="shared" si="332"/>
        <v>494.16239941477687</v>
      </c>
      <c r="AB1432" s="212">
        <f t="shared" si="339"/>
        <v>123.54059985369422</v>
      </c>
      <c r="AC1432" s="82"/>
      <c r="AD1432" s="10"/>
      <c r="AE1432"/>
      <c r="AF1432"/>
      <c r="AK1432" s="10"/>
      <c r="AM1432"/>
      <c r="AR1432" s="10"/>
      <c r="AT1432"/>
    </row>
    <row r="1433" spans="1:46" x14ac:dyDescent="0.25">
      <c r="A1433" s="93">
        <v>1344</v>
      </c>
      <c r="B1433" s="93" t="s">
        <v>126</v>
      </c>
      <c r="C1433" s="94" t="s">
        <v>114</v>
      </c>
      <c r="D1433" s="121">
        <v>2014</v>
      </c>
      <c r="E1433" s="93">
        <v>4</v>
      </c>
      <c r="F1433" s="93">
        <f t="shared" si="337"/>
        <v>1344</v>
      </c>
      <c r="H1433" s="54">
        <v>4</v>
      </c>
      <c r="I1433" s="118">
        <v>506.64</v>
      </c>
      <c r="J1433" s="123"/>
      <c r="L1433"/>
      <c r="M1433" s="60">
        <f t="shared" si="338"/>
        <v>506.64</v>
      </c>
      <c r="N1433" s="10"/>
      <c r="O1433" s="79" t="str">
        <f t="shared" si="334"/>
        <v>NY Metro</v>
      </c>
      <c r="P1433" s="94">
        <f t="shared" si="333"/>
        <v>1344</v>
      </c>
      <c r="Q1433" s="94" t="s">
        <v>114</v>
      </c>
      <c r="R1433" s="193"/>
      <c r="S1433" s="94">
        <v>1</v>
      </c>
      <c r="T1433" s="58">
        <f t="shared" si="342"/>
        <v>4</v>
      </c>
      <c r="U1433" s="61">
        <f t="shared" si="343"/>
        <v>506.64</v>
      </c>
      <c r="V1433" s="61">
        <f t="shared" si="335"/>
        <v>494.16239941477687</v>
      </c>
      <c r="W1433" s="61" t="s">
        <v>194</v>
      </c>
      <c r="X1433" s="61">
        <f t="shared" si="336"/>
        <v>3.6349999999999998</v>
      </c>
      <c r="Y1433" s="61">
        <f t="shared" si="340"/>
        <v>3.5454767129968299</v>
      </c>
      <c r="Z1433" s="58">
        <f t="shared" si="341"/>
        <v>0</v>
      </c>
      <c r="AA1433" s="81">
        <f t="shared" si="332"/>
        <v>494.16239941477687</v>
      </c>
      <c r="AB1433" s="212">
        <f t="shared" si="339"/>
        <v>123.54059985369422</v>
      </c>
      <c r="AC1433" s="82"/>
      <c r="AD1433" s="10"/>
      <c r="AE1433"/>
      <c r="AF1433"/>
      <c r="AK1433" s="10"/>
      <c r="AM1433"/>
      <c r="AR1433" s="10"/>
      <c r="AT1433"/>
    </row>
    <row r="1434" spans="1:46" x14ac:dyDescent="0.25">
      <c r="A1434" s="93">
        <v>1345</v>
      </c>
      <c r="B1434" s="93" t="s">
        <v>126</v>
      </c>
      <c r="C1434" s="94" t="s">
        <v>114</v>
      </c>
      <c r="D1434" s="121">
        <v>2014</v>
      </c>
      <c r="E1434" s="93">
        <v>4</v>
      </c>
      <c r="F1434" s="93">
        <f t="shared" si="337"/>
        <v>1345</v>
      </c>
      <c r="H1434" s="54">
        <v>4</v>
      </c>
      <c r="I1434" s="118">
        <v>506.64</v>
      </c>
      <c r="J1434" s="123"/>
      <c r="L1434"/>
      <c r="M1434" s="60">
        <f t="shared" si="338"/>
        <v>506.64</v>
      </c>
      <c r="N1434" s="10"/>
      <c r="O1434" s="79" t="str">
        <f t="shared" si="334"/>
        <v>NY Metro</v>
      </c>
      <c r="P1434" s="94">
        <f t="shared" si="333"/>
        <v>1345</v>
      </c>
      <c r="Q1434" s="94" t="s">
        <v>114</v>
      </c>
      <c r="R1434" s="193"/>
      <c r="S1434" s="94">
        <v>1</v>
      </c>
      <c r="T1434" s="58">
        <f t="shared" si="342"/>
        <v>4</v>
      </c>
      <c r="U1434" s="61">
        <f t="shared" si="343"/>
        <v>506.64</v>
      </c>
      <c r="V1434" s="61">
        <f t="shared" si="335"/>
        <v>494.16239941477687</v>
      </c>
      <c r="W1434" s="61" t="s">
        <v>194</v>
      </c>
      <c r="X1434" s="61">
        <f t="shared" si="336"/>
        <v>3.6349999999999998</v>
      </c>
      <c r="Y1434" s="61">
        <f t="shared" si="340"/>
        <v>3.5454767129968299</v>
      </c>
      <c r="Z1434" s="58">
        <f t="shared" si="341"/>
        <v>0</v>
      </c>
      <c r="AA1434" s="81">
        <f t="shared" si="332"/>
        <v>494.16239941477687</v>
      </c>
      <c r="AB1434" s="212">
        <f t="shared" si="339"/>
        <v>123.54059985369422</v>
      </c>
      <c r="AC1434" s="82"/>
      <c r="AD1434" s="10"/>
      <c r="AE1434"/>
      <c r="AF1434"/>
      <c r="AK1434" s="10"/>
      <c r="AM1434"/>
      <c r="AR1434" s="10"/>
      <c r="AT1434"/>
    </row>
    <row r="1435" spans="1:46" x14ac:dyDescent="0.25">
      <c r="A1435" s="93">
        <v>1346</v>
      </c>
      <c r="B1435" s="93" t="s">
        <v>126</v>
      </c>
      <c r="C1435" s="94" t="s">
        <v>114</v>
      </c>
      <c r="D1435" s="121">
        <v>2014</v>
      </c>
      <c r="E1435" s="93">
        <v>4</v>
      </c>
      <c r="F1435" s="93">
        <f t="shared" si="337"/>
        <v>1346</v>
      </c>
      <c r="H1435" s="54">
        <v>4</v>
      </c>
      <c r="I1435" s="118">
        <v>506.64</v>
      </c>
      <c r="J1435" s="123"/>
      <c r="L1435"/>
      <c r="M1435" s="60">
        <f t="shared" si="338"/>
        <v>506.64</v>
      </c>
      <c r="N1435" s="10"/>
      <c r="O1435" s="79" t="str">
        <f t="shared" si="334"/>
        <v>NY Metro</v>
      </c>
      <c r="P1435" s="94">
        <f t="shared" si="333"/>
        <v>1346</v>
      </c>
      <c r="Q1435" s="94" t="s">
        <v>114</v>
      </c>
      <c r="R1435" s="193"/>
      <c r="S1435" s="94">
        <v>1</v>
      </c>
      <c r="T1435" s="58">
        <f t="shared" si="342"/>
        <v>4</v>
      </c>
      <c r="U1435" s="61">
        <f t="shared" si="343"/>
        <v>506.64</v>
      </c>
      <c r="V1435" s="61">
        <f t="shared" si="335"/>
        <v>494.16239941477687</v>
      </c>
      <c r="W1435" s="61" t="s">
        <v>194</v>
      </c>
      <c r="X1435" s="61">
        <f t="shared" si="336"/>
        <v>3.6349999999999998</v>
      </c>
      <c r="Y1435" s="61">
        <f t="shared" si="340"/>
        <v>3.5454767129968299</v>
      </c>
      <c r="Z1435" s="58">
        <f t="shared" si="341"/>
        <v>0</v>
      </c>
      <c r="AA1435" s="81">
        <f t="shared" si="332"/>
        <v>494.16239941477687</v>
      </c>
      <c r="AB1435" s="212">
        <f t="shared" si="339"/>
        <v>123.54059985369422</v>
      </c>
      <c r="AC1435" s="82"/>
      <c r="AD1435" s="10"/>
      <c r="AE1435"/>
      <c r="AF1435"/>
      <c r="AK1435" s="10"/>
      <c r="AM1435"/>
      <c r="AR1435" s="10"/>
      <c r="AT1435"/>
    </row>
    <row r="1436" spans="1:46" x14ac:dyDescent="0.25">
      <c r="A1436" s="93">
        <v>1347</v>
      </c>
      <c r="B1436" s="93" t="s">
        <v>126</v>
      </c>
      <c r="C1436" s="94" t="s">
        <v>114</v>
      </c>
      <c r="D1436" s="121">
        <v>2014</v>
      </c>
      <c r="E1436" s="93">
        <v>4</v>
      </c>
      <c r="F1436" s="93">
        <f t="shared" si="337"/>
        <v>1347</v>
      </c>
      <c r="H1436" s="54">
        <v>4</v>
      </c>
      <c r="I1436" s="118">
        <v>506.64</v>
      </c>
      <c r="J1436" s="123"/>
      <c r="L1436"/>
      <c r="M1436" s="60">
        <f t="shared" si="338"/>
        <v>506.64</v>
      </c>
      <c r="N1436" s="10"/>
      <c r="O1436" s="79" t="str">
        <f t="shared" si="334"/>
        <v>NY Metro</v>
      </c>
      <c r="P1436" s="94">
        <f t="shared" si="333"/>
        <v>1347</v>
      </c>
      <c r="Q1436" s="94" t="s">
        <v>114</v>
      </c>
      <c r="R1436" s="193"/>
      <c r="S1436" s="94">
        <v>1</v>
      </c>
      <c r="T1436" s="58">
        <f t="shared" si="342"/>
        <v>4</v>
      </c>
      <c r="U1436" s="61">
        <f t="shared" si="343"/>
        <v>506.64</v>
      </c>
      <c r="V1436" s="61">
        <f t="shared" si="335"/>
        <v>494.16239941477687</v>
      </c>
      <c r="W1436" s="61" t="s">
        <v>194</v>
      </c>
      <c r="X1436" s="61">
        <f t="shared" si="336"/>
        <v>3.6349999999999998</v>
      </c>
      <c r="Y1436" s="61">
        <f t="shared" si="340"/>
        <v>3.5454767129968299</v>
      </c>
      <c r="Z1436" s="58">
        <f t="shared" si="341"/>
        <v>0</v>
      </c>
      <c r="AA1436" s="81">
        <f t="shared" si="332"/>
        <v>494.16239941477687</v>
      </c>
      <c r="AB1436" s="212">
        <f t="shared" si="339"/>
        <v>123.54059985369422</v>
      </c>
      <c r="AC1436" s="82"/>
      <c r="AD1436" s="10"/>
      <c r="AE1436"/>
      <c r="AF1436"/>
      <c r="AK1436" s="10"/>
      <c r="AM1436"/>
      <c r="AR1436" s="10"/>
      <c r="AT1436"/>
    </row>
    <row r="1437" spans="1:46" x14ac:dyDescent="0.25">
      <c r="A1437" s="93">
        <v>1348</v>
      </c>
      <c r="B1437" s="93" t="s">
        <v>126</v>
      </c>
      <c r="C1437" s="94" t="s">
        <v>114</v>
      </c>
      <c r="D1437" s="121">
        <v>2014</v>
      </c>
      <c r="E1437" s="93">
        <v>4</v>
      </c>
      <c r="F1437" s="93">
        <f t="shared" si="337"/>
        <v>1348</v>
      </c>
      <c r="H1437" s="54">
        <v>4</v>
      </c>
      <c r="I1437" s="118">
        <v>506.64</v>
      </c>
      <c r="J1437" s="123"/>
      <c r="L1437"/>
      <c r="M1437" s="60">
        <f t="shared" si="338"/>
        <v>506.64</v>
      </c>
      <c r="N1437" s="10"/>
      <c r="O1437" s="79" t="str">
        <f t="shared" si="334"/>
        <v>NY Metro</v>
      </c>
      <c r="P1437" s="94">
        <f t="shared" si="333"/>
        <v>1348</v>
      </c>
      <c r="Q1437" s="94" t="s">
        <v>114</v>
      </c>
      <c r="R1437" s="193"/>
      <c r="S1437" s="94">
        <v>1</v>
      </c>
      <c r="T1437" s="58">
        <f t="shared" si="342"/>
        <v>4</v>
      </c>
      <c r="U1437" s="61">
        <f t="shared" si="343"/>
        <v>506.64</v>
      </c>
      <c r="V1437" s="61">
        <f t="shared" si="335"/>
        <v>494.16239941477687</v>
      </c>
      <c r="W1437" s="61" t="s">
        <v>194</v>
      </c>
      <c r="X1437" s="61">
        <f t="shared" si="336"/>
        <v>3.6349999999999998</v>
      </c>
      <c r="Y1437" s="61">
        <f t="shared" si="340"/>
        <v>3.5454767129968299</v>
      </c>
      <c r="Z1437" s="58">
        <f t="shared" si="341"/>
        <v>0</v>
      </c>
      <c r="AA1437" s="81">
        <f t="shared" si="332"/>
        <v>494.16239941477687</v>
      </c>
      <c r="AB1437" s="212">
        <f t="shared" si="339"/>
        <v>123.54059985369422</v>
      </c>
      <c r="AC1437" s="82"/>
      <c r="AD1437" s="10"/>
      <c r="AE1437"/>
      <c r="AF1437"/>
      <c r="AK1437" s="10"/>
      <c r="AM1437"/>
      <c r="AR1437" s="10"/>
      <c r="AT1437"/>
    </row>
    <row r="1438" spans="1:46" x14ac:dyDescent="0.25">
      <c r="A1438" s="93">
        <v>1349</v>
      </c>
      <c r="B1438" s="93" t="s">
        <v>126</v>
      </c>
      <c r="C1438" s="94" t="s">
        <v>114</v>
      </c>
      <c r="D1438" s="121">
        <v>2014</v>
      </c>
      <c r="E1438" s="93">
        <v>4</v>
      </c>
      <c r="F1438" s="93">
        <f t="shared" si="337"/>
        <v>1349</v>
      </c>
      <c r="H1438" s="54">
        <v>4</v>
      </c>
      <c r="I1438" s="118">
        <v>506.64</v>
      </c>
      <c r="J1438" s="123"/>
      <c r="L1438"/>
      <c r="M1438" s="60">
        <f t="shared" si="338"/>
        <v>506.64</v>
      </c>
      <c r="N1438" s="10"/>
      <c r="O1438" s="79" t="str">
        <f t="shared" si="334"/>
        <v>NY Metro</v>
      </c>
      <c r="P1438" s="94">
        <f t="shared" si="333"/>
        <v>1349</v>
      </c>
      <c r="Q1438" s="94" t="s">
        <v>114</v>
      </c>
      <c r="R1438" s="193"/>
      <c r="S1438" s="94">
        <v>1</v>
      </c>
      <c r="T1438" s="58">
        <f t="shared" si="342"/>
        <v>4</v>
      </c>
      <c r="U1438" s="61">
        <f t="shared" si="343"/>
        <v>506.64</v>
      </c>
      <c r="V1438" s="61">
        <f t="shared" si="335"/>
        <v>494.16239941477687</v>
      </c>
      <c r="W1438" s="61" t="s">
        <v>194</v>
      </c>
      <c r="X1438" s="61">
        <f t="shared" si="336"/>
        <v>3.6349999999999998</v>
      </c>
      <c r="Y1438" s="61">
        <f t="shared" si="340"/>
        <v>3.5454767129968299</v>
      </c>
      <c r="Z1438" s="58">
        <f t="shared" si="341"/>
        <v>0</v>
      </c>
      <c r="AA1438" s="81">
        <f t="shared" si="332"/>
        <v>494.16239941477687</v>
      </c>
      <c r="AB1438" s="212">
        <f t="shared" si="339"/>
        <v>123.54059985369422</v>
      </c>
      <c r="AC1438" s="82"/>
      <c r="AD1438" s="10"/>
      <c r="AE1438"/>
      <c r="AF1438"/>
      <c r="AK1438" s="10"/>
      <c r="AM1438"/>
      <c r="AR1438" s="10"/>
      <c r="AT1438"/>
    </row>
    <row r="1439" spans="1:46" x14ac:dyDescent="0.25">
      <c r="A1439" s="93">
        <v>1350</v>
      </c>
      <c r="B1439" s="93" t="s">
        <v>126</v>
      </c>
      <c r="C1439" s="94" t="s">
        <v>114</v>
      </c>
      <c r="D1439" s="121">
        <v>2014</v>
      </c>
      <c r="E1439" s="93">
        <v>4</v>
      </c>
      <c r="F1439" s="93">
        <f t="shared" si="337"/>
        <v>1350</v>
      </c>
      <c r="H1439" s="54">
        <v>4</v>
      </c>
      <c r="I1439" s="118">
        <v>506.64</v>
      </c>
      <c r="J1439" s="123"/>
      <c r="L1439"/>
      <c r="M1439" s="60">
        <f t="shared" si="338"/>
        <v>506.64</v>
      </c>
      <c r="N1439" s="10"/>
      <c r="O1439" s="79" t="str">
        <f t="shared" si="334"/>
        <v>NY Metro</v>
      </c>
      <c r="P1439" s="94">
        <f t="shared" si="333"/>
        <v>1350</v>
      </c>
      <c r="Q1439" s="94" t="s">
        <v>114</v>
      </c>
      <c r="R1439" s="193"/>
      <c r="S1439" s="94">
        <v>1</v>
      </c>
      <c r="T1439" s="58">
        <f t="shared" si="342"/>
        <v>4</v>
      </c>
      <c r="U1439" s="61">
        <f t="shared" si="343"/>
        <v>506.64</v>
      </c>
      <c r="V1439" s="61">
        <f t="shared" si="335"/>
        <v>494.16239941477687</v>
      </c>
      <c r="W1439" s="61" t="s">
        <v>194</v>
      </c>
      <c r="X1439" s="61">
        <f t="shared" si="336"/>
        <v>3.6349999999999998</v>
      </c>
      <c r="Y1439" s="61">
        <f t="shared" si="340"/>
        <v>3.5454767129968299</v>
      </c>
      <c r="Z1439" s="58">
        <f t="shared" si="341"/>
        <v>0</v>
      </c>
      <c r="AA1439" s="81">
        <f t="shared" ref="AA1439:AA1502" si="344">(Z1439*Y1439+V1439)/S1439</f>
        <v>494.16239941477687</v>
      </c>
      <c r="AB1439" s="212">
        <f t="shared" si="339"/>
        <v>123.54059985369422</v>
      </c>
      <c r="AC1439" s="82"/>
      <c r="AD1439" s="10"/>
      <c r="AE1439"/>
      <c r="AF1439"/>
      <c r="AK1439" s="10"/>
      <c r="AM1439"/>
      <c r="AR1439" s="10"/>
      <c r="AT1439"/>
    </row>
    <row r="1440" spans="1:46" x14ac:dyDescent="0.25">
      <c r="A1440" s="93">
        <v>1351</v>
      </c>
      <c r="B1440" s="93" t="s">
        <v>126</v>
      </c>
      <c r="C1440" s="94" t="s">
        <v>114</v>
      </c>
      <c r="D1440" s="121">
        <v>2014</v>
      </c>
      <c r="E1440" s="93">
        <v>4</v>
      </c>
      <c r="F1440" s="93">
        <f t="shared" si="337"/>
        <v>1351</v>
      </c>
      <c r="H1440" s="54">
        <v>4</v>
      </c>
      <c r="I1440" s="118">
        <v>506.64</v>
      </c>
      <c r="J1440" s="123"/>
      <c r="L1440"/>
      <c r="M1440" s="60">
        <f t="shared" si="338"/>
        <v>506.64</v>
      </c>
      <c r="N1440" s="10"/>
      <c r="O1440" s="79" t="str">
        <f t="shared" si="334"/>
        <v>NY Metro</v>
      </c>
      <c r="P1440" s="94">
        <f t="shared" si="333"/>
        <v>1351</v>
      </c>
      <c r="Q1440" s="94" t="s">
        <v>114</v>
      </c>
      <c r="R1440" s="193"/>
      <c r="S1440" s="94">
        <v>1</v>
      </c>
      <c r="T1440" s="58">
        <f t="shared" si="342"/>
        <v>4</v>
      </c>
      <c r="U1440" s="61">
        <f t="shared" si="343"/>
        <v>506.64</v>
      </c>
      <c r="V1440" s="61">
        <f t="shared" si="335"/>
        <v>494.16239941477687</v>
      </c>
      <c r="W1440" s="61" t="s">
        <v>194</v>
      </c>
      <c r="X1440" s="61">
        <f t="shared" si="336"/>
        <v>3.6349999999999998</v>
      </c>
      <c r="Y1440" s="61">
        <f t="shared" si="340"/>
        <v>3.5454767129968299</v>
      </c>
      <c r="Z1440" s="58">
        <f t="shared" si="341"/>
        <v>0</v>
      </c>
      <c r="AA1440" s="81">
        <f t="shared" si="344"/>
        <v>494.16239941477687</v>
      </c>
      <c r="AB1440" s="212">
        <f t="shared" si="339"/>
        <v>123.54059985369422</v>
      </c>
      <c r="AC1440" s="82"/>
      <c r="AD1440" s="10"/>
      <c r="AE1440"/>
      <c r="AF1440"/>
      <c r="AK1440" s="10"/>
      <c r="AM1440"/>
      <c r="AR1440" s="10"/>
      <c r="AT1440"/>
    </row>
    <row r="1441" spans="1:46" x14ac:dyDescent="0.25">
      <c r="A1441" s="93">
        <v>1352</v>
      </c>
      <c r="B1441" s="93" t="s">
        <v>126</v>
      </c>
      <c r="C1441" s="94" t="s">
        <v>114</v>
      </c>
      <c r="D1441" s="121">
        <v>2014</v>
      </c>
      <c r="E1441" s="93">
        <v>4</v>
      </c>
      <c r="F1441" s="93">
        <f t="shared" si="337"/>
        <v>1352</v>
      </c>
      <c r="H1441" s="54">
        <v>4</v>
      </c>
      <c r="I1441" s="118">
        <v>506.64</v>
      </c>
      <c r="J1441" s="123"/>
      <c r="L1441"/>
      <c r="M1441" s="60">
        <f t="shared" si="338"/>
        <v>506.64</v>
      </c>
      <c r="N1441" s="10"/>
      <c r="O1441" s="79" t="str">
        <f t="shared" si="334"/>
        <v>NY Metro</v>
      </c>
      <c r="P1441" s="94">
        <f t="shared" si="333"/>
        <v>1352</v>
      </c>
      <c r="Q1441" s="94" t="s">
        <v>114</v>
      </c>
      <c r="R1441" s="193"/>
      <c r="S1441" s="94">
        <v>1</v>
      </c>
      <c r="T1441" s="58">
        <f t="shared" si="342"/>
        <v>4</v>
      </c>
      <c r="U1441" s="61">
        <f t="shared" si="343"/>
        <v>506.64</v>
      </c>
      <c r="V1441" s="61">
        <f t="shared" si="335"/>
        <v>494.16239941477687</v>
      </c>
      <c r="W1441" s="61" t="s">
        <v>194</v>
      </c>
      <c r="X1441" s="61">
        <f t="shared" si="336"/>
        <v>3.6349999999999998</v>
      </c>
      <c r="Y1441" s="61">
        <f t="shared" si="340"/>
        <v>3.5454767129968299</v>
      </c>
      <c r="Z1441" s="58">
        <f t="shared" si="341"/>
        <v>0</v>
      </c>
      <c r="AA1441" s="81">
        <f t="shared" si="344"/>
        <v>494.16239941477687</v>
      </c>
      <c r="AB1441" s="212">
        <f t="shared" si="339"/>
        <v>123.54059985369422</v>
      </c>
      <c r="AC1441" s="82"/>
      <c r="AD1441" s="10"/>
      <c r="AE1441"/>
      <c r="AF1441"/>
      <c r="AK1441" s="10"/>
      <c r="AM1441"/>
      <c r="AR1441" s="10"/>
      <c r="AT1441"/>
    </row>
    <row r="1442" spans="1:46" x14ac:dyDescent="0.25">
      <c r="A1442" s="93">
        <v>1353</v>
      </c>
      <c r="B1442" s="93" t="s">
        <v>126</v>
      </c>
      <c r="C1442" s="94" t="s">
        <v>114</v>
      </c>
      <c r="D1442" s="121">
        <v>2014</v>
      </c>
      <c r="E1442" s="93">
        <v>4</v>
      </c>
      <c r="F1442" s="93">
        <f t="shared" si="337"/>
        <v>1353</v>
      </c>
      <c r="H1442" s="54">
        <v>4</v>
      </c>
      <c r="I1442" s="118">
        <v>506.64</v>
      </c>
      <c r="J1442" s="123"/>
      <c r="L1442"/>
      <c r="M1442" s="60">
        <f t="shared" si="338"/>
        <v>506.64</v>
      </c>
      <c r="N1442" s="10"/>
      <c r="O1442" s="79" t="str">
        <f t="shared" si="334"/>
        <v>NY Metro</v>
      </c>
      <c r="P1442" s="94">
        <f t="shared" si="333"/>
        <v>1353</v>
      </c>
      <c r="Q1442" s="94" t="s">
        <v>114</v>
      </c>
      <c r="R1442" s="193"/>
      <c r="S1442" s="94">
        <v>1</v>
      </c>
      <c r="T1442" s="58">
        <f t="shared" si="342"/>
        <v>4</v>
      </c>
      <c r="U1442" s="61">
        <f t="shared" si="343"/>
        <v>506.64</v>
      </c>
      <c r="V1442" s="61">
        <f t="shared" si="335"/>
        <v>494.16239941477687</v>
      </c>
      <c r="W1442" s="61" t="s">
        <v>194</v>
      </c>
      <c r="X1442" s="61">
        <f t="shared" si="336"/>
        <v>3.6349999999999998</v>
      </c>
      <c r="Y1442" s="61">
        <f t="shared" si="340"/>
        <v>3.5454767129968299</v>
      </c>
      <c r="Z1442" s="58">
        <f t="shared" si="341"/>
        <v>0</v>
      </c>
      <c r="AA1442" s="81">
        <f t="shared" si="344"/>
        <v>494.16239941477687</v>
      </c>
      <c r="AB1442" s="212">
        <f t="shared" si="339"/>
        <v>123.54059985369422</v>
      </c>
      <c r="AC1442" s="82"/>
      <c r="AD1442" s="10"/>
      <c r="AE1442"/>
      <c r="AF1442"/>
      <c r="AK1442" s="10"/>
      <c r="AM1442"/>
      <c r="AR1442" s="10"/>
      <c r="AT1442"/>
    </row>
    <row r="1443" spans="1:46" x14ac:dyDescent="0.25">
      <c r="A1443" s="93">
        <v>1354</v>
      </c>
      <c r="B1443" s="93" t="s">
        <v>126</v>
      </c>
      <c r="C1443" s="94" t="s">
        <v>114</v>
      </c>
      <c r="D1443" s="121">
        <v>2014</v>
      </c>
      <c r="E1443" s="93">
        <v>4</v>
      </c>
      <c r="F1443" s="93">
        <f t="shared" si="337"/>
        <v>1354</v>
      </c>
      <c r="H1443" s="54">
        <v>4</v>
      </c>
      <c r="I1443" s="118">
        <v>506.64</v>
      </c>
      <c r="J1443" s="123"/>
      <c r="L1443"/>
      <c r="M1443" s="60">
        <f t="shared" si="338"/>
        <v>506.64</v>
      </c>
      <c r="N1443" s="10"/>
      <c r="O1443" s="79" t="str">
        <f t="shared" si="334"/>
        <v>NY Metro</v>
      </c>
      <c r="P1443" s="94">
        <f t="shared" si="333"/>
        <v>1354</v>
      </c>
      <c r="Q1443" s="94" t="s">
        <v>114</v>
      </c>
      <c r="R1443" s="193"/>
      <c r="S1443" s="94">
        <v>1</v>
      </c>
      <c r="T1443" s="58">
        <f t="shared" si="342"/>
        <v>4</v>
      </c>
      <c r="U1443" s="61">
        <f t="shared" si="343"/>
        <v>506.64</v>
      </c>
      <c r="V1443" s="61">
        <f t="shared" si="335"/>
        <v>494.16239941477687</v>
      </c>
      <c r="W1443" s="61" t="s">
        <v>194</v>
      </c>
      <c r="X1443" s="61">
        <f t="shared" si="336"/>
        <v>3.6349999999999998</v>
      </c>
      <c r="Y1443" s="61">
        <f t="shared" si="340"/>
        <v>3.5454767129968299</v>
      </c>
      <c r="Z1443" s="58">
        <f t="shared" si="341"/>
        <v>0</v>
      </c>
      <c r="AA1443" s="81">
        <f t="shared" si="344"/>
        <v>494.16239941477687</v>
      </c>
      <c r="AB1443" s="212">
        <f t="shared" si="339"/>
        <v>123.54059985369422</v>
      </c>
      <c r="AC1443" s="82"/>
      <c r="AD1443" s="10"/>
      <c r="AE1443"/>
      <c r="AF1443"/>
      <c r="AK1443" s="10"/>
      <c r="AM1443"/>
      <c r="AR1443" s="10"/>
      <c r="AT1443"/>
    </row>
    <row r="1444" spans="1:46" x14ac:dyDescent="0.25">
      <c r="A1444" s="93">
        <v>1355</v>
      </c>
      <c r="B1444" s="93" t="s">
        <v>126</v>
      </c>
      <c r="C1444" s="94" t="s">
        <v>114</v>
      </c>
      <c r="D1444" s="121">
        <v>2014</v>
      </c>
      <c r="E1444" s="93">
        <v>4</v>
      </c>
      <c r="F1444" s="93">
        <f t="shared" si="337"/>
        <v>1355</v>
      </c>
      <c r="H1444" s="54">
        <v>4</v>
      </c>
      <c r="I1444" s="118">
        <v>506.64</v>
      </c>
      <c r="J1444" s="123"/>
      <c r="L1444"/>
      <c r="M1444" s="60">
        <f t="shared" si="338"/>
        <v>506.64</v>
      </c>
      <c r="N1444" s="10"/>
      <c r="O1444" s="79" t="str">
        <f t="shared" si="334"/>
        <v>NY Metro</v>
      </c>
      <c r="P1444" s="94">
        <f t="shared" si="333"/>
        <v>1355</v>
      </c>
      <c r="Q1444" s="94" t="s">
        <v>114</v>
      </c>
      <c r="R1444" s="193"/>
      <c r="S1444" s="94">
        <v>1</v>
      </c>
      <c r="T1444" s="58">
        <f t="shared" si="342"/>
        <v>4</v>
      </c>
      <c r="U1444" s="61">
        <f t="shared" si="343"/>
        <v>506.64</v>
      </c>
      <c r="V1444" s="61">
        <f t="shared" si="335"/>
        <v>494.16239941477687</v>
      </c>
      <c r="W1444" s="61" t="s">
        <v>194</v>
      </c>
      <c r="X1444" s="61">
        <f t="shared" si="336"/>
        <v>3.6349999999999998</v>
      </c>
      <c r="Y1444" s="61">
        <f t="shared" si="340"/>
        <v>3.5454767129968299</v>
      </c>
      <c r="Z1444" s="58">
        <f t="shared" si="341"/>
        <v>0</v>
      </c>
      <c r="AA1444" s="81">
        <f t="shared" si="344"/>
        <v>494.16239941477687</v>
      </c>
      <c r="AB1444" s="212">
        <f t="shared" si="339"/>
        <v>123.54059985369422</v>
      </c>
      <c r="AC1444" s="82"/>
      <c r="AD1444" s="10"/>
      <c r="AE1444"/>
      <c r="AF1444"/>
      <c r="AK1444" s="10"/>
      <c r="AM1444"/>
      <c r="AR1444" s="10"/>
      <c r="AT1444"/>
    </row>
    <row r="1445" spans="1:46" x14ac:dyDescent="0.25">
      <c r="A1445" s="93">
        <v>1356</v>
      </c>
      <c r="B1445" s="93" t="s">
        <v>126</v>
      </c>
      <c r="C1445" s="94" t="s">
        <v>114</v>
      </c>
      <c r="D1445" s="121">
        <v>2014</v>
      </c>
      <c r="E1445" s="93">
        <v>4</v>
      </c>
      <c r="F1445" s="93">
        <f t="shared" si="337"/>
        <v>1356</v>
      </c>
      <c r="H1445" s="54">
        <v>4</v>
      </c>
      <c r="I1445" s="118">
        <v>506.64</v>
      </c>
      <c r="J1445" s="123"/>
      <c r="L1445"/>
      <c r="M1445" s="60">
        <f t="shared" si="338"/>
        <v>506.64</v>
      </c>
      <c r="N1445" s="10"/>
      <c r="O1445" s="79" t="str">
        <f t="shared" si="334"/>
        <v>NY Metro</v>
      </c>
      <c r="P1445" s="94">
        <f t="shared" si="333"/>
        <v>1356</v>
      </c>
      <c r="Q1445" s="94" t="s">
        <v>114</v>
      </c>
      <c r="R1445" s="193"/>
      <c r="S1445" s="94">
        <v>1</v>
      </c>
      <c r="T1445" s="58">
        <f t="shared" si="342"/>
        <v>4</v>
      </c>
      <c r="U1445" s="61">
        <f t="shared" si="343"/>
        <v>506.64</v>
      </c>
      <c r="V1445" s="61">
        <f t="shared" si="335"/>
        <v>494.16239941477687</v>
      </c>
      <c r="W1445" s="61" t="s">
        <v>194</v>
      </c>
      <c r="X1445" s="61">
        <f t="shared" si="336"/>
        <v>3.6349999999999998</v>
      </c>
      <c r="Y1445" s="61">
        <f t="shared" si="340"/>
        <v>3.5454767129968299</v>
      </c>
      <c r="Z1445" s="58">
        <f t="shared" si="341"/>
        <v>0</v>
      </c>
      <c r="AA1445" s="81">
        <f t="shared" si="344"/>
        <v>494.16239941477687</v>
      </c>
      <c r="AB1445" s="212">
        <f t="shared" si="339"/>
        <v>123.54059985369422</v>
      </c>
      <c r="AC1445" s="82"/>
      <c r="AD1445" s="10"/>
      <c r="AE1445"/>
      <c r="AF1445"/>
      <c r="AK1445" s="10"/>
      <c r="AM1445"/>
      <c r="AR1445" s="10"/>
      <c r="AT1445"/>
    </row>
    <row r="1446" spans="1:46" x14ac:dyDescent="0.25">
      <c r="A1446" s="93">
        <v>1357</v>
      </c>
      <c r="B1446" s="93" t="s">
        <v>126</v>
      </c>
      <c r="C1446" s="94" t="s">
        <v>114</v>
      </c>
      <c r="D1446" s="121">
        <v>2014</v>
      </c>
      <c r="E1446" s="93">
        <v>4</v>
      </c>
      <c r="F1446" s="93">
        <f t="shared" si="337"/>
        <v>1357</v>
      </c>
      <c r="H1446" s="54">
        <v>4</v>
      </c>
      <c r="I1446" s="118">
        <v>506.64</v>
      </c>
      <c r="J1446" s="123"/>
      <c r="L1446"/>
      <c r="M1446" s="60">
        <f t="shared" si="338"/>
        <v>506.64</v>
      </c>
      <c r="N1446" s="10"/>
      <c r="O1446" s="79" t="str">
        <f t="shared" si="334"/>
        <v>NY Metro</v>
      </c>
      <c r="P1446" s="94">
        <f t="shared" si="333"/>
        <v>1357</v>
      </c>
      <c r="Q1446" s="94" t="s">
        <v>114</v>
      </c>
      <c r="R1446" s="193"/>
      <c r="S1446" s="94">
        <v>1</v>
      </c>
      <c r="T1446" s="58">
        <f t="shared" si="342"/>
        <v>4</v>
      </c>
      <c r="U1446" s="61">
        <f t="shared" si="343"/>
        <v>506.64</v>
      </c>
      <c r="V1446" s="61">
        <f t="shared" si="335"/>
        <v>494.16239941477687</v>
      </c>
      <c r="W1446" s="61" t="s">
        <v>194</v>
      </c>
      <c r="X1446" s="61">
        <f t="shared" si="336"/>
        <v>3.6349999999999998</v>
      </c>
      <c r="Y1446" s="61">
        <f t="shared" si="340"/>
        <v>3.5454767129968299</v>
      </c>
      <c r="Z1446" s="58">
        <f t="shared" si="341"/>
        <v>0</v>
      </c>
      <c r="AA1446" s="81">
        <f t="shared" si="344"/>
        <v>494.16239941477687</v>
      </c>
      <c r="AB1446" s="212">
        <f t="shared" si="339"/>
        <v>123.54059985369422</v>
      </c>
      <c r="AC1446" s="82"/>
      <c r="AD1446" s="10"/>
      <c r="AE1446"/>
      <c r="AF1446"/>
      <c r="AK1446" s="10"/>
      <c r="AM1446"/>
      <c r="AR1446" s="10"/>
      <c r="AT1446"/>
    </row>
    <row r="1447" spans="1:46" x14ac:dyDescent="0.25">
      <c r="A1447" s="93">
        <v>1358</v>
      </c>
      <c r="B1447" s="93" t="s">
        <v>126</v>
      </c>
      <c r="C1447" s="94" t="s">
        <v>114</v>
      </c>
      <c r="D1447" s="121">
        <v>2014</v>
      </c>
      <c r="E1447" s="93">
        <v>4</v>
      </c>
      <c r="F1447" s="93">
        <f t="shared" si="337"/>
        <v>1358</v>
      </c>
      <c r="H1447" s="54">
        <v>4</v>
      </c>
      <c r="I1447" s="118">
        <v>506.64</v>
      </c>
      <c r="J1447" s="123"/>
      <c r="L1447"/>
      <c r="M1447" s="60">
        <f t="shared" si="338"/>
        <v>506.64</v>
      </c>
      <c r="N1447" s="10"/>
      <c r="O1447" s="79" t="str">
        <f t="shared" si="334"/>
        <v>NY Metro</v>
      </c>
      <c r="P1447" s="94">
        <f t="shared" si="333"/>
        <v>1358</v>
      </c>
      <c r="Q1447" s="94" t="s">
        <v>114</v>
      </c>
      <c r="R1447" s="193"/>
      <c r="S1447" s="94">
        <v>1</v>
      </c>
      <c r="T1447" s="58">
        <f t="shared" si="342"/>
        <v>4</v>
      </c>
      <c r="U1447" s="61">
        <f t="shared" si="343"/>
        <v>506.64</v>
      </c>
      <c r="V1447" s="61">
        <f t="shared" si="335"/>
        <v>494.16239941477687</v>
      </c>
      <c r="W1447" s="61" t="s">
        <v>194</v>
      </c>
      <c r="X1447" s="61">
        <f t="shared" si="336"/>
        <v>3.6349999999999998</v>
      </c>
      <c r="Y1447" s="61">
        <f t="shared" si="340"/>
        <v>3.5454767129968299</v>
      </c>
      <c r="Z1447" s="58">
        <f t="shared" si="341"/>
        <v>0</v>
      </c>
      <c r="AA1447" s="81">
        <f t="shared" si="344"/>
        <v>494.16239941477687</v>
      </c>
      <c r="AB1447" s="212">
        <f t="shared" si="339"/>
        <v>123.54059985369422</v>
      </c>
      <c r="AC1447" s="82"/>
      <c r="AD1447" s="10"/>
      <c r="AE1447"/>
      <c r="AF1447"/>
      <c r="AK1447" s="10"/>
      <c r="AM1447"/>
      <c r="AR1447" s="10"/>
      <c r="AT1447"/>
    </row>
    <row r="1448" spans="1:46" x14ac:dyDescent="0.25">
      <c r="A1448" s="93">
        <v>1359</v>
      </c>
      <c r="B1448" s="93" t="s">
        <v>126</v>
      </c>
      <c r="C1448" s="94" t="s">
        <v>114</v>
      </c>
      <c r="D1448" s="121">
        <v>2014</v>
      </c>
      <c r="E1448" s="93">
        <v>4</v>
      </c>
      <c r="F1448" s="93">
        <f t="shared" si="337"/>
        <v>1359</v>
      </c>
      <c r="H1448" s="54">
        <v>4</v>
      </c>
      <c r="I1448" s="118">
        <v>506.64</v>
      </c>
      <c r="J1448" s="123"/>
      <c r="L1448"/>
      <c r="M1448" s="60">
        <f t="shared" si="338"/>
        <v>506.64</v>
      </c>
      <c r="N1448" s="10"/>
      <c r="O1448" s="79" t="str">
        <f t="shared" si="334"/>
        <v>NY Metro</v>
      </c>
      <c r="P1448" s="94">
        <f t="shared" si="333"/>
        <v>1359</v>
      </c>
      <c r="Q1448" s="94" t="s">
        <v>114</v>
      </c>
      <c r="R1448" s="193"/>
      <c r="S1448" s="94">
        <v>1</v>
      </c>
      <c r="T1448" s="58">
        <f t="shared" si="342"/>
        <v>4</v>
      </c>
      <c r="U1448" s="61">
        <f t="shared" si="343"/>
        <v>506.64</v>
      </c>
      <c r="V1448" s="61">
        <f t="shared" si="335"/>
        <v>494.16239941477687</v>
      </c>
      <c r="W1448" s="61" t="s">
        <v>194</v>
      </c>
      <c r="X1448" s="61">
        <f t="shared" si="336"/>
        <v>3.6349999999999998</v>
      </c>
      <c r="Y1448" s="61">
        <f t="shared" si="340"/>
        <v>3.5454767129968299</v>
      </c>
      <c r="Z1448" s="58">
        <f t="shared" si="341"/>
        <v>0</v>
      </c>
      <c r="AA1448" s="81">
        <f t="shared" si="344"/>
        <v>494.16239941477687</v>
      </c>
      <c r="AB1448" s="212">
        <f t="shared" si="339"/>
        <v>123.54059985369422</v>
      </c>
      <c r="AC1448" s="82"/>
      <c r="AD1448" s="10"/>
      <c r="AE1448"/>
      <c r="AF1448"/>
      <c r="AK1448" s="10"/>
      <c r="AM1448"/>
      <c r="AR1448" s="10"/>
      <c r="AT1448"/>
    </row>
    <row r="1449" spans="1:46" x14ac:dyDescent="0.25">
      <c r="A1449" s="93">
        <v>1360</v>
      </c>
      <c r="B1449" s="93" t="s">
        <v>126</v>
      </c>
      <c r="C1449" s="94" t="s">
        <v>114</v>
      </c>
      <c r="D1449" s="121">
        <v>2014</v>
      </c>
      <c r="E1449" s="93">
        <v>4</v>
      </c>
      <c r="F1449" s="93">
        <f t="shared" si="337"/>
        <v>1360</v>
      </c>
      <c r="H1449" s="54">
        <v>4</v>
      </c>
      <c r="I1449" s="118">
        <v>506.64</v>
      </c>
      <c r="J1449" s="123"/>
      <c r="L1449"/>
      <c r="M1449" s="60">
        <f t="shared" si="338"/>
        <v>506.64</v>
      </c>
      <c r="N1449" s="10"/>
      <c r="O1449" s="79" t="str">
        <f t="shared" si="334"/>
        <v>NY Metro</v>
      </c>
      <c r="P1449" s="94">
        <f t="shared" si="333"/>
        <v>1360</v>
      </c>
      <c r="Q1449" s="94" t="s">
        <v>114</v>
      </c>
      <c r="R1449" s="193"/>
      <c r="S1449" s="94">
        <v>1</v>
      </c>
      <c r="T1449" s="58">
        <f t="shared" si="342"/>
        <v>4</v>
      </c>
      <c r="U1449" s="61">
        <f t="shared" si="343"/>
        <v>506.64</v>
      </c>
      <c r="V1449" s="61">
        <f t="shared" si="335"/>
        <v>494.16239941477687</v>
      </c>
      <c r="W1449" s="61" t="s">
        <v>194</v>
      </c>
      <c r="X1449" s="61">
        <f t="shared" si="336"/>
        <v>3.6349999999999998</v>
      </c>
      <c r="Y1449" s="61">
        <f t="shared" si="340"/>
        <v>3.5454767129968299</v>
      </c>
      <c r="Z1449" s="58">
        <f t="shared" si="341"/>
        <v>0</v>
      </c>
      <c r="AA1449" s="81">
        <f t="shared" si="344"/>
        <v>494.16239941477687</v>
      </c>
      <c r="AB1449" s="212">
        <f t="shared" si="339"/>
        <v>123.54059985369422</v>
      </c>
      <c r="AC1449" s="82"/>
      <c r="AD1449" s="10"/>
      <c r="AE1449"/>
      <c r="AF1449"/>
      <c r="AK1449" s="10"/>
      <c r="AM1449"/>
      <c r="AR1449" s="10"/>
      <c r="AT1449"/>
    </row>
    <row r="1450" spans="1:46" x14ac:dyDescent="0.25">
      <c r="A1450" s="93">
        <v>1361</v>
      </c>
      <c r="B1450" s="93" t="s">
        <v>126</v>
      </c>
      <c r="C1450" s="94" t="s">
        <v>114</v>
      </c>
      <c r="D1450" s="121">
        <v>2014</v>
      </c>
      <c r="E1450" s="93">
        <v>4</v>
      </c>
      <c r="F1450" s="93">
        <f t="shared" si="337"/>
        <v>1361</v>
      </c>
      <c r="H1450" s="54">
        <v>4</v>
      </c>
      <c r="I1450" s="118">
        <v>506.64</v>
      </c>
      <c r="J1450" s="123"/>
      <c r="L1450"/>
      <c r="M1450" s="60">
        <f t="shared" si="338"/>
        <v>506.64</v>
      </c>
      <c r="N1450" s="10"/>
      <c r="O1450" s="79" t="str">
        <f t="shared" si="334"/>
        <v>NY Metro</v>
      </c>
      <c r="P1450" s="94">
        <f t="shared" si="333"/>
        <v>1361</v>
      </c>
      <c r="Q1450" s="94" t="s">
        <v>114</v>
      </c>
      <c r="R1450" s="193"/>
      <c r="S1450" s="94">
        <v>1</v>
      </c>
      <c r="T1450" s="58">
        <f t="shared" si="342"/>
        <v>4</v>
      </c>
      <c r="U1450" s="61">
        <f t="shared" si="343"/>
        <v>506.64</v>
      </c>
      <c r="V1450" s="61">
        <f t="shared" si="335"/>
        <v>494.16239941477687</v>
      </c>
      <c r="W1450" s="61" t="s">
        <v>194</v>
      </c>
      <c r="X1450" s="61">
        <f t="shared" si="336"/>
        <v>3.6349999999999998</v>
      </c>
      <c r="Y1450" s="61">
        <f t="shared" si="340"/>
        <v>3.5454767129968299</v>
      </c>
      <c r="Z1450" s="58">
        <f t="shared" si="341"/>
        <v>0</v>
      </c>
      <c r="AA1450" s="81">
        <f t="shared" si="344"/>
        <v>494.16239941477687</v>
      </c>
      <c r="AB1450" s="212">
        <f t="shared" si="339"/>
        <v>123.54059985369422</v>
      </c>
      <c r="AC1450" s="82"/>
      <c r="AD1450" s="10"/>
      <c r="AE1450"/>
      <c r="AF1450"/>
      <c r="AK1450" s="10"/>
      <c r="AM1450"/>
      <c r="AR1450" s="10"/>
      <c r="AT1450"/>
    </row>
    <row r="1451" spans="1:46" x14ac:dyDescent="0.25">
      <c r="A1451" s="93">
        <v>1362</v>
      </c>
      <c r="B1451" s="93" t="s">
        <v>126</v>
      </c>
      <c r="C1451" s="94" t="s">
        <v>114</v>
      </c>
      <c r="D1451" s="121">
        <v>2014</v>
      </c>
      <c r="E1451" s="93">
        <v>4</v>
      </c>
      <c r="F1451" s="93">
        <f t="shared" si="337"/>
        <v>1362</v>
      </c>
      <c r="H1451" s="54">
        <v>4</v>
      </c>
      <c r="I1451" s="118">
        <v>506.64</v>
      </c>
      <c r="J1451" s="123"/>
      <c r="L1451"/>
      <c r="M1451" s="60">
        <f t="shared" si="338"/>
        <v>506.64</v>
      </c>
      <c r="N1451" s="10"/>
      <c r="O1451" s="79" t="str">
        <f t="shared" si="334"/>
        <v>NY Metro</v>
      </c>
      <c r="P1451" s="94">
        <f t="shared" si="333"/>
        <v>1362</v>
      </c>
      <c r="Q1451" s="94" t="s">
        <v>114</v>
      </c>
      <c r="R1451" s="193"/>
      <c r="S1451" s="94">
        <v>1</v>
      </c>
      <c r="T1451" s="58">
        <f t="shared" si="342"/>
        <v>4</v>
      </c>
      <c r="U1451" s="61">
        <f t="shared" si="343"/>
        <v>506.64</v>
      </c>
      <c r="V1451" s="61">
        <f t="shared" si="335"/>
        <v>494.16239941477687</v>
      </c>
      <c r="W1451" s="61" t="s">
        <v>194</v>
      </c>
      <c r="X1451" s="61">
        <f t="shared" si="336"/>
        <v>3.6349999999999998</v>
      </c>
      <c r="Y1451" s="61">
        <f t="shared" si="340"/>
        <v>3.5454767129968299</v>
      </c>
      <c r="Z1451" s="58">
        <f t="shared" si="341"/>
        <v>0</v>
      </c>
      <c r="AA1451" s="81">
        <f t="shared" si="344"/>
        <v>494.16239941477687</v>
      </c>
      <c r="AB1451" s="212">
        <f t="shared" si="339"/>
        <v>123.54059985369422</v>
      </c>
      <c r="AC1451" s="82"/>
      <c r="AD1451" s="10"/>
      <c r="AE1451"/>
      <c r="AF1451"/>
      <c r="AK1451" s="10"/>
      <c r="AM1451"/>
      <c r="AR1451" s="10"/>
      <c r="AT1451"/>
    </row>
    <row r="1452" spans="1:46" x14ac:dyDescent="0.25">
      <c r="A1452" s="93">
        <v>1363</v>
      </c>
      <c r="B1452" s="93" t="s">
        <v>126</v>
      </c>
      <c r="C1452" s="94" t="s">
        <v>114</v>
      </c>
      <c r="D1452" s="121">
        <v>2014</v>
      </c>
      <c r="E1452" s="93">
        <v>4</v>
      </c>
      <c r="F1452" s="93">
        <f t="shared" si="337"/>
        <v>1363</v>
      </c>
      <c r="H1452" s="54">
        <v>4</v>
      </c>
      <c r="I1452" s="118">
        <v>506.64</v>
      </c>
      <c r="J1452" s="123"/>
      <c r="L1452"/>
      <c r="M1452" s="60">
        <f t="shared" si="338"/>
        <v>506.64</v>
      </c>
      <c r="N1452" s="10"/>
      <c r="O1452" s="79" t="str">
        <f t="shared" si="334"/>
        <v>NY Metro</v>
      </c>
      <c r="P1452" s="94">
        <f t="shared" si="333"/>
        <v>1363</v>
      </c>
      <c r="Q1452" s="94" t="s">
        <v>114</v>
      </c>
      <c r="R1452" s="193"/>
      <c r="S1452" s="94">
        <v>1</v>
      </c>
      <c r="T1452" s="58">
        <f t="shared" si="342"/>
        <v>4</v>
      </c>
      <c r="U1452" s="61">
        <f t="shared" si="343"/>
        <v>506.64</v>
      </c>
      <c r="V1452" s="61">
        <f t="shared" si="335"/>
        <v>494.16239941477687</v>
      </c>
      <c r="W1452" s="61" t="s">
        <v>194</v>
      </c>
      <c r="X1452" s="61">
        <f t="shared" si="336"/>
        <v>3.6349999999999998</v>
      </c>
      <c r="Y1452" s="61">
        <f t="shared" si="340"/>
        <v>3.5454767129968299</v>
      </c>
      <c r="Z1452" s="58">
        <f t="shared" si="341"/>
        <v>0</v>
      </c>
      <c r="AA1452" s="81">
        <f t="shared" si="344"/>
        <v>494.16239941477687</v>
      </c>
      <c r="AB1452" s="212">
        <f t="shared" si="339"/>
        <v>123.54059985369422</v>
      </c>
      <c r="AC1452" s="82"/>
      <c r="AD1452" s="10"/>
      <c r="AE1452"/>
      <c r="AF1452"/>
      <c r="AK1452" s="10"/>
      <c r="AM1452"/>
      <c r="AR1452" s="10"/>
      <c r="AT1452"/>
    </row>
    <row r="1453" spans="1:46" x14ac:dyDescent="0.25">
      <c r="A1453" s="93">
        <v>1364</v>
      </c>
      <c r="B1453" s="93" t="s">
        <v>126</v>
      </c>
      <c r="C1453" s="94" t="s">
        <v>114</v>
      </c>
      <c r="D1453" s="121">
        <v>2014</v>
      </c>
      <c r="E1453" s="93">
        <v>4</v>
      </c>
      <c r="F1453" s="93">
        <f t="shared" si="337"/>
        <v>1364</v>
      </c>
      <c r="H1453" s="54">
        <v>4</v>
      </c>
      <c r="I1453" s="118">
        <v>506.64</v>
      </c>
      <c r="J1453" s="123"/>
      <c r="L1453"/>
      <c r="M1453" s="60">
        <f t="shared" si="338"/>
        <v>506.64</v>
      </c>
      <c r="N1453" s="10"/>
      <c r="O1453" s="79" t="str">
        <f t="shared" si="334"/>
        <v>NY Metro</v>
      </c>
      <c r="P1453" s="94">
        <f t="shared" si="333"/>
        <v>1364</v>
      </c>
      <c r="Q1453" s="94" t="s">
        <v>114</v>
      </c>
      <c r="R1453" s="193"/>
      <c r="S1453" s="94">
        <v>1</v>
      </c>
      <c r="T1453" s="58">
        <f t="shared" si="342"/>
        <v>4</v>
      </c>
      <c r="U1453" s="61">
        <f t="shared" si="343"/>
        <v>506.64</v>
      </c>
      <c r="V1453" s="61">
        <f t="shared" si="335"/>
        <v>494.16239941477687</v>
      </c>
      <c r="W1453" s="61" t="s">
        <v>194</v>
      </c>
      <c r="X1453" s="61">
        <f t="shared" si="336"/>
        <v>3.6349999999999998</v>
      </c>
      <c r="Y1453" s="61">
        <f t="shared" si="340"/>
        <v>3.5454767129968299</v>
      </c>
      <c r="Z1453" s="58">
        <f t="shared" si="341"/>
        <v>0</v>
      </c>
      <c r="AA1453" s="81">
        <f t="shared" si="344"/>
        <v>494.16239941477687</v>
      </c>
      <c r="AB1453" s="212">
        <f t="shared" si="339"/>
        <v>123.54059985369422</v>
      </c>
      <c r="AC1453" s="82"/>
      <c r="AD1453" s="10"/>
      <c r="AE1453"/>
      <c r="AF1453"/>
      <c r="AK1453" s="10"/>
      <c r="AM1453"/>
      <c r="AR1453" s="10"/>
      <c r="AT1453"/>
    </row>
    <row r="1454" spans="1:46" x14ac:dyDescent="0.25">
      <c r="A1454" s="93">
        <v>1365</v>
      </c>
      <c r="B1454" s="93" t="s">
        <v>126</v>
      </c>
      <c r="C1454" s="94" t="s">
        <v>114</v>
      </c>
      <c r="D1454" s="121">
        <v>2014</v>
      </c>
      <c r="E1454" s="93">
        <v>4</v>
      </c>
      <c r="F1454" s="93">
        <f t="shared" si="337"/>
        <v>1365</v>
      </c>
      <c r="H1454" s="54">
        <v>4</v>
      </c>
      <c r="I1454" s="118">
        <v>506.64</v>
      </c>
      <c r="J1454" s="123"/>
      <c r="L1454"/>
      <c r="M1454" s="60">
        <f t="shared" si="338"/>
        <v>506.64</v>
      </c>
      <c r="N1454" s="10"/>
      <c r="O1454" s="79" t="str">
        <f t="shared" si="334"/>
        <v>NY Metro</v>
      </c>
      <c r="P1454" s="94">
        <f t="shared" si="333"/>
        <v>1365</v>
      </c>
      <c r="Q1454" s="94" t="s">
        <v>114</v>
      </c>
      <c r="R1454" s="193"/>
      <c r="S1454" s="94">
        <v>1</v>
      </c>
      <c r="T1454" s="58">
        <f t="shared" si="342"/>
        <v>4</v>
      </c>
      <c r="U1454" s="61">
        <f t="shared" si="343"/>
        <v>506.64</v>
      </c>
      <c r="V1454" s="61">
        <f t="shared" si="335"/>
        <v>494.16239941477687</v>
      </c>
      <c r="W1454" s="61" t="s">
        <v>194</v>
      </c>
      <c r="X1454" s="61">
        <f t="shared" si="336"/>
        <v>3.6349999999999998</v>
      </c>
      <c r="Y1454" s="61">
        <f t="shared" si="340"/>
        <v>3.5454767129968299</v>
      </c>
      <c r="Z1454" s="58">
        <f t="shared" si="341"/>
        <v>0</v>
      </c>
      <c r="AA1454" s="81">
        <f t="shared" si="344"/>
        <v>494.16239941477687</v>
      </c>
      <c r="AB1454" s="212">
        <f t="shared" si="339"/>
        <v>123.54059985369422</v>
      </c>
      <c r="AC1454" s="82"/>
      <c r="AD1454" s="10"/>
      <c r="AE1454"/>
      <c r="AF1454"/>
      <c r="AK1454" s="10"/>
      <c r="AM1454"/>
      <c r="AR1454" s="10"/>
      <c r="AT1454"/>
    </row>
    <row r="1455" spans="1:46" x14ac:dyDescent="0.25">
      <c r="A1455" s="93">
        <v>1366</v>
      </c>
      <c r="B1455" s="93" t="s">
        <v>126</v>
      </c>
      <c r="C1455" s="94" t="s">
        <v>114</v>
      </c>
      <c r="D1455" s="121">
        <v>2014</v>
      </c>
      <c r="E1455" s="93">
        <v>4</v>
      </c>
      <c r="F1455" s="93">
        <f t="shared" si="337"/>
        <v>1366</v>
      </c>
      <c r="H1455" s="54">
        <v>4</v>
      </c>
      <c r="I1455" s="118">
        <v>506.64</v>
      </c>
      <c r="J1455" s="123"/>
      <c r="L1455"/>
      <c r="M1455" s="60">
        <f t="shared" si="338"/>
        <v>506.64</v>
      </c>
      <c r="N1455" s="10"/>
      <c r="O1455" s="79" t="str">
        <f t="shared" si="334"/>
        <v>NY Metro</v>
      </c>
      <c r="P1455" s="94">
        <f t="shared" si="333"/>
        <v>1366</v>
      </c>
      <c r="Q1455" s="94" t="s">
        <v>114</v>
      </c>
      <c r="R1455" s="193"/>
      <c r="S1455" s="94">
        <v>1</v>
      </c>
      <c r="T1455" s="58">
        <f t="shared" si="342"/>
        <v>4</v>
      </c>
      <c r="U1455" s="61">
        <f t="shared" si="343"/>
        <v>506.64</v>
      </c>
      <c r="V1455" s="61">
        <f t="shared" si="335"/>
        <v>494.16239941477687</v>
      </c>
      <c r="W1455" s="61" t="s">
        <v>194</v>
      </c>
      <c r="X1455" s="61">
        <f t="shared" si="336"/>
        <v>3.6349999999999998</v>
      </c>
      <c r="Y1455" s="61">
        <f t="shared" si="340"/>
        <v>3.5454767129968299</v>
      </c>
      <c r="Z1455" s="58">
        <f t="shared" si="341"/>
        <v>0</v>
      </c>
      <c r="AA1455" s="81">
        <f t="shared" si="344"/>
        <v>494.16239941477687</v>
      </c>
      <c r="AB1455" s="212">
        <f t="shared" si="339"/>
        <v>123.54059985369422</v>
      </c>
      <c r="AC1455" s="82"/>
      <c r="AD1455" s="10"/>
      <c r="AE1455"/>
      <c r="AF1455"/>
      <c r="AK1455" s="10"/>
      <c r="AM1455"/>
      <c r="AR1455" s="10"/>
      <c r="AT1455"/>
    </row>
    <row r="1456" spans="1:46" x14ac:dyDescent="0.25">
      <c r="A1456" s="93">
        <v>1367</v>
      </c>
      <c r="B1456" s="93" t="s">
        <v>126</v>
      </c>
      <c r="C1456" s="94" t="s">
        <v>114</v>
      </c>
      <c r="D1456" s="121">
        <v>2014</v>
      </c>
      <c r="E1456" s="93">
        <v>4</v>
      </c>
      <c r="F1456" s="93">
        <f t="shared" si="337"/>
        <v>1367</v>
      </c>
      <c r="H1456" s="54">
        <v>4</v>
      </c>
      <c r="I1456" s="118">
        <v>506.64</v>
      </c>
      <c r="J1456" s="123"/>
      <c r="L1456"/>
      <c r="M1456" s="60">
        <f t="shared" si="338"/>
        <v>506.64</v>
      </c>
      <c r="N1456" s="10"/>
      <c r="O1456" s="79" t="str">
        <f t="shared" si="334"/>
        <v>NY Metro</v>
      </c>
      <c r="P1456" s="94">
        <f t="shared" si="333"/>
        <v>1367</v>
      </c>
      <c r="Q1456" s="94" t="s">
        <v>114</v>
      </c>
      <c r="R1456" s="193"/>
      <c r="S1456" s="94">
        <v>1</v>
      </c>
      <c r="T1456" s="58">
        <f t="shared" si="342"/>
        <v>4</v>
      </c>
      <c r="U1456" s="61">
        <f t="shared" si="343"/>
        <v>506.64</v>
      </c>
      <c r="V1456" s="61">
        <f t="shared" si="335"/>
        <v>494.16239941477687</v>
      </c>
      <c r="W1456" s="61" t="s">
        <v>194</v>
      </c>
      <c r="X1456" s="61">
        <f t="shared" si="336"/>
        <v>3.6349999999999998</v>
      </c>
      <c r="Y1456" s="61">
        <f t="shared" si="340"/>
        <v>3.5454767129968299</v>
      </c>
      <c r="Z1456" s="58">
        <f t="shared" si="341"/>
        <v>0</v>
      </c>
      <c r="AA1456" s="81">
        <f t="shared" si="344"/>
        <v>494.16239941477687</v>
      </c>
      <c r="AB1456" s="212">
        <f t="shared" si="339"/>
        <v>123.54059985369422</v>
      </c>
      <c r="AC1456" s="82"/>
      <c r="AD1456" s="10"/>
      <c r="AE1456"/>
      <c r="AF1456"/>
      <c r="AK1456" s="10"/>
      <c r="AM1456"/>
      <c r="AR1456" s="10"/>
      <c r="AT1456"/>
    </row>
    <row r="1457" spans="1:46" x14ac:dyDescent="0.25">
      <c r="A1457" s="93">
        <v>1368</v>
      </c>
      <c r="B1457" s="93" t="s">
        <v>126</v>
      </c>
      <c r="C1457" s="94" t="s">
        <v>114</v>
      </c>
      <c r="D1457" s="121">
        <v>2014</v>
      </c>
      <c r="E1457" s="93">
        <v>4</v>
      </c>
      <c r="F1457" s="93">
        <f t="shared" si="337"/>
        <v>1368</v>
      </c>
      <c r="H1457" s="54">
        <v>4</v>
      </c>
      <c r="I1457" s="118">
        <v>506.64</v>
      </c>
      <c r="J1457" s="123"/>
      <c r="L1457"/>
      <c r="M1457" s="60">
        <f t="shared" si="338"/>
        <v>506.64</v>
      </c>
      <c r="N1457" s="10"/>
      <c r="O1457" s="79" t="str">
        <f t="shared" si="334"/>
        <v>NY Metro</v>
      </c>
      <c r="P1457" s="94">
        <f t="shared" si="333"/>
        <v>1368</v>
      </c>
      <c r="Q1457" s="94" t="s">
        <v>114</v>
      </c>
      <c r="R1457" s="193"/>
      <c r="S1457" s="94">
        <v>1</v>
      </c>
      <c r="T1457" s="58">
        <f t="shared" si="342"/>
        <v>4</v>
      </c>
      <c r="U1457" s="61">
        <f t="shared" si="343"/>
        <v>506.64</v>
      </c>
      <c r="V1457" s="61">
        <f t="shared" si="335"/>
        <v>494.16239941477687</v>
      </c>
      <c r="W1457" s="61" t="s">
        <v>194</v>
      </c>
      <c r="X1457" s="61">
        <f t="shared" si="336"/>
        <v>3.6349999999999998</v>
      </c>
      <c r="Y1457" s="61">
        <f t="shared" si="340"/>
        <v>3.5454767129968299</v>
      </c>
      <c r="Z1457" s="58">
        <f t="shared" si="341"/>
        <v>0</v>
      </c>
      <c r="AA1457" s="81">
        <f t="shared" si="344"/>
        <v>494.16239941477687</v>
      </c>
      <c r="AB1457" s="212">
        <f t="shared" si="339"/>
        <v>123.54059985369422</v>
      </c>
      <c r="AC1457" s="82"/>
      <c r="AD1457" s="10"/>
      <c r="AE1457"/>
      <c r="AF1457"/>
      <c r="AK1457" s="10"/>
      <c r="AM1457"/>
      <c r="AR1457" s="10"/>
      <c r="AT1457"/>
    </row>
    <row r="1458" spans="1:46" x14ac:dyDescent="0.25">
      <c r="A1458" s="93">
        <v>1369</v>
      </c>
      <c r="B1458" s="93" t="s">
        <v>126</v>
      </c>
      <c r="C1458" s="94" t="s">
        <v>114</v>
      </c>
      <c r="D1458" s="121">
        <v>2014</v>
      </c>
      <c r="E1458" s="93">
        <v>4</v>
      </c>
      <c r="F1458" s="93">
        <f t="shared" si="337"/>
        <v>1369</v>
      </c>
      <c r="H1458" s="54">
        <v>4</v>
      </c>
      <c r="I1458" s="118">
        <v>506.64</v>
      </c>
      <c r="J1458" s="123"/>
      <c r="L1458"/>
      <c r="M1458" s="60">
        <f t="shared" si="338"/>
        <v>506.64</v>
      </c>
      <c r="N1458" s="10"/>
      <c r="O1458" s="79" t="str">
        <f t="shared" si="334"/>
        <v>NY Metro</v>
      </c>
      <c r="P1458" s="94">
        <f t="shared" si="333"/>
        <v>1369</v>
      </c>
      <c r="Q1458" s="94" t="s">
        <v>114</v>
      </c>
      <c r="R1458" s="193"/>
      <c r="S1458" s="94">
        <v>1</v>
      </c>
      <c r="T1458" s="58">
        <f t="shared" si="342"/>
        <v>4</v>
      </c>
      <c r="U1458" s="61">
        <f t="shared" si="343"/>
        <v>506.64</v>
      </c>
      <c r="V1458" s="61">
        <f t="shared" si="335"/>
        <v>494.16239941477687</v>
      </c>
      <c r="W1458" s="61" t="s">
        <v>194</v>
      </c>
      <c r="X1458" s="61">
        <f t="shared" si="336"/>
        <v>3.6349999999999998</v>
      </c>
      <c r="Y1458" s="61">
        <f t="shared" si="340"/>
        <v>3.5454767129968299</v>
      </c>
      <c r="Z1458" s="58">
        <f t="shared" si="341"/>
        <v>0</v>
      </c>
      <c r="AA1458" s="81">
        <f t="shared" si="344"/>
        <v>494.16239941477687</v>
      </c>
      <c r="AB1458" s="212">
        <f t="shared" si="339"/>
        <v>123.54059985369422</v>
      </c>
      <c r="AC1458" s="82"/>
      <c r="AD1458" s="10"/>
      <c r="AE1458"/>
      <c r="AF1458"/>
      <c r="AK1458" s="10"/>
      <c r="AM1458"/>
      <c r="AR1458" s="10"/>
      <c r="AT1458"/>
    </row>
    <row r="1459" spans="1:46" x14ac:dyDescent="0.25">
      <c r="A1459" s="93">
        <v>1370</v>
      </c>
      <c r="B1459" s="93" t="s">
        <v>126</v>
      </c>
      <c r="C1459" s="94" t="s">
        <v>114</v>
      </c>
      <c r="D1459" s="121">
        <v>2014</v>
      </c>
      <c r="E1459" s="93">
        <v>4</v>
      </c>
      <c r="F1459" s="93">
        <f t="shared" si="337"/>
        <v>1370</v>
      </c>
      <c r="H1459" s="54">
        <v>4</v>
      </c>
      <c r="I1459" s="118">
        <v>506.63</v>
      </c>
      <c r="J1459" s="123"/>
      <c r="L1459"/>
      <c r="M1459" s="60">
        <f t="shared" si="338"/>
        <v>506.63</v>
      </c>
      <c r="N1459" s="10"/>
      <c r="O1459" s="79" t="str">
        <f t="shared" si="334"/>
        <v>NY Metro</v>
      </c>
      <c r="P1459" s="94">
        <f t="shared" si="333"/>
        <v>1370</v>
      </c>
      <c r="Q1459" s="94" t="s">
        <v>114</v>
      </c>
      <c r="R1459" s="193"/>
      <c r="S1459" s="94">
        <v>1</v>
      </c>
      <c r="T1459" s="58">
        <f t="shared" si="342"/>
        <v>4</v>
      </c>
      <c r="U1459" s="61">
        <f t="shared" si="343"/>
        <v>506.63</v>
      </c>
      <c r="V1459" s="61">
        <f t="shared" si="335"/>
        <v>494.15264569617165</v>
      </c>
      <c r="W1459" s="61" t="s">
        <v>194</v>
      </c>
      <c r="X1459" s="61">
        <f t="shared" si="336"/>
        <v>3.6349999999999998</v>
      </c>
      <c r="Y1459" s="61">
        <f t="shared" si="340"/>
        <v>3.5454767129968299</v>
      </c>
      <c r="Z1459" s="58">
        <f t="shared" si="341"/>
        <v>0</v>
      </c>
      <c r="AA1459" s="81">
        <f t="shared" si="344"/>
        <v>494.15264569617165</v>
      </c>
      <c r="AB1459" s="212">
        <f t="shared" si="339"/>
        <v>123.53816142404291</v>
      </c>
      <c r="AC1459" s="82"/>
      <c r="AD1459" s="10"/>
      <c r="AE1459"/>
      <c r="AF1459"/>
      <c r="AK1459" s="10"/>
      <c r="AM1459"/>
      <c r="AR1459" s="10"/>
      <c r="AT1459"/>
    </row>
    <row r="1460" spans="1:46" x14ac:dyDescent="0.25">
      <c r="A1460" s="93">
        <v>1371</v>
      </c>
      <c r="B1460" s="93" t="s">
        <v>126</v>
      </c>
      <c r="C1460" s="94" t="s">
        <v>114</v>
      </c>
      <c r="D1460" s="121">
        <v>2014</v>
      </c>
      <c r="E1460" s="93">
        <v>4</v>
      </c>
      <c r="F1460" s="93">
        <f t="shared" si="337"/>
        <v>1371</v>
      </c>
      <c r="H1460" s="54">
        <v>4</v>
      </c>
      <c r="I1460" s="118">
        <v>506.64</v>
      </c>
      <c r="J1460" s="123"/>
      <c r="L1460"/>
      <c r="M1460" s="60">
        <f t="shared" si="338"/>
        <v>506.64</v>
      </c>
      <c r="N1460" s="10"/>
      <c r="O1460" s="79" t="str">
        <f t="shared" si="334"/>
        <v>NY Metro</v>
      </c>
      <c r="P1460" s="94">
        <f t="shared" si="333"/>
        <v>1371</v>
      </c>
      <c r="Q1460" s="94" t="s">
        <v>114</v>
      </c>
      <c r="R1460" s="193"/>
      <c r="S1460" s="94">
        <v>1</v>
      </c>
      <c r="T1460" s="58">
        <f t="shared" si="342"/>
        <v>4</v>
      </c>
      <c r="U1460" s="61">
        <f t="shared" si="343"/>
        <v>506.64</v>
      </c>
      <c r="V1460" s="61">
        <f t="shared" si="335"/>
        <v>494.16239941477687</v>
      </c>
      <c r="W1460" s="61" t="s">
        <v>194</v>
      </c>
      <c r="X1460" s="61">
        <f t="shared" si="336"/>
        <v>3.6349999999999998</v>
      </c>
      <c r="Y1460" s="61">
        <f t="shared" si="340"/>
        <v>3.5454767129968299</v>
      </c>
      <c r="Z1460" s="58">
        <f t="shared" si="341"/>
        <v>0</v>
      </c>
      <c r="AA1460" s="81">
        <f t="shared" si="344"/>
        <v>494.16239941477687</v>
      </c>
      <c r="AB1460" s="212">
        <f t="shared" si="339"/>
        <v>123.54059985369422</v>
      </c>
      <c r="AC1460" s="82"/>
      <c r="AD1460" s="10"/>
      <c r="AE1460"/>
      <c r="AF1460"/>
      <c r="AK1460" s="10"/>
      <c r="AM1460"/>
      <c r="AR1460" s="10"/>
      <c r="AT1460"/>
    </row>
    <row r="1461" spans="1:46" x14ac:dyDescent="0.25">
      <c r="A1461" s="93">
        <v>1372</v>
      </c>
      <c r="B1461" s="93" t="s">
        <v>126</v>
      </c>
      <c r="C1461" s="94" t="s">
        <v>114</v>
      </c>
      <c r="D1461" s="121">
        <v>2014</v>
      </c>
      <c r="E1461" s="93">
        <v>4</v>
      </c>
      <c r="F1461" s="93">
        <f t="shared" si="337"/>
        <v>1372</v>
      </c>
      <c r="H1461" s="54">
        <v>4</v>
      </c>
      <c r="I1461" s="118">
        <v>506.63</v>
      </c>
      <c r="J1461" s="123"/>
      <c r="L1461"/>
      <c r="M1461" s="60">
        <f t="shared" si="338"/>
        <v>506.63</v>
      </c>
      <c r="N1461" s="10"/>
      <c r="O1461" s="79" t="str">
        <f t="shared" si="334"/>
        <v>NY Metro</v>
      </c>
      <c r="P1461" s="94">
        <f t="shared" si="333"/>
        <v>1372</v>
      </c>
      <c r="Q1461" s="94" t="s">
        <v>114</v>
      </c>
      <c r="R1461" s="193"/>
      <c r="S1461" s="94">
        <v>1</v>
      </c>
      <c r="T1461" s="58">
        <f t="shared" si="342"/>
        <v>4</v>
      </c>
      <c r="U1461" s="61">
        <f t="shared" si="343"/>
        <v>506.63</v>
      </c>
      <c r="V1461" s="61">
        <f t="shared" si="335"/>
        <v>494.15264569617165</v>
      </c>
      <c r="W1461" s="61" t="s">
        <v>194</v>
      </c>
      <c r="X1461" s="61">
        <f t="shared" si="336"/>
        <v>3.6349999999999998</v>
      </c>
      <c r="Y1461" s="61">
        <f t="shared" si="340"/>
        <v>3.5454767129968299</v>
      </c>
      <c r="Z1461" s="58">
        <f t="shared" si="341"/>
        <v>0</v>
      </c>
      <c r="AA1461" s="81">
        <f t="shared" si="344"/>
        <v>494.15264569617165</v>
      </c>
      <c r="AB1461" s="212">
        <f t="shared" si="339"/>
        <v>123.53816142404291</v>
      </c>
      <c r="AC1461" s="82"/>
      <c r="AD1461" s="10"/>
      <c r="AE1461"/>
      <c r="AF1461"/>
      <c r="AK1461" s="10"/>
      <c r="AM1461"/>
      <c r="AR1461" s="10"/>
      <c r="AT1461"/>
    </row>
    <row r="1462" spans="1:46" x14ac:dyDescent="0.25">
      <c r="A1462" s="93">
        <v>1373</v>
      </c>
      <c r="B1462" s="93" t="s">
        <v>126</v>
      </c>
      <c r="C1462" s="94" t="s">
        <v>114</v>
      </c>
      <c r="D1462" s="121">
        <v>2014</v>
      </c>
      <c r="E1462" s="93">
        <v>4</v>
      </c>
      <c r="F1462" s="93">
        <f t="shared" si="337"/>
        <v>1373</v>
      </c>
      <c r="H1462" s="54">
        <v>4</v>
      </c>
      <c r="I1462" s="118">
        <v>506.63</v>
      </c>
      <c r="J1462" s="123"/>
      <c r="L1462"/>
      <c r="M1462" s="60">
        <f t="shared" si="338"/>
        <v>506.63</v>
      </c>
      <c r="N1462" s="10"/>
      <c r="O1462" s="79" t="str">
        <f t="shared" si="334"/>
        <v>NY Metro</v>
      </c>
      <c r="P1462" s="94">
        <f t="shared" si="333"/>
        <v>1373</v>
      </c>
      <c r="Q1462" s="94" t="s">
        <v>114</v>
      </c>
      <c r="R1462" s="193"/>
      <c r="S1462" s="94">
        <v>1</v>
      </c>
      <c r="T1462" s="58">
        <f t="shared" si="342"/>
        <v>4</v>
      </c>
      <c r="U1462" s="61">
        <f t="shared" si="343"/>
        <v>506.63</v>
      </c>
      <c r="V1462" s="61">
        <f t="shared" si="335"/>
        <v>494.15264569617165</v>
      </c>
      <c r="W1462" s="61" t="s">
        <v>194</v>
      </c>
      <c r="X1462" s="61">
        <f t="shared" si="336"/>
        <v>3.6349999999999998</v>
      </c>
      <c r="Y1462" s="61">
        <f t="shared" si="340"/>
        <v>3.5454767129968299</v>
      </c>
      <c r="Z1462" s="58">
        <f t="shared" si="341"/>
        <v>0</v>
      </c>
      <c r="AA1462" s="81">
        <f t="shared" si="344"/>
        <v>494.15264569617165</v>
      </c>
      <c r="AB1462" s="212">
        <f t="shared" si="339"/>
        <v>123.53816142404291</v>
      </c>
      <c r="AC1462" s="82"/>
      <c r="AD1462" s="10"/>
      <c r="AE1462"/>
      <c r="AF1462"/>
      <c r="AK1462" s="10"/>
      <c r="AM1462"/>
      <c r="AR1462" s="10"/>
      <c r="AT1462"/>
    </row>
    <row r="1463" spans="1:46" x14ac:dyDescent="0.25">
      <c r="A1463" s="93">
        <v>1374</v>
      </c>
      <c r="B1463" s="93" t="s">
        <v>126</v>
      </c>
      <c r="C1463" s="94" t="s">
        <v>114</v>
      </c>
      <c r="D1463" s="121">
        <v>2014</v>
      </c>
      <c r="E1463" s="93">
        <v>4</v>
      </c>
      <c r="F1463" s="93">
        <f t="shared" si="337"/>
        <v>1374</v>
      </c>
      <c r="H1463" s="54">
        <v>4</v>
      </c>
      <c r="I1463" s="118">
        <v>506.63</v>
      </c>
      <c r="J1463" s="123"/>
      <c r="L1463"/>
      <c r="M1463" s="60">
        <f t="shared" si="338"/>
        <v>506.63</v>
      </c>
      <c r="N1463" s="10"/>
      <c r="O1463" s="79" t="str">
        <f t="shared" si="334"/>
        <v>NY Metro</v>
      </c>
      <c r="P1463" s="94">
        <f t="shared" si="333"/>
        <v>1374</v>
      </c>
      <c r="Q1463" s="94" t="s">
        <v>114</v>
      </c>
      <c r="R1463" s="193"/>
      <c r="S1463" s="94">
        <v>1</v>
      </c>
      <c r="T1463" s="58">
        <f t="shared" si="342"/>
        <v>4</v>
      </c>
      <c r="U1463" s="61">
        <f t="shared" si="343"/>
        <v>506.63</v>
      </c>
      <c r="V1463" s="61">
        <f t="shared" si="335"/>
        <v>494.15264569617165</v>
      </c>
      <c r="W1463" s="61" t="s">
        <v>194</v>
      </c>
      <c r="X1463" s="61">
        <f t="shared" si="336"/>
        <v>3.6349999999999998</v>
      </c>
      <c r="Y1463" s="61">
        <f t="shared" si="340"/>
        <v>3.5454767129968299</v>
      </c>
      <c r="Z1463" s="58">
        <f t="shared" si="341"/>
        <v>0</v>
      </c>
      <c r="AA1463" s="81">
        <f t="shared" si="344"/>
        <v>494.15264569617165</v>
      </c>
      <c r="AB1463" s="212">
        <f t="shared" si="339"/>
        <v>123.53816142404291</v>
      </c>
      <c r="AC1463" s="82"/>
      <c r="AD1463" s="10"/>
      <c r="AE1463"/>
      <c r="AF1463"/>
      <c r="AK1463" s="10"/>
      <c r="AM1463"/>
      <c r="AR1463" s="10"/>
      <c r="AT1463"/>
    </row>
    <row r="1464" spans="1:46" x14ac:dyDescent="0.25">
      <c r="A1464" s="93">
        <v>1375</v>
      </c>
      <c r="B1464" s="93" t="s">
        <v>126</v>
      </c>
      <c r="C1464" s="94" t="s">
        <v>114</v>
      </c>
      <c r="D1464" s="121">
        <v>2014</v>
      </c>
      <c r="E1464" s="93">
        <v>4</v>
      </c>
      <c r="F1464" s="93">
        <f t="shared" si="337"/>
        <v>1375</v>
      </c>
      <c r="H1464" s="54">
        <v>4</v>
      </c>
      <c r="I1464" s="118">
        <v>506.63</v>
      </c>
      <c r="J1464" s="123"/>
      <c r="L1464"/>
      <c r="M1464" s="60">
        <f t="shared" si="338"/>
        <v>506.63</v>
      </c>
      <c r="N1464" s="10"/>
      <c r="O1464" s="79" t="str">
        <f t="shared" si="334"/>
        <v>NY Metro</v>
      </c>
      <c r="P1464" s="94">
        <f t="shared" ref="P1464:P1527" si="345">A1464</f>
        <v>1375</v>
      </c>
      <c r="Q1464" s="94" t="s">
        <v>114</v>
      </c>
      <c r="R1464" s="193"/>
      <c r="S1464" s="94">
        <v>1</v>
      </c>
      <c r="T1464" s="58">
        <f t="shared" si="342"/>
        <v>4</v>
      </c>
      <c r="U1464" s="61">
        <f t="shared" si="343"/>
        <v>506.63</v>
      </c>
      <c r="V1464" s="61">
        <f t="shared" si="335"/>
        <v>494.15264569617165</v>
      </c>
      <c r="W1464" s="61" t="s">
        <v>194</v>
      </c>
      <c r="X1464" s="61">
        <f t="shared" si="336"/>
        <v>3.6349999999999998</v>
      </c>
      <c r="Y1464" s="61">
        <f t="shared" si="340"/>
        <v>3.5454767129968299</v>
      </c>
      <c r="Z1464" s="58">
        <f t="shared" si="341"/>
        <v>0</v>
      </c>
      <c r="AA1464" s="81">
        <f t="shared" si="344"/>
        <v>494.15264569617165</v>
      </c>
      <c r="AB1464" s="212">
        <f t="shared" si="339"/>
        <v>123.53816142404291</v>
      </c>
      <c r="AC1464" s="82"/>
      <c r="AD1464" s="10"/>
      <c r="AE1464"/>
      <c r="AF1464"/>
      <c r="AK1464" s="10"/>
      <c r="AM1464"/>
      <c r="AR1464" s="10"/>
      <c r="AT1464"/>
    </row>
    <row r="1465" spans="1:46" x14ac:dyDescent="0.25">
      <c r="A1465" s="93">
        <v>1376</v>
      </c>
      <c r="B1465" s="93" t="s">
        <v>126</v>
      </c>
      <c r="C1465" s="94" t="s">
        <v>114</v>
      </c>
      <c r="D1465" s="121">
        <v>2014</v>
      </c>
      <c r="E1465" s="93">
        <v>4</v>
      </c>
      <c r="F1465" s="93">
        <f t="shared" si="337"/>
        <v>1376</v>
      </c>
      <c r="H1465" s="54">
        <v>4</v>
      </c>
      <c r="I1465" s="118">
        <v>506.63</v>
      </c>
      <c r="J1465" s="123"/>
      <c r="L1465"/>
      <c r="M1465" s="60">
        <f t="shared" si="338"/>
        <v>506.63</v>
      </c>
      <c r="N1465" s="10"/>
      <c r="O1465" s="79" t="str">
        <f t="shared" ref="O1465:O1528" si="346">IF(E1465=1,$E$3,IF(E1465=2,$E$4,IF(E1465=3,$E$5,IF(E1465=4,$E$6,IF(E1465=5,$E$7,IF(E1465=6,$E$8,"other"))))))</f>
        <v>NY Metro</v>
      </c>
      <c r="P1465" s="94">
        <f t="shared" si="345"/>
        <v>1376</v>
      </c>
      <c r="Q1465" s="94" t="s">
        <v>114</v>
      </c>
      <c r="R1465" s="193"/>
      <c r="S1465" s="94">
        <v>1</v>
      </c>
      <c r="T1465" s="58">
        <f t="shared" si="342"/>
        <v>4</v>
      </c>
      <c r="U1465" s="61">
        <f t="shared" si="343"/>
        <v>506.63</v>
      </c>
      <c r="V1465" s="61">
        <f t="shared" ref="V1465:V1528" si="347">U1465/INDEX($AO$49:$AO$56,MATCH($O1465,$AL$49:$AL$56,0))</f>
        <v>494.15264569617165</v>
      </c>
      <c r="W1465" s="61" t="s">
        <v>194</v>
      </c>
      <c r="X1465" s="61">
        <f t="shared" ref="X1465:X1528" si="348">IF(K1465,K1465,AVERAGE($L$11:$L$1104))</f>
        <v>3.6349999999999998</v>
      </c>
      <c r="Y1465" s="61">
        <f t="shared" si="340"/>
        <v>3.5454767129968299</v>
      </c>
      <c r="Z1465" s="58">
        <f t="shared" si="341"/>
        <v>0</v>
      </c>
      <c r="AA1465" s="81">
        <f t="shared" si="344"/>
        <v>494.15264569617165</v>
      </c>
      <c r="AB1465" s="212">
        <f t="shared" si="339"/>
        <v>123.53816142404291</v>
      </c>
      <c r="AC1465" s="82"/>
      <c r="AD1465" s="10"/>
      <c r="AE1465"/>
      <c r="AF1465"/>
      <c r="AK1465" s="10"/>
      <c r="AM1465"/>
      <c r="AR1465" s="10"/>
      <c r="AT1465"/>
    </row>
    <row r="1466" spans="1:46" x14ac:dyDescent="0.25">
      <c r="A1466" s="93">
        <v>1377</v>
      </c>
      <c r="B1466" s="93" t="s">
        <v>126</v>
      </c>
      <c r="C1466" s="94" t="s">
        <v>114</v>
      </c>
      <c r="D1466" s="121">
        <v>2014</v>
      </c>
      <c r="E1466" s="93">
        <v>4</v>
      </c>
      <c r="F1466" s="93">
        <f t="shared" si="337"/>
        <v>1377</v>
      </c>
      <c r="H1466" s="54">
        <v>4</v>
      </c>
      <c r="I1466" s="118">
        <v>506.63</v>
      </c>
      <c r="J1466" s="123"/>
      <c r="L1466"/>
      <c r="M1466" s="60">
        <f t="shared" si="338"/>
        <v>506.63</v>
      </c>
      <c r="N1466" s="10"/>
      <c r="O1466" s="79" t="str">
        <f t="shared" si="346"/>
        <v>NY Metro</v>
      </c>
      <c r="P1466" s="94">
        <f t="shared" si="345"/>
        <v>1377</v>
      </c>
      <c r="Q1466" s="94" t="s">
        <v>114</v>
      </c>
      <c r="R1466" s="193"/>
      <c r="S1466" s="94">
        <v>1</v>
      </c>
      <c r="T1466" s="58">
        <f t="shared" si="342"/>
        <v>4</v>
      </c>
      <c r="U1466" s="61">
        <f t="shared" si="343"/>
        <v>506.63</v>
      </c>
      <c r="V1466" s="61">
        <f t="shared" si="347"/>
        <v>494.15264569617165</v>
      </c>
      <c r="W1466" s="61" t="s">
        <v>194</v>
      </c>
      <c r="X1466" s="61">
        <f t="shared" si="348"/>
        <v>3.6349999999999998</v>
      </c>
      <c r="Y1466" s="61">
        <f t="shared" si="340"/>
        <v>3.5454767129968299</v>
      </c>
      <c r="Z1466" s="58">
        <f t="shared" si="341"/>
        <v>0</v>
      </c>
      <c r="AA1466" s="81">
        <f t="shared" si="344"/>
        <v>494.15264569617165</v>
      </c>
      <c r="AB1466" s="212">
        <f t="shared" si="339"/>
        <v>123.53816142404291</v>
      </c>
      <c r="AC1466" s="82"/>
      <c r="AD1466" s="10"/>
      <c r="AE1466"/>
      <c r="AF1466"/>
      <c r="AK1466" s="10"/>
      <c r="AM1466"/>
      <c r="AR1466" s="10"/>
      <c r="AT1466"/>
    </row>
    <row r="1467" spans="1:46" x14ac:dyDescent="0.25">
      <c r="A1467" s="93">
        <v>1378</v>
      </c>
      <c r="B1467" s="93" t="s">
        <v>126</v>
      </c>
      <c r="C1467" s="94" t="s">
        <v>114</v>
      </c>
      <c r="D1467" s="121">
        <v>2014</v>
      </c>
      <c r="E1467" s="93">
        <v>4</v>
      </c>
      <c r="F1467" s="93">
        <f t="shared" si="337"/>
        <v>1378</v>
      </c>
      <c r="H1467" s="54">
        <v>4</v>
      </c>
      <c r="I1467" s="118">
        <v>506.63</v>
      </c>
      <c r="J1467" s="123"/>
      <c r="L1467"/>
      <c r="M1467" s="60">
        <f t="shared" si="338"/>
        <v>506.63</v>
      </c>
      <c r="N1467" s="10"/>
      <c r="O1467" s="79" t="str">
        <f t="shared" si="346"/>
        <v>NY Metro</v>
      </c>
      <c r="P1467" s="94">
        <f t="shared" si="345"/>
        <v>1378</v>
      </c>
      <c r="Q1467" s="94" t="s">
        <v>114</v>
      </c>
      <c r="R1467" s="193"/>
      <c r="S1467" s="94">
        <v>1</v>
      </c>
      <c r="T1467" s="58">
        <f t="shared" si="342"/>
        <v>4</v>
      </c>
      <c r="U1467" s="61">
        <f t="shared" si="343"/>
        <v>506.63</v>
      </c>
      <c r="V1467" s="61">
        <f t="shared" si="347"/>
        <v>494.15264569617165</v>
      </c>
      <c r="W1467" s="61" t="s">
        <v>194</v>
      </c>
      <c r="X1467" s="61">
        <f t="shared" si="348"/>
        <v>3.6349999999999998</v>
      </c>
      <c r="Y1467" s="61">
        <f t="shared" si="340"/>
        <v>3.5454767129968299</v>
      </c>
      <c r="Z1467" s="58">
        <f t="shared" si="341"/>
        <v>0</v>
      </c>
      <c r="AA1467" s="81">
        <f t="shared" si="344"/>
        <v>494.15264569617165</v>
      </c>
      <c r="AB1467" s="212">
        <f t="shared" si="339"/>
        <v>123.53816142404291</v>
      </c>
      <c r="AC1467" s="82"/>
      <c r="AD1467" s="10"/>
      <c r="AE1467"/>
      <c r="AF1467"/>
      <c r="AK1467" s="10"/>
      <c r="AM1467"/>
      <c r="AR1467" s="10"/>
      <c r="AT1467"/>
    </row>
    <row r="1468" spans="1:46" x14ac:dyDescent="0.25">
      <c r="A1468" s="93">
        <v>1379</v>
      </c>
      <c r="B1468" s="93" t="s">
        <v>126</v>
      </c>
      <c r="C1468" s="94" t="s">
        <v>114</v>
      </c>
      <c r="D1468" s="121">
        <v>2014</v>
      </c>
      <c r="E1468" s="93">
        <v>4</v>
      </c>
      <c r="F1468" s="93">
        <f t="shared" si="337"/>
        <v>1379</v>
      </c>
      <c r="H1468" s="54">
        <v>4</v>
      </c>
      <c r="I1468" s="118">
        <v>506.63</v>
      </c>
      <c r="J1468" s="123"/>
      <c r="L1468"/>
      <c r="M1468" s="60">
        <f t="shared" si="338"/>
        <v>506.63</v>
      </c>
      <c r="N1468" s="10"/>
      <c r="O1468" s="79" t="str">
        <f t="shared" si="346"/>
        <v>NY Metro</v>
      </c>
      <c r="P1468" s="94">
        <f t="shared" si="345"/>
        <v>1379</v>
      </c>
      <c r="Q1468" s="94" t="s">
        <v>114</v>
      </c>
      <c r="R1468" s="193"/>
      <c r="S1468" s="94">
        <v>1</v>
      </c>
      <c r="T1468" s="58">
        <f t="shared" si="342"/>
        <v>4</v>
      </c>
      <c r="U1468" s="61">
        <f t="shared" si="343"/>
        <v>506.63</v>
      </c>
      <c r="V1468" s="61">
        <f t="shared" si="347"/>
        <v>494.15264569617165</v>
      </c>
      <c r="W1468" s="61" t="s">
        <v>194</v>
      </c>
      <c r="X1468" s="61">
        <f t="shared" si="348"/>
        <v>3.6349999999999998</v>
      </c>
      <c r="Y1468" s="61">
        <f t="shared" si="340"/>
        <v>3.5454767129968299</v>
      </c>
      <c r="Z1468" s="58">
        <f t="shared" si="341"/>
        <v>0</v>
      </c>
      <c r="AA1468" s="81">
        <f t="shared" si="344"/>
        <v>494.15264569617165</v>
      </c>
      <c r="AB1468" s="212">
        <f t="shared" si="339"/>
        <v>123.53816142404291</v>
      </c>
      <c r="AC1468" s="82"/>
      <c r="AD1468" s="10"/>
      <c r="AE1468"/>
      <c r="AF1468"/>
      <c r="AK1468" s="10"/>
      <c r="AM1468"/>
      <c r="AR1468" s="10"/>
      <c r="AT1468"/>
    </row>
    <row r="1469" spans="1:46" x14ac:dyDescent="0.25">
      <c r="A1469" s="93">
        <v>1380</v>
      </c>
      <c r="B1469" s="93" t="s">
        <v>126</v>
      </c>
      <c r="C1469" s="94" t="s">
        <v>114</v>
      </c>
      <c r="D1469" s="121">
        <v>2014</v>
      </c>
      <c r="E1469" s="93">
        <v>4</v>
      </c>
      <c r="F1469" s="93">
        <f t="shared" si="337"/>
        <v>1380</v>
      </c>
      <c r="H1469" s="54">
        <v>4</v>
      </c>
      <c r="I1469" s="118">
        <v>506.63</v>
      </c>
      <c r="J1469" s="123"/>
      <c r="L1469"/>
      <c r="M1469" s="60">
        <f t="shared" si="338"/>
        <v>506.63</v>
      </c>
      <c r="N1469" s="10"/>
      <c r="O1469" s="79" t="str">
        <f t="shared" si="346"/>
        <v>NY Metro</v>
      </c>
      <c r="P1469" s="94">
        <f t="shared" si="345"/>
        <v>1380</v>
      </c>
      <c r="Q1469" s="94" t="s">
        <v>114</v>
      </c>
      <c r="R1469" s="193"/>
      <c r="S1469" s="94">
        <v>1</v>
      </c>
      <c r="T1469" s="58">
        <f t="shared" si="342"/>
        <v>4</v>
      </c>
      <c r="U1469" s="61">
        <f t="shared" si="343"/>
        <v>506.63</v>
      </c>
      <c r="V1469" s="61">
        <f t="shared" si="347"/>
        <v>494.15264569617165</v>
      </c>
      <c r="W1469" s="61" t="s">
        <v>194</v>
      </c>
      <c r="X1469" s="61">
        <f t="shared" si="348"/>
        <v>3.6349999999999998</v>
      </c>
      <c r="Y1469" s="61">
        <f t="shared" si="340"/>
        <v>3.5454767129968299</v>
      </c>
      <c r="Z1469" s="58">
        <f t="shared" si="341"/>
        <v>0</v>
      </c>
      <c r="AA1469" s="81">
        <f t="shared" si="344"/>
        <v>494.15264569617165</v>
      </c>
      <c r="AB1469" s="212">
        <f t="shared" si="339"/>
        <v>123.53816142404291</v>
      </c>
      <c r="AC1469" s="82"/>
      <c r="AD1469" s="10"/>
      <c r="AE1469"/>
      <c r="AF1469"/>
      <c r="AK1469" s="10"/>
      <c r="AM1469"/>
      <c r="AR1469" s="10"/>
      <c r="AT1469"/>
    </row>
    <row r="1470" spans="1:46" x14ac:dyDescent="0.25">
      <c r="A1470" s="93">
        <v>1381</v>
      </c>
      <c r="B1470" s="93" t="s">
        <v>126</v>
      </c>
      <c r="C1470" s="94" t="s">
        <v>114</v>
      </c>
      <c r="D1470" s="121">
        <v>2014</v>
      </c>
      <c r="E1470" s="93">
        <v>4</v>
      </c>
      <c r="F1470" s="93">
        <f t="shared" si="337"/>
        <v>1381</v>
      </c>
      <c r="H1470" s="54">
        <v>4</v>
      </c>
      <c r="I1470" s="118">
        <v>506.63</v>
      </c>
      <c r="J1470" s="123"/>
      <c r="L1470"/>
      <c r="M1470" s="60">
        <f t="shared" si="338"/>
        <v>506.63</v>
      </c>
      <c r="N1470" s="10"/>
      <c r="O1470" s="79" t="str">
        <f t="shared" si="346"/>
        <v>NY Metro</v>
      </c>
      <c r="P1470" s="94">
        <f t="shared" si="345"/>
        <v>1381</v>
      </c>
      <c r="Q1470" s="94" t="s">
        <v>114</v>
      </c>
      <c r="R1470" s="193"/>
      <c r="S1470" s="94">
        <v>1</v>
      </c>
      <c r="T1470" s="58">
        <f t="shared" si="342"/>
        <v>4</v>
      </c>
      <c r="U1470" s="61">
        <f t="shared" si="343"/>
        <v>506.63</v>
      </c>
      <c r="V1470" s="61">
        <f t="shared" si="347"/>
        <v>494.15264569617165</v>
      </c>
      <c r="W1470" s="61" t="s">
        <v>194</v>
      </c>
      <c r="X1470" s="61">
        <f t="shared" si="348"/>
        <v>3.6349999999999998</v>
      </c>
      <c r="Y1470" s="61">
        <f t="shared" si="340"/>
        <v>3.5454767129968299</v>
      </c>
      <c r="Z1470" s="58">
        <f t="shared" si="341"/>
        <v>0</v>
      </c>
      <c r="AA1470" s="81">
        <f t="shared" si="344"/>
        <v>494.15264569617165</v>
      </c>
      <c r="AB1470" s="212">
        <f t="shared" si="339"/>
        <v>123.53816142404291</v>
      </c>
      <c r="AC1470" s="82"/>
      <c r="AD1470" s="10"/>
      <c r="AE1470"/>
      <c r="AF1470"/>
      <c r="AK1470" s="10"/>
      <c r="AM1470"/>
      <c r="AR1470" s="10"/>
      <c r="AT1470"/>
    </row>
    <row r="1471" spans="1:46" x14ac:dyDescent="0.25">
      <c r="A1471" s="93">
        <v>1382</v>
      </c>
      <c r="B1471" s="93" t="s">
        <v>126</v>
      </c>
      <c r="C1471" s="94" t="s">
        <v>114</v>
      </c>
      <c r="D1471" s="121">
        <v>2014</v>
      </c>
      <c r="E1471" s="93">
        <v>4</v>
      </c>
      <c r="F1471" s="93">
        <f t="shared" ref="F1471:F1534" si="349">A1471</f>
        <v>1382</v>
      </c>
      <c r="H1471" s="54">
        <v>4</v>
      </c>
      <c r="I1471" s="118">
        <v>506.63</v>
      </c>
      <c r="J1471" s="123"/>
      <c r="L1471"/>
      <c r="M1471" s="60">
        <f t="shared" si="338"/>
        <v>506.63</v>
      </c>
      <c r="N1471" s="10"/>
      <c r="O1471" s="79" t="str">
        <f t="shared" si="346"/>
        <v>NY Metro</v>
      </c>
      <c r="P1471" s="94">
        <f t="shared" si="345"/>
        <v>1382</v>
      </c>
      <c r="Q1471" s="94" t="s">
        <v>114</v>
      </c>
      <c r="R1471" s="193"/>
      <c r="S1471" s="94">
        <v>1</v>
      </c>
      <c r="T1471" s="58">
        <f t="shared" si="342"/>
        <v>4</v>
      </c>
      <c r="U1471" s="61">
        <f t="shared" si="343"/>
        <v>506.63</v>
      </c>
      <c r="V1471" s="61">
        <f t="shared" si="347"/>
        <v>494.15264569617165</v>
      </c>
      <c r="W1471" s="61" t="s">
        <v>194</v>
      </c>
      <c r="X1471" s="61">
        <f t="shared" si="348"/>
        <v>3.6349999999999998</v>
      </c>
      <c r="Y1471" s="61">
        <f t="shared" si="340"/>
        <v>3.5454767129968299</v>
      </c>
      <c r="Z1471" s="58">
        <f t="shared" si="341"/>
        <v>0</v>
      </c>
      <c r="AA1471" s="81">
        <f t="shared" si="344"/>
        <v>494.15264569617165</v>
      </c>
      <c r="AB1471" s="212">
        <f t="shared" si="339"/>
        <v>123.53816142404291</v>
      </c>
      <c r="AC1471" s="82"/>
      <c r="AD1471" s="10"/>
      <c r="AE1471"/>
      <c r="AF1471"/>
      <c r="AK1471" s="10"/>
      <c r="AM1471"/>
      <c r="AR1471" s="10"/>
      <c r="AT1471"/>
    </row>
    <row r="1472" spans="1:46" x14ac:dyDescent="0.25">
      <c r="A1472" s="93">
        <v>1383</v>
      </c>
      <c r="B1472" s="93" t="s">
        <v>126</v>
      </c>
      <c r="C1472" s="94" t="s">
        <v>114</v>
      </c>
      <c r="D1472" s="121">
        <v>2014</v>
      </c>
      <c r="E1472" s="93">
        <v>4</v>
      </c>
      <c r="F1472" s="93">
        <f t="shared" si="349"/>
        <v>1383</v>
      </c>
      <c r="H1472" s="54">
        <v>4</v>
      </c>
      <c r="I1472" s="118">
        <v>506.63</v>
      </c>
      <c r="J1472" s="123"/>
      <c r="L1472"/>
      <c r="M1472" s="60">
        <f t="shared" si="338"/>
        <v>506.63</v>
      </c>
      <c r="N1472" s="10"/>
      <c r="O1472" s="79" t="str">
        <f t="shared" si="346"/>
        <v>NY Metro</v>
      </c>
      <c r="P1472" s="94">
        <f t="shared" si="345"/>
        <v>1383</v>
      </c>
      <c r="Q1472" s="94" t="s">
        <v>114</v>
      </c>
      <c r="R1472" s="193"/>
      <c r="S1472" s="94">
        <v>1</v>
      </c>
      <c r="T1472" s="58">
        <f t="shared" si="342"/>
        <v>4</v>
      </c>
      <c r="U1472" s="61">
        <f t="shared" si="343"/>
        <v>506.63</v>
      </c>
      <c r="V1472" s="61">
        <f t="shared" si="347"/>
        <v>494.15264569617165</v>
      </c>
      <c r="W1472" s="61" t="s">
        <v>194</v>
      </c>
      <c r="X1472" s="61">
        <f t="shared" si="348"/>
        <v>3.6349999999999998</v>
      </c>
      <c r="Y1472" s="61">
        <f t="shared" si="340"/>
        <v>3.5454767129968299</v>
      </c>
      <c r="Z1472" s="58">
        <f t="shared" si="341"/>
        <v>0</v>
      </c>
      <c r="AA1472" s="81">
        <f t="shared" si="344"/>
        <v>494.15264569617165</v>
      </c>
      <c r="AB1472" s="212">
        <f t="shared" si="339"/>
        <v>123.53816142404291</v>
      </c>
      <c r="AC1472" s="82"/>
      <c r="AD1472" s="10"/>
      <c r="AE1472"/>
      <c r="AF1472"/>
      <c r="AK1472" s="10"/>
      <c r="AM1472"/>
      <c r="AR1472" s="10"/>
      <c r="AT1472"/>
    </row>
    <row r="1473" spans="1:46" x14ac:dyDescent="0.25">
      <c r="A1473" s="93">
        <v>1384</v>
      </c>
      <c r="B1473" s="93" t="s">
        <v>126</v>
      </c>
      <c r="C1473" s="94" t="s">
        <v>114</v>
      </c>
      <c r="D1473" s="121">
        <v>2014</v>
      </c>
      <c r="E1473" s="93">
        <v>4</v>
      </c>
      <c r="F1473" s="93">
        <f t="shared" si="349"/>
        <v>1384</v>
      </c>
      <c r="H1473" s="54">
        <v>4</v>
      </c>
      <c r="I1473" s="118">
        <v>506.64</v>
      </c>
      <c r="J1473" s="123"/>
      <c r="L1473"/>
      <c r="M1473" s="60">
        <f t="shared" si="338"/>
        <v>506.64</v>
      </c>
      <c r="N1473" s="10"/>
      <c r="O1473" s="79" t="str">
        <f t="shared" si="346"/>
        <v>NY Metro</v>
      </c>
      <c r="P1473" s="94">
        <f t="shared" si="345"/>
        <v>1384</v>
      </c>
      <c r="Q1473" s="94" t="s">
        <v>114</v>
      </c>
      <c r="R1473" s="193"/>
      <c r="S1473" s="94">
        <v>1</v>
      </c>
      <c r="T1473" s="58">
        <f t="shared" si="342"/>
        <v>4</v>
      </c>
      <c r="U1473" s="61">
        <f t="shared" si="343"/>
        <v>506.64</v>
      </c>
      <c r="V1473" s="61">
        <f t="shared" si="347"/>
        <v>494.16239941477687</v>
      </c>
      <c r="W1473" s="61" t="s">
        <v>194</v>
      </c>
      <c r="X1473" s="61">
        <f t="shared" si="348"/>
        <v>3.6349999999999998</v>
      </c>
      <c r="Y1473" s="61">
        <f t="shared" si="340"/>
        <v>3.5454767129968299</v>
      </c>
      <c r="Z1473" s="58">
        <f t="shared" si="341"/>
        <v>0</v>
      </c>
      <c r="AA1473" s="81">
        <f t="shared" si="344"/>
        <v>494.16239941477687</v>
      </c>
      <c r="AB1473" s="212">
        <f t="shared" si="339"/>
        <v>123.54059985369422</v>
      </c>
      <c r="AC1473" s="82"/>
      <c r="AD1473" s="10"/>
      <c r="AE1473"/>
      <c r="AF1473"/>
      <c r="AK1473" s="10"/>
      <c r="AM1473"/>
      <c r="AR1473" s="10"/>
      <c r="AT1473"/>
    </row>
    <row r="1474" spans="1:46" x14ac:dyDescent="0.25">
      <c r="A1474" s="93">
        <v>1385</v>
      </c>
      <c r="B1474" s="93" t="s">
        <v>126</v>
      </c>
      <c r="C1474" s="94" t="s">
        <v>114</v>
      </c>
      <c r="D1474" s="121">
        <v>2014</v>
      </c>
      <c r="E1474" s="93">
        <v>4</v>
      </c>
      <c r="F1474" s="93">
        <f t="shared" si="349"/>
        <v>1385</v>
      </c>
      <c r="H1474" s="54">
        <v>4</v>
      </c>
      <c r="I1474" s="118">
        <v>506.64</v>
      </c>
      <c r="J1474" s="123"/>
      <c r="L1474"/>
      <c r="M1474" s="60">
        <f t="shared" si="338"/>
        <v>506.64</v>
      </c>
      <c r="N1474" s="10"/>
      <c r="O1474" s="79" t="str">
        <f t="shared" si="346"/>
        <v>NY Metro</v>
      </c>
      <c r="P1474" s="94">
        <f t="shared" si="345"/>
        <v>1385</v>
      </c>
      <c r="Q1474" s="94" t="s">
        <v>114</v>
      </c>
      <c r="R1474" s="193"/>
      <c r="S1474" s="94">
        <v>1</v>
      </c>
      <c r="T1474" s="58">
        <f t="shared" si="342"/>
        <v>4</v>
      </c>
      <c r="U1474" s="61">
        <f t="shared" si="343"/>
        <v>506.64</v>
      </c>
      <c r="V1474" s="61">
        <f t="shared" si="347"/>
        <v>494.16239941477687</v>
      </c>
      <c r="W1474" s="61" t="s">
        <v>194</v>
      </c>
      <c r="X1474" s="61">
        <f t="shared" si="348"/>
        <v>3.6349999999999998</v>
      </c>
      <c r="Y1474" s="61">
        <f t="shared" si="340"/>
        <v>3.5454767129968299</v>
      </c>
      <c r="Z1474" s="58">
        <f t="shared" si="341"/>
        <v>0</v>
      </c>
      <c r="AA1474" s="81">
        <f t="shared" si="344"/>
        <v>494.16239941477687</v>
      </c>
      <c r="AB1474" s="212">
        <f t="shared" si="339"/>
        <v>123.54059985369422</v>
      </c>
      <c r="AC1474" s="82"/>
      <c r="AD1474" s="10"/>
      <c r="AE1474"/>
      <c r="AF1474"/>
      <c r="AK1474" s="10"/>
      <c r="AM1474"/>
      <c r="AR1474" s="10"/>
      <c r="AT1474"/>
    </row>
    <row r="1475" spans="1:46" x14ac:dyDescent="0.25">
      <c r="A1475" s="93">
        <v>1386</v>
      </c>
      <c r="B1475" s="93" t="s">
        <v>126</v>
      </c>
      <c r="C1475" s="94" t="s">
        <v>114</v>
      </c>
      <c r="D1475" s="121">
        <v>2014</v>
      </c>
      <c r="E1475" s="93">
        <v>4</v>
      </c>
      <c r="F1475" s="93">
        <f t="shared" si="349"/>
        <v>1386</v>
      </c>
      <c r="H1475" s="54">
        <v>4</v>
      </c>
      <c r="I1475" s="118">
        <v>506.64</v>
      </c>
      <c r="J1475" s="123"/>
      <c r="L1475"/>
      <c r="M1475" s="60">
        <f t="shared" si="338"/>
        <v>506.64</v>
      </c>
      <c r="N1475" s="10"/>
      <c r="O1475" s="79" t="str">
        <f t="shared" si="346"/>
        <v>NY Metro</v>
      </c>
      <c r="P1475" s="94">
        <f t="shared" si="345"/>
        <v>1386</v>
      </c>
      <c r="Q1475" s="94" t="s">
        <v>114</v>
      </c>
      <c r="R1475" s="193"/>
      <c r="S1475" s="94">
        <v>1</v>
      </c>
      <c r="T1475" s="58">
        <f t="shared" si="342"/>
        <v>4</v>
      </c>
      <c r="U1475" s="61">
        <f t="shared" si="343"/>
        <v>506.64</v>
      </c>
      <c r="V1475" s="61">
        <f t="shared" si="347"/>
        <v>494.16239941477687</v>
      </c>
      <c r="W1475" s="61" t="s">
        <v>194</v>
      </c>
      <c r="X1475" s="61">
        <f t="shared" si="348"/>
        <v>3.6349999999999998</v>
      </c>
      <c r="Y1475" s="61">
        <f t="shared" si="340"/>
        <v>3.5454767129968299</v>
      </c>
      <c r="Z1475" s="58">
        <f t="shared" si="341"/>
        <v>0</v>
      </c>
      <c r="AA1475" s="81">
        <f t="shared" si="344"/>
        <v>494.16239941477687</v>
      </c>
      <c r="AB1475" s="212">
        <f t="shared" si="339"/>
        <v>123.54059985369422</v>
      </c>
      <c r="AC1475" s="82"/>
      <c r="AD1475" s="10"/>
      <c r="AE1475"/>
      <c r="AF1475"/>
      <c r="AK1475" s="10"/>
      <c r="AM1475"/>
      <c r="AR1475" s="10"/>
      <c r="AT1475"/>
    </row>
    <row r="1476" spans="1:46" x14ac:dyDescent="0.25">
      <c r="A1476" s="93">
        <v>1387</v>
      </c>
      <c r="B1476" s="93" t="s">
        <v>126</v>
      </c>
      <c r="C1476" s="94" t="s">
        <v>114</v>
      </c>
      <c r="D1476" s="121">
        <v>2014</v>
      </c>
      <c r="E1476" s="93">
        <v>4</v>
      </c>
      <c r="F1476" s="93">
        <f t="shared" si="349"/>
        <v>1387</v>
      </c>
      <c r="H1476" s="54">
        <v>4</v>
      </c>
      <c r="I1476" s="118">
        <v>506.64</v>
      </c>
      <c r="J1476" s="123"/>
      <c r="L1476"/>
      <c r="M1476" s="60">
        <f t="shared" si="338"/>
        <v>506.64</v>
      </c>
      <c r="N1476" s="10"/>
      <c r="O1476" s="79" t="str">
        <f t="shared" si="346"/>
        <v>NY Metro</v>
      </c>
      <c r="P1476" s="94">
        <f t="shared" si="345"/>
        <v>1387</v>
      </c>
      <c r="Q1476" s="94" t="s">
        <v>114</v>
      </c>
      <c r="R1476" s="193"/>
      <c r="S1476" s="94">
        <v>1</v>
      </c>
      <c r="T1476" s="58">
        <f t="shared" si="342"/>
        <v>4</v>
      </c>
      <c r="U1476" s="61">
        <f t="shared" si="343"/>
        <v>506.64</v>
      </c>
      <c r="V1476" s="61">
        <f t="shared" si="347"/>
        <v>494.16239941477687</v>
      </c>
      <c r="W1476" s="61" t="s">
        <v>194</v>
      </c>
      <c r="X1476" s="61">
        <f t="shared" si="348"/>
        <v>3.6349999999999998</v>
      </c>
      <c r="Y1476" s="61">
        <f t="shared" si="340"/>
        <v>3.5454767129968299</v>
      </c>
      <c r="Z1476" s="58">
        <f t="shared" si="341"/>
        <v>0</v>
      </c>
      <c r="AA1476" s="81">
        <f t="shared" si="344"/>
        <v>494.16239941477687</v>
      </c>
      <c r="AB1476" s="212">
        <f t="shared" si="339"/>
        <v>123.54059985369422</v>
      </c>
      <c r="AC1476" s="82"/>
      <c r="AD1476" s="10"/>
      <c r="AE1476"/>
      <c r="AF1476"/>
      <c r="AK1476" s="10"/>
      <c r="AM1476"/>
      <c r="AR1476" s="10"/>
      <c r="AT1476"/>
    </row>
    <row r="1477" spans="1:46" x14ac:dyDescent="0.25">
      <c r="A1477" s="93">
        <v>1388</v>
      </c>
      <c r="B1477" s="93" t="s">
        <v>126</v>
      </c>
      <c r="C1477" s="94" t="s">
        <v>114</v>
      </c>
      <c r="D1477" s="121">
        <v>2014</v>
      </c>
      <c r="E1477" s="93">
        <v>4</v>
      </c>
      <c r="F1477" s="93">
        <f t="shared" si="349"/>
        <v>1388</v>
      </c>
      <c r="H1477" s="54">
        <v>4</v>
      </c>
      <c r="I1477" s="118">
        <v>506.64</v>
      </c>
      <c r="J1477" s="123"/>
      <c r="L1477"/>
      <c r="M1477" s="60">
        <f t="shared" si="338"/>
        <v>506.64</v>
      </c>
      <c r="N1477" s="10"/>
      <c r="O1477" s="79" t="str">
        <f t="shared" si="346"/>
        <v>NY Metro</v>
      </c>
      <c r="P1477" s="94">
        <f t="shared" si="345"/>
        <v>1388</v>
      </c>
      <c r="Q1477" s="94" t="s">
        <v>114</v>
      </c>
      <c r="R1477" s="193"/>
      <c r="S1477" s="94">
        <v>1</v>
      </c>
      <c r="T1477" s="58">
        <f t="shared" si="342"/>
        <v>4</v>
      </c>
      <c r="U1477" s="61">
        <f t="shared" si="343"/>
        <v>506.64</v>
      </c>
      <c r="V1477" s="61">
        <f t="shared" si="347"/>
        <v>494.16239941477687</v>
      </c>
      <c r="W1477" s="61" t="s">
        <v>194</v>
      </c>
      <c r="X1477" s="61">
        <f t="shared" si="348"/>
        <v>3.6349999999999998</v>
      </c>
      <c r="Y1477" s="61">
        <f t="shared" si="340"/>
        <v>3.5454767129968299</v>
      </c>
      <c r="Z1477" s="58">
        <f t="shared" si="341"/>
        <v>0</v>
      </c>
      <c r="AA1477" s="81">
        <f t="shared" si="344"/>
        <v>494.16239941477687</v>
      </c>
      <c r="AB1477" s="212">
        <f t="shared" si="339"/>
        <v>123.54059985369422</v>
      </c>
      <c r="AC1477" s="82"/>
      <c r="AD1477" s="10"/>
      <c r="AE1477"/>
      <c r="AF1477"/>
      <c r="AK1477" s="10"/>
      <c r="AM1477"/>
      <c r="AR1477" s="10"/>
      <c r="AT1477"/>
    </row>
    <row r="1478" spans="1:46" x14ac:dyDescent="0.25">
      <c r="A1478" s="93">
        <v>1389</v>
      </c>
      <c r="B1478" s="93" t="s">
        <v>126</v>
      </c>
      <c r="C1478" s="94" t="s">
        <v>114</v>
      </c>
      <c r="D1478" s="121">
        <v>2014</v>
      </c>
      <c r="E1478" s="93">
        <v>4</v>
      </c>
      <c r="F1478" s="93">
        <f t="shared" si="349"/>
        <v>1389</v>
      </c>
      <c r="H1478" s="54">
        <v>4</v>
      </c>
      <c r="I1478" s="118">
        <v>506.64</v>
      </c>
      <c r="J1478" s="123"/>
      <c r="L1478"/>
      <c r="M1478" s="60">
        <f t="shared" ref="M1478:M1541" si="350">I1478+(L1478*K1478)</f>
        <v>506.64</v>
      </c>
      <c r="N1478" s="10"/>
      <c r="O1478" s="79" t="str">
        <f t="shared" si="346"/>
        <v>NY Metro</v>
      </c>
      <c r="P1478" s="94">
        <f t="shared" si="345"/>
        <v>1389</v>
      </c>
      <c r="Q1478" s="94" t="s">
        <v>114</v>
      </c>
      <c r="R1478" s="193"/>
      <c r="S1478" s="94">
        <v>1</v>
      </c>
      <c r="T1478" s="58">
        <f t="shared" si="342"/>
        <v>4</v>
      </c>
      <c r="U1478" s="61">
        <f t="shared" si="343"/>
        <v>506.64</v>
      </c>
      <c r="V1478" s="61">
        <f t="shared" si="347"/>
        <v>494.16239941477687</v>
      </c>
      <c r="W1478" s="61" t="s">
        <v>194</v>
      </c>
      <c r="X1478" s="61">
        <f t="shared" si="348"/>
        <v>3.6349999999999998</v>
      </c>
      <c r="Y1478" s="61">
        <f t="shared" si="340"/>
        <v>3.5454767129968299</v>
      </c>
      <c r="Z1478" s="58">
        <f t="shared" si="341"/>
        <v>0</v>
      </c>
      <c r="AA1478" s="81">
        <f t="shared" si="344"/>
        <v>494.16239941477687</v>
      </c>
      <c r="AB1478" s="212">
        <f t="shared" ref="AB1478:AB1541" si="351">IF(T1478,AA1478/T1478,"-")</f>
        <v>123.54059985369422</v>
      </c>
      <c r="AC1478" s="82"/>
      <c r="AD1478" s="10"/>
      <c r="AE1478"/>
      <c r="AF1478"/>
      <c r="AK1478" s="10"/>
      <c r="AM1478"/>
      <c r="AR1478" s="10"/>
      <c r="AT1478"/>
    </row>
    <row r="1479" spans="1:46" x14ac:dyDescent="0.25">
      <c r="A1479" s="93">
        <v>1390</v>
      </c>
      <c r="B1479" s="93" t="s">
        <v>126</v>
      </c>
      <c r="C1479" s="94" t="s">
        <v>114</v>
      </c>
      <c r="D1479" s="121">
        <v>2014</v>
      </c>
      <c r="E1479" s="93">
        <v>4</v>
      </c>
      <c r="F1479" s="93">
        <f t="shared" si="349"/>
        <v>1390</v>
      </c>
      <c r="H1479" s="54">
        <v>4</v>
      </c>
      <c r="I1479" s="118">
        <v>506.64</v>
      </c>
      <c r="J1479" s="123"/>
      <c r="L1479"/>
      <c r="M1479" s="60">
        <f t="shared" si="350"/>
        <v>506.64</v>
      </c>
      <c r="N1479" s="10"/>
      <c r="O1479" s="79" t="str">
        <f t="shared" si="346"/>
        <v>NY Metro</v>
      </c>
      <c r="P1479" s="94">
        <f t="shared" si="345"/>
        <v>1390</v>
      </c>
      <c r="Q1479" s="94" t="s">
        <v>114</v>
      </c>
      <c r="R1479" s="193"/>
      <c r="S1479" s="94">
        <v>1</v>
      </c>
      <c r="T1479" s="58">
        <f t="shared" si="342"/>
        <v>4</v>
      </c>
      <c r="U1479" s="61">
        <f t="shared" si="343"/>
        <v>506.64</v>
      </c>
      <c r="V1479" s="61">
        <f t="shared" si="347"/>
        <v>494.16239941477687</v>
      </c>
      <c r="W1479" s="61" t="s">
        <v>194</v>
      </c>
      <c r="X1479" s="61">
        <f t="shared" si="348"/>
        <v>3.6349999999999998</v>
      </c>
      <c r="Y1479" s="61">
        <f t="shared" si="340"/>
        <v>3.5454767129968299</v>
      </c>
      <c r="Z1479" s="58">
        <f t="shared" si="341"/>
        <v>0</v>
      </c>
      <c r="AA1479" s="81">
        <f t="shared" si="344"/>
        <v>494.16239941477687</v>
      </c>
      <c r="AB1479" s="212">
        <f t="shared" si="351"/>
        <v>123.54059985369422</v>
      </c>
      <c r="AC1479" s="82"/>
      <c r="AD1479" s="10"/>
      <c r="AE1479"/>
      <c r="AF1479"/>
      <c r="AK1479" s="10"/>
      <c r="AM1479"/>
      <c r="AR1479" s="10"/>
      <c r="AT1479"/>
    </row>
    <row r="1480" spans="1:46" x14ac:dyDescent="0.25">
      <c r="A1480" s="93">
        <v>1391</v>
      </c>
      <c r="B1480" s="93" t="s">
        <v>126</v>
      </c>
      <c r="C1480" s="94" t="s">
        <v>114</v>
      </c>
      <c r="D1480" s="121">
        <v>2014</v>
      </c>
      <c r="E1480" s="93">
        <v>4</v>
      </c>
      <c r="F1480" s="93">
        <f t="shared" si="349"/>
        <v>1391</v>
      </c>
      <c r="H1480" s="54">
        <v>4</v>
      </c>
      <c r="I1480" s="118">
        <v>506.64</v>
      </c>
      <c r="J1480" s="123"/>
      <c r="L1480"/>
      <c r="M1480" s="60">
        <f t="shared" si="350"/>
        <v>506.64</v>
      </c>
      <c r="N1480" s="10"/>
      <c r="O1480" s="79" t="str">
        <f t="shared" si="346"/>
        <v>NY Metro</v>
      </c>
      <c r="P1480" s="94">
        <f t="shared" si="345"/>
        <v>1391</v>
      </c>
      <c r="Q1480" s="94" t="s">
        <v>114</v>
      </c>
      <c r="R1480" s="193"/>
      <c r="S1480" s="94">
        <v>1</v>
      </c>
      <c r="T1480" s="58">
        <f t="shared" si="342"/>
        <v>4</v>
      </c>
      <c r="U1480" s="61">
        <f t="shared" si="343"/>
        <v>506.64</v>
      </c>
      <c r="V1480" s="61">
        <f t="shared" si="347"/>
        <v>494.16239941477687</v>
      </c>
      <c r="W1480" s="61" t="s">
        <v>194</v>
      </c>
      <c r="X1480" s="61">
        <f t="shared" si="348"/>
        <v>3.6349999999999998</v>
      </c>
      <c r="Y1480" s="61">
        <f t="shared" si="340"/>
        <v>3.5454767129968299</v>
      </c>
      <c r="Z1480" s="58">
        <f t="shared" si="341"/>
        <v>0</v>
      </c>
      <c r="AA1480" s="81">
        <f t="shared" si="344"/>
        <v>494.16239941477687</v>
      </c>
      <c r="AB1480" s="212">
        <f t="shared" si="351"/>
        <v>123.54059985369422</v>
      </c>
      <c r="AC1480" s="82"/>
      <c r="AD1480" s="10"/>
      <c r="AE1480"/>
      <c r="AF1480"/>
      <c r="AK1480" s="10"/>
      <c r="AM1480"/>
      <c r="AR1480" s="10"/>
      <c r="AT1480"/>
    </row>
    <row r="1481" spans="1:46" x14ac:dyDescent="0.25">
      <c r="A1481" s="93">
        <v>1392</v>
      </c>
      <c r="B1481" s="93" t="s">
        <v>126</v>
      </c>
      <c r="C1481" s="94" t="s">
        <v>114</v>
      </c>
      <c r="D1481" s="121">
        <v>2014</v>
      </c>
      <c r="E1481" s="93">
        <v>4</v>
      </c>
      <c r="F1481" s="93">
        <f t="shared" si="349"/>
        <v>1392</v>
      </c>
      <c r="H1481" s="54">
        <v>4</v>
      </c>
      <c r="I1481" s="118">
        <v>506.64</v>
      </c>
      <c r="J1481" s="123"/>
      <c r="L1481"/>
      <c r="M1481" s="60">
        <f t="shared" si="350"/>
        <v>506.64</v>
      </c>
      <c r="N1481" s="10"/>
      <c r="O1481" s="79" t="str">
        <f t="shared" si="346"/>
        <v>NY Metro</v>
      </c>
      <c r="P1481" s="94">
        <f t="shared" si="345"/>
        <v>1392</v>
      </c>
      <c r="Q1481" s="94" t="s">
        <v>114</v>
      </c>
      <c r="R1481" s="193"/>
      <c r="S1481" s="94">
        <v>1</v>
      </c>
      <c r="T1481" s="58">
        <f t="shared" si="342"/>
        <v>4</v>
      </c>
      <c r="U1481" s="61">
        <f t="shared" si="343"/>
        <v>506.64</v>
      </c>
      <c r="V1481" s="61">
        <f t="shared" si="347"/>
        <v>494.16239941477687</v>
      </c>
      <c r="W1481" s="61" t="s">
        <v>194</v>
      </c>
      <c r="X1481" s="61">
        <f t="shared" si="348"/>
        <v>3.6349999999999998</v>
      </c>
      <c r="Y1481" s="61">
        <f t="shared" ref="Y1481:Y1544" si="352">X1481/$AO$52</f>
        <v>3.5454767129968299</v>
      </c>
      <c r="Z1481" s="58">
        <f t="shared" si="341"/>
        <v>0</v>
      </c>
      <c r="AA1481" s="81">
        <f t="shared" si="344"/>
        <v>494.16239941477687</v>
      </c>
      <c r="AB1481" s="212">
        <f t="shared" si="351"/>
        <v>123.54059985369422</v>
      </c>
      <c r="AC1481" s="82"/>
      <c r="AD1481" s="10"/>
      <c r="AE1481"/>
      <c r="AF1481"/>
      <c r="AK1481" s="10"/>
      <c r="AM1481"/>
      <c r="AR1481" s="10"/>
      <c r="AT1481"/>
    </row>
    <row r="1482" spans="1:46" x14ac:dyDescent="0.25">
      <c r="A1482" s="93">
        <v>1393</v>
      </c>
      <c r="B1482" s="93" t="s">
        <v>126</v>
      </c>
      <c r="C1482" s="94" t="s">
        <v>114</v>
      </c>
      <c r="D1482" s="121">
        <v>2014</v>
      </c>
      <c r="E1482" s="93">
        <v>4</v>
      </c>
      <c r="F1482" s="93">
        <f t="shared" si="349"/>
        <v>1393</v>
      </c>
      <c r="H1482" s="54">
        <v>4</v>
      </c>
      <c r="I1482" s="118">
        <v>506.64</v>
      </c>
      <c r="J1482" s="123"/>
      <c r="L1482"/>
      <c r="M1482" s="60">
        <f t="shared" si="350"/>
        <v>506.64</v>
      </c>
      <c r="N1482" s="10"/>
      <c r="O1482" s="79" t="str">
        <f t="shared" si="346"/>
        <v>NY Metro</v>
      </c>
      <c r="P1482" s="94">
        <f t="shared" si="345"/>
        <v>1393</v>
      </c>
      <c r="Q1482" s="94" t="s">
        <v>114</v>
      </c>
      <c r="R1482" s="193"/>
      <c r="S1482" s="94">
        <v>1</v>
      </c>
      <c r="T1482" s="58">
        <f t="shared" si="342"/>
        <v>4</v>
      </c>
      <c r="U1482" s="61">
        <f t="shared" si="343"/>
        <v>506.64</v>
      </c>
      <c r="V1482" s="61">
        <f t="shared" si="347"/>
        <v>494.16239941477687</v>
      </c>
      <c r="W1482" s="61" t="s">
        <v>194</v>
      </c>
      <c r="X1482" s="61">
        <f t="shared" si="348"/>
        <v>3.6349999999999998</v>
      </c>
      <c r="Y1482" s="61">
        <f t="shared" si="352"/>
        <v>3.5454767129968299</v>
      </c>
      <c r="Z1482" s="58">
        <f t="shared" si="341"/>
        <v>0</v>
      </c>
      <c r="AA1482" s="81">
        <f t="shared" si="344"/>
        <v>494.16239941477687</v>
      </c>
      <c r="AB1482" s="212">
        <f t="shared" si="351"/>
        <v>123.54059985369422</v>
      </c>
      <c r="AC1482" s="82"/>
      <c r="AD1482" s="10"/>
      <c r="AE1482"/>
      <c r="AF1482"/>
      <c r="AK1482" s="10"/>
      <c r="AM1482"/>
      <c r="AR1482" s="10"/>
      <c r="AT1482"/>
    </row>
    <row r="1483" spans="1:46" x14ac:dyDescent="0.25">
      <c r="A1483" s="93">
        <v>1394</v>
      </c>
      <c r="B1483" s="93" t="s">
        <v>126</v>
      </c>
      <c r="C1483" s="94" t="s">
        <v>114</v>
      </c>
      <c r="D1483" s="121">
        <v>2014</v>
      </c>
      <c r="E1483" s="93">
        <v>4</v>
      </c>
      <c r="F1483" s="93">
        <f t="shared" si="349"/>
        <v>1394</v>
      </c>
      <c r="H1483" s="54">
        <v>4</v>
      </c>
      <c r="I1483" s="118">
        <v>506.64</v>
      </c>
      <c r="J1483" s="123"/>
      <c r="L1483"/>
      <c r="M1483" s="60">
        <f t="shared" si="350"/>
        <v>506.64</v>
      </c>
      <c r="N1483" s="10"/>
      <c r="O1483" s="79" t="str">
        <f t="shared" si="346"/>
        <v>NY Metro</v>
      </c>
      <c r="P1483" s="94">
        <f t="shared" si="345"/>
        <v>1394</v>
      </c>
      <c r="Q1483" s="94" t="s">
        <v>114</v>
      </c>
      <c r="R1483" s="193"/>
      <c r="S1483" s="94">
        <v>1</v>
      </c>
      <c r="T1483" s="58">
        <f t="shared" si="342"/>
        <v>4</v>
      </c>
      <c r="U1483" s="61">
        <f t="shared" si="343"/>
        <v>506.64</v>
      </c>
      <c r="V1483" s="61">
        <f t="shared" si="347"/>
        <v>494.16239941477687</v>
      </c>
      <c r="W1483" s="61" t="s">
        <v>194</v>
      </c>
      <c r="X1483" s="61">
        <f t="shared" si="348"/>
        <v>3.6349999999999998</v>
      </c>
      <c r="Y1483" s="61">
        <f t="shared" si="352"/>
        <v>3.5454767129968299</v>
      </c>
      <c r="Z1483" s="58">
        <f t="shared" si="341"/>
        <v>0</v>
      </c>
      <c r="AA1483" s="81">
        <f t="shared" si="344"/>
        <v>494.16239941477687</v>
      </c>
      <c r="AB1483" s="212">
        <f t="shared" si="351"/>
        <v>123.54059985369422</v>
      </c>
      <c r="AC1483" s="82"/>
      <c r="AD1483" s="10"/>
      <c r="AE1483"/>
      <c r="AF1483"/>
      <c r="AK1483" s="10"/>
      <c r="AM1483"/>
      <c r="AR1483" s="10"/>
      <c r="AT1483"/>
    </row>
    <row r="1484" spans="1:46" x14ac:dyDescent="0.25">
      <c r="A1484" s="93">
        <v>1395</v>
      </c>
      <c r="B1484" s="93" t="s">
        <v>126</v>
      </c>
      <c r="C1484" s="94" t="s">
        <v>114</v>
      </c>
      <c r="D1484" s="121">
        <v>2014</v>
      </c>
      <c r="E1484" s="93">
        <v>4</v>
      </c>
      <c r="F1484" s="93">
        <f t="shared" si="349"/>
        <v>1395</v>
      </c>
      <c r="H1484" s="54">
        <v>4</v>
      </c>
      <c r="I1484" s="118">
        <v>506.64</v>
      </c>
      <c r="J1484" s="123"/>
      <c r="L1484"/>
      <c r="M1484" s="60">
        <f t="shared" si="350"/>
        <v>506.64</v>
      </c>
      <c r="N1484" s="10"/>
      <c r="O1484" s="79" t="str">
        <f t="shared" si="346"/>
        <v>NY Metro</v>
      </c>
      <c r="P1484" s="94">
        <f t="shared" si="345"/>
        <v>1395</v>
      </c>
      <c r="Q1484" s="94" t="s">
        <v>114</v>
      </c>
      <c r="R1484" s="193"/>
      <c r="S1484" s="94">
        <v>1</v>
      </c>
      <c r="T1484" s="58">
        <f t="shared" si="342"/>
        <v>4</v>
      </c>
      <c r="U1484" s="61">
        <f t="shared" si="343"/>
        <v>506.64</v>
      </c>
      <c r="V1484" s="61">
        <f t="shared" si="347"/>
        <v>494.16239941477687</v>
      </c>
      <c r="W1484" s="61" t="s">
        <v>194</v>
      </c>
      <c r="X1484" s="61">
        <f t="shared" si="348"/>
        <v>3.6349999999999998</v>
      </c>
      <c r="Y1484" s="61">
        <f t="shared" si="352"/>
        <v>3.5454767129968299</v>
      </c>
      <c r="Z1484" s="58">
        <f t="shared" si="341"/>
        <v>0</v>
      </c>
      <c r="AA1484" s="81">
        <f t="shared" si="344"/>
        <v>494.16239941477687</v>
      </c>
      <c r="AB1484" s="212">
        <f t="shared" si="351"/>
        <v>123.54059985369422</v>
      </c>
      <c r="AC1484" s="82"/>
      <c r="AD1484" s="10"/>
      <c r="AE1484"/>
      <c r="AF1484"/>
      <c r="AK1484" s="10"/>
      <c r="AM1484"/>
      <c r="AR1484" s="10"/>
      <c r="AT1484"/>
    </row>
    <row r="1485" spans="1:46" x14ac:dyDescent="0.25">
      <c r="A1485" s="93">
        <v>1396</v>
      </c>
      <c r="B1485" s="93" t="s">
        <v>126</v>
      </c>
      <c r="C1485" s="94" t="s">
        <v>114</v>
      </c>
      <c r="D1485" s="121">
        <v>2014</v>
      </c>
      <c r="E1485" s="93">
        <v>4</v>
      </c>
      <c r="F1485" s="93">
        <f t="shared" si="349"/>
        <v>1396</v>
      </c>
      <c r="H1485" s="54">
        <v>4</v>
      </c>
      <c r="I1485" s="118">
        <v>506.64</v>
      </c>
      <c r="J1485" s="123"/>
      <c r="L1485"/>
      <c r="M1485" s="60">
        <f t="shared" si="350"/>
        <v>506.64</v>
      </c>
      <c r="N1485" s="10"/>
      <c r="O1485" s="79" t="str">
        <f t="shared" si="346"/>
        <v>NY Metro</v>
      </c>
      <c r="P1485" s="94">
        <f t="shared" si="345"/>
        <v>1396</v>
      </c>
      <c r="Q1485" s="94" t="s">
        <v>114</v>
      </c>
      <c r="R1485" s="193"/>
      <c r="S1485" s="94">
        <v>1</v>
      </c>
      <c r="T1485" s="58">
        <f t="shared" si="342"/>
        <v>4</v>
      </c>
      <c r="U1485" s="61">
        <f t="shared" si="343"/>
        <v>506.64</v>
      </c>
      <c r="V1485" s="61">
        <f t="shared" si="347"/>
        <v>494.16239941477687</v>
      </c>
      <c r="W1485" s="61" t="s">
        <v>194</v>
      </c>
      <c r="X1485" s="61">
        <f t="shared" si="348"/>
        <v>3.6349999999999998</v>
      </c>
      <c r="Y1485" s="61">
        <f t="shared" si="352"/>
        <v>3.5454767129968299</v>
      </c>
      <c r="Z1485" s="58">
        <f t="shared" si="341"/>
        <v>0</v>
      </c>
      <c r="AA1485" s="81">
        <f t="shared" si="344"/>
        <v>494.16239941477687</v>
      </c>
      <c r="AB1485" s="212">
        <f t="shared" si="351"/>
        <v>123.54059985369422</v>
      </c>
      <c r="AC1485" s="82"/>
      <c r="AD1485" s="10"/>
      <c r="AE1485"/>
      <c r="AF1485"/>
      <c r="AK1485" s="10"/>
      <c r="AM1485"/>
      <c r="AR1485" s="10"/>
      <c r="AT1485"/>
    </row>
    <row r="1486" spans="1:46" x14ac:dyDescent="0.25">
      <c r="A1486" s="93">
        <v>1397</v>
      </c>
      <c r="B1486" s="93" t="s">
        <v>126</v>
      </c>
      <c r="C1486" s="94" t="s">
        <v>114</v>
      </c>
      <c r="D1486" s="121">
        <v>2014</v>
      </c>
      <c r="E1486" s="93">
        <v>4</v>
      </c>
      <c r="F1486" s="93">
        <f t="shared" si="349"/>
        <v>1397</v>
      </c>
      <c r="H1486" s="54">
        <v>4</v>
      </c>
      <c r="I1486" s="118">
        <v>506.64</v>
      </c>
      <c r="J1486" s="123"/>
      <c r="L1486"/>
      <c r="M1486" s="60">
        <f t="shared" si="350"/>
        <v>506.64</v>
      </c>
      <c r="N1486" s="10"/>
      <c r="O1486" s="79" t="str">
        <f t="shared" si="346"/>
        <v>NY Metro</v>
      </c>
      <c r="P1486" s="94">
        <f t="shared" si="345"/>
        <v>1397</v>
      </c>
      <c r="Q1486" s="94" t="s">
        <v>114</v>
      </c>
      <c r="R1486" s="193"/>
      <c r="S1486" s="94">
        <v>1</v>
      </c>
      <c r="T1486" s="58">
        <f t="shared" si="342"/>
        <v>4</v>
      </c>
      <c r="U1486" s="61">
        <f t="shared" si="343"/>
        <v>506.64</v>
      </c>
      <c r="V1486" s="61">
        <f t="shared" si="347"/>
        <v>494.16239941477687</v>
      </c>
      <c r="W1486" s="61" t="s">
        <v>194</v>
      </c>
      <c r="X1486" s="61">
        <f t="shared" si="348"/>
        <v>3.6349999999999998</v>
      </c>
      <c r="Y1486" s="61">
        <f t="shared" si="352"/>
        <v>3.5454767129968299</v>
      </c>
      <c r="Z1486" s="58">
        <f t="shared" si="341"/>
        <v>0</v>
      </c>
      <c r="AA1486" s="81">
        <f t="shared" si="344"/>
        <v>494.16239941477687</v>
      </c>
      <c r="AB1486" s="212">
        <f t="shared" si="351"/>
        <v>123.54059985369422</v>
      </c>
      <c r="AC1486" s="82"/>
      <c r="AD1486" s="10"/>
      <c r="AE1486"/>
      <c r="AF1486"/>
      <c r="AK1486" s="10"/>
      <c r="AM1486"/>
      <c r="AR1486" s="10"/>
      <c r="AT1486"/>
    </row>
    <row r="1487" spans="1:46" x14ac:dyDescent="0.25">
      <c r="A1487" s="93">
        <v>1398</v>
      </c>
      <c r="B1487" s="93" t="s">
        <v>126</v>
      </c>
      <c r="C1487" s="94" t="s">
        <v>114</v>
      </c>
      <c r="D1487" s="121">
        <v>2014</v>
      </c>
      <c r="E1487" s="93">
        <v>4</v>
      </c>
      <c r="F1487" s="93">
        <f t="shared" si="349"/>
        <v>1398</v>
      </c>
      <c r="H1487" s="54">
        <v>4</v>
      </c>
      <c r="I1487" s="118">
        <v>506.64</v>
      </c>
      <c r="J1487" s="123"/>
      <c r="L1487"/>
      <c r="M1487" s="60">
        <f t="shared" si="350"/>
        <v>506.64</v>
      </c>
      <c r="N1487" s="10"/>
      <c r="O1487" s="79" t="str">
        <f t="shared" si="346"/>
        <v>NY Metro</v>
      </c>
      <c r="P1487" s="94">
        <f t="shared" si="345"/>
        <v>1398</v>
      </c>
      <c r="Q1487" s="94" t="s">
        <v>114</v>
      </c>
      <c r="R1487" s="193"/>
      <c r="S1487" s="94">
        <v>1</v>
      </c>
      <c r="T1487" s="58">
        <f t="shared" si="342"/>
        <v>4</v>
      </c>
      <c r="U1487" s="61">
        <f t="shared" si="343"/>
        <v>506.64</v>
      </c>
      <c r="V1487" s="61">
        <f t="shared" si="347"/>
        <v>494.16239941477687</v>
      </c>
      <c r="W1487" s="61" t="s">
        <v>194</v>
      </c>
      <c r="X1487" s="61">
        <f t="shared" si="348"/>
        <v>3.6349999999999998</v>
      </c>
      <c r="Y1487" s="61">
        <f t="shared" si="352"/>
        <v>3.5454767129968299</v>
      </c>
      <c r="Z1487" s="58">
        <f t="shared" si="341"/>
        <v>0</v>
      </c>
      <c r="AA1487" s="81">
        <f t="shared" si="344"/>
        <v>494.16239941477687</v>
      </c>
      <c r="AB1487" s="212">
        <f t="shared" si="351"/>
        <v>123.54059985369422</v>
      </c>
      <c r="AC1487" s="82"/>
      <c r="AD1487" s="10"/>
      <c r="AE1487"/>
      <c r="AF1487"/>
      <c r="AK1487" s="10"/>
      <c r="AM1487"/>
      <c r="AR1487" s="10"/>
      <c r="AT1487"/>
    </row>
    <row r="1488" spans="1:46" x14ac:dyDescent="0.25">
      <c r="A1488" s="93">
        <v>1399</v>
      </c>
      <c r="B1488" s="93" t="s">
        <v>126</v>
      </c>
      <c r="C1488" s="94" t="s">
        <v>114</v>
      </c>
      <c r="D1488" s="121">
        <v>2014</v>
      </c>
      <c r="E1488" s="93">
        <v>4</v>
      </c>
      <c r="F1488" s="93">
        <f t="shared" si="349"/>
        <v>1399</v>
      </c>
      <c r="H1488" s="54">
        <v>4</v>
      </c>
      <c r="I1488" s="118">
        <v>506.64</v>
      </c>
      <c r="J1488" s="123"/>
      <c r="L1488"/>
      <c r="M1488" s="60">
        <f t="shared" si="350"/>
        <v>506.64</v>
      </c>
      <c r="N1488" s="10"/>
      <c r="O1488" s="79" t="str">
        <f t="shared" si="346"/>
        <v>NY Metro</v>
      </c>
      <c r="P1488" s="94">
        <f t="shared" si="345"/>
        <v>1399</v>
      </c>
      <c r="Q1488" s="94" t="s">
        <v>114</v>
      </c>
      <c r="R1488" s="193"/>
      <c r="S1488" s="94">
        <v>1</v>
      </c>
      <c r="T1488" s="58">
        <f t="shared" si="342"/>
        <v>4</v>
      </c>
      <c r="U1488" s="61">
        <f t="shared" si="343"/>
        <v>506.64</v>
      </c>
      <c r="V1488" s="61">
        <f t="shared" si="347"/>
        <v>494.16239941477687</v>
      </c>
      <c r="W1488" s="61" t="s">
        <v>194</v>
      </c>
      <c r="X1488" s="61">
        <f t="shared" si="348"/>
        <v>3.6349999999999998</v>
      </c>
      <c r="Y1488" s="61">
        <f t="shared" si="352"/>
        <v>3.5454767129968299</v>
      </c>
      <c r="Z1488" s="58">
        <f t="shared" si="341"/>
        <v>0</v>
      </c>
      <c r="AA1488" s="81">
        <f t="shared" si="344"/>
        <v>494.16239941477687</v>
      </c>
      <c r="AB1488" s="212">
        <f t="shared" si="351"/>
        <v>123.54059985369422</v>
      </c>
      <c r="AC1488" s="82"/>
      <c r="AD1488" s="10"/>
      <c r="AE1488"/>
      <c r="AF1488"/>
      <c r="AK1488" s="10"/>
      <c r="AM1488"/>
      <c r="AR1488" s="10"/>
      <c r="AT1488"/>
    </row>
    <row r="1489" spans="1:46" x14ac:dyDescent="0.25">
      <c r="A1489" s="93">
        <v>1400</v>
      </c>
      <c r="B1489" s="93" t="s">
        <v>126</v>
      </c>
      <c r="C1489" s="94" t="s">
        <v>114</v>
      </c>
      <c r="D1489" s="121">
        <v>2014</v>
      </c>
      <c r="E1489" s="93">
        <v>4</v>
      </c>
      <c r="F1489" s="93">
        <f t="shared" si="349"/>
        <v>1400</v>
      </c>
      <c r="H1489" s="54">
        <v>4</v>
      </c>
      <c r="I1489" s="118">
        <v>506.64</v>
      </c>
      <c r="J1489" s="123"/>
      <c r="L1489"/>
      <c r="M1489" s="60">
        <f t="shared" si="350"/>
        <v>506.64</v>
      </c>
      <c r="N1489" s="10"/>
      <c r="O1489" s="79" t="str">
        <f t="shared" si="346"/>
        <v>NY Metro</v>
      </c>
      <c r="P1489" s="94">
        <f t="shared" si="345"/>
        <v>1400</v>
      </c>
      <c r="Q1489" s="94" t="s">
        <v>114</v>
      </c>
      <c r="R1489" s="193"/>
      <c r="S1489" s="94">
        <v>1</v>
      </c>
      <c r="T1489" s="58">
        <f t="shared" si="342"/>
        <v>4</v>
      </c>
      <c r="U1489" s="61">
        <f t="shared" si="343"/>
        <v>506.64</v>
      </c>
      <c r="V1489" s="61">
        <f t="shared" si="347"/>
        <v>494.16239941477687</v>
      </c>
      <c r="W1489" s="61" t="s">
        <v>194</v>
      </c>
      <c r="X1489" s="61">
        <f t="shared" si="348"/>
        <v>3.6349999999999998</v>
      </c>
      <c r="Y1489" s="61">
        <f t="shared" si="352"/>
        <v>3.5454767129968299</v>
      </c>
      <c r="Z1489" s="58">
        <f t="shared" ref="Z1489:Z1552" si="353">L1489</f>
        <v>0</v>
      </c>
      <c r="AA1489" s="81">
        <f t="shared" si="344"/>
        <v>494.16239941477687</v>
      </c>
      <c r="AB1489" s="212">
        <f t="shared" si="351"/>
        <v>123.54059985369422</v>
      </c>
      <c r="AC1489" s="82"/>
      <c r="AD1489" s="10"/>
      <c r="AE1489"/>
      <c r="AF1489"/>
      <c r="AK1489" s="10"/>
      <c r="AM1489"/>
      <c r="AR1489" s="10"/>
      <c r="AT1489"/>
    </row>
    <row r="1490" spans="1:46" x14ac:dyDescent="0.25">
      <c r="A1490" s="93">
        <v>1401</v>
      </c>
      <c r="B1490" s="93" t="s">
        <v>126</v>
      </c>
      <c r="C1490" s="94" t="s">
        <v>114</v>
      </c>
      <c r="D1490" s="121">
        <v>2014</v>
      </c>
      <c r="E1490" s="93">
        <v>4</v>
      </c>
      <c r="F1490" s="93">
        <f t="shared" si="349"/>
        <v>1401</v>
      </c>
      <c r="H1490" s="54">
        <v>4</v>
      </c>
      <c r="I1490" s="118">
        <v>506.64</v>
      </c>
      <c r="J1490" s="123"/>
      <c r="L1490"/>
      <c r="M1490" s="60">
        <f t="shared" si="350"/>
        <v>506.64</v>
      </c>
      <c r="N1490" s="10"/>
      <c r="O1490" s="79" t="str">
        <f t="shared" si="346"/>
        <v>NY Metro</v>
      </c>
      <c r="P1490" s="94">
        <f t="shared" si="345"/>
        <v>1401</v>
      </c>
      <c r="Q1490" s="94" t="s">
        <v>114</v>
      </c>
      <c r="R1490" s="193"/>
      <c r="S1490" s="94">
        <v>1</v>
      </c>
      <c r="T1490" s="58">
        <f t="shared" si="342"/>
        <v>4</v>
      </c>
      <c r="U1490" s="61">
        <f t="shared" si="343"/>
        <v>506.64</v>
      </c>
      <c r="V1490" s="61">
        <f t="shared" si="347"/>
        <v>494.16239941477687</v>
      </c>
      <c r="W1490" s="61" t="s">
        <v>194</v>
      </c>
      <c r="X1490" s="61">
        <f t="shared" si="348"/>
        <v>3.6349999999999998</v>
      </c>
      <c r="Y1490" s="61">
        <f t="shared" si="352"/>
        <v>3.5454767129968299</v>
      </c>
      <c r="Z1490" s="58">
        <f t="shared" si="353"/>
        <v>0</v>
      </c>
      <c r="AA1490" s="81">
        <f t="shared" si="344"/>
        <v>494.16239941477687</v>
      </c>
      <c r="AB1490" s="212">
        <f t="shared" si="351"/>
        <v>123.54059985369422</v>
      </c>
      <c r="AC1490" s="82"/>
      <c r="AD1490" s="10"/>
      <c r="AE1490"/>
      <c r="AF1490"/>
      <c r="AK1490" s="10"/>
      <c r="AM1490"/>
      <c r="AR1490" s="10"/>
      <c r="AT1490"/>
    </row>
    <row r="1491" spans="1:46" x14ac:dyDescent="0.25">
      <c r="A1491" s="93">
        <v>1402</v>
      </c>
      <c r="B1491" s="93" t="s">
        <v>126</v>
      </c>
      <c r="C1491" s="94" t="s">
        <v>114</v>
      </c>
      <c r="D1491" s="121">
        <v>2014</v>
      </c>
      <c r="E1491" s="93">
        <v>4</v>
      </c>
      <c r="F1491" s="93">
        <f t="shared" si="349"/>
        <v>1402</v>
      </c>
      <c r="H1491" s="54">
        <v>4</v>
      </c>
      <c r="I1491" s="118">
        <v>506.64</v>
      </c>
      <c r="J1491" s="123"/>
      <c r="L1491"/>
      <c r="M1491" s="60">
        <f t="shared" si="350"/>
        <v>506.64</v>
      </c>
      <c r="N1491" s="10"/>
      <c r="O1491" s="79" t="str">
        <f t="shared" si="346"/>
        <v>NY Metro</v>
      </c>
      <c r="P1491" s="94">
        <f t="shared" si="345"/>
        <v>1402</v>
      </c>
      <c r="Q1491" s="94" t="s">
        <v>114</v>
      </c>
      <c r="R1491" s="193"/>
      <c r="S1491" s="94">
        <v>1</v>
      </c>
      <c r="T1491" s="58">
        <f t="shared" si="342"/>
        <v>4</v>
      </c>
      <c r="U1491" s="61">
        <f t="shared" si="343"/>
        <v>506.64</v>
      </c>
      <c r="V1491" s="61">
        <f t="shared" si="347"/>
        <v>494.16239941477687</v>
      </c>
      <c r="W1491" s="61" t="s">
        <v>194</v>
      </c>
      <c r="X1491" s="61">
        <f t="shared" si="348"/>
        <v>3.6349999999999998</v>
      </c>
      <c r="Y1491" s="61">
        <f t="shared" si="352"/>
        <v>3.5454767129968299</v>
      </c>
      <c r="Z1491" s="58">
        <f t="shared" si="353"/>
        <v>0</v>
      </c>
      <c r="AA1491" s="81">
        <f t="shared" si="344"/>
        <v>494.16239941477687</v>
      </c>
      <c r="AB1491" s="212">
        <f t="shared" si="351"/>
        <v>123.54059985369422</v>
      </c>
      <c r="AC1491" s="82"/>
      <c r="AD1491" s="10"/>
      <c r="AE1491"/>
      <c r="AF1491"/>
      <c r="AK1491" s="10"/>
      <c r="AM1491"/>
      <c r="AR1491" s="10"/>
      <c r="AT1491"/>
    </row>
    <row r="1492" spans="1:46" x14ac:dyDescent="0.25">
      <c r="A1492" s="93">
        <v>1403</v>
      </c>
      <c r="B1492" s="93" t="s">
        <v>126</v>
      </c>
      <c r="C1492" s="94" t="s">
        <v>114</v>
      </c>
      <c r="D1492" s="121">
        <v>2014</v>
      </c>
      <c r="E1492" s="93">
        <v>4</v>
      </c>
      <c r="F1492" s="93">
        <f t="shared" si="349"/>
        <v>1403</v>
      </c>
      <c r="H1492" s="54">
        <v>4</v>
      </c>
      <c r="I1492" s="118">
        <v>506.64</v>
      </c>
      <c r="J1492" s="123"/>
      <c r="L1492"/>
      <c r="M1492" s="60">
        <f t="shared" si="350"/>
        <v>506.64</v>
      </c>
      <c r="N1492" s="10"/>
      <c r="O1492" s="79" t="str">
        <f t="shared" si="346"/>
        <v>NY Metro</v>
      </c>
      <c r="P1492" s="94">
        <f t="shared" si="345"/>
        <v>1403</v>
      </c>
      <c r="Q1492" s="94" t="s">
        <v>114</v>
      </c>
      <c r="R1492" s="193"/>
      <c r="S1492" s="94">
        <v>1</v>
      </c>
      <c r="T1492" s="58">
        <f t="shared" si="342"/>
        <v>4</v>
      </c>
      <c r="U1492" s="61">
        <f t="shared" si="343"/>
        <v>506.64</v>
      </c>
      <c r="V1492" s="61">
        <f t="shared" si="347"/>
        <v>494.16239941477687</v>
      </c>
      <c r="W1492" s="61" t="s">
        <v>194</v>
      </c>
      <c r="X1492" s="61">
        <f t="shared" si="348"/>
        <v>3.6349999999999998</v>
      </c>
      <c r="Y1492" s="61">
        <f t="shared" si="352"/>
        <v>3.5454767129968299</v>
      </c>
      <c r="Z1492" s="58">
        <f t="shared" si="353"/>
        <v>0</v>
      </c>
      <c r="AA1492" s="81">
        <f t="shared" si="344"/>
        <v>494.16239941477687</v>
      </c>
      <c r="AB1492" s="212">
        <f t="shared" si="351"/>
        <v>123.54059985369422</v>
      </c>
      <c r="AC1492" s="82"/>
      <c r="AD1492" s="10"/>
      <c r="AE1492"/>
      <c r="AF1492"/>
      <c r="AK1492" s="10"/>
      <c r="AM1492"/>
      <c r="AR1492" s="10"/>
      <c r="AT1492"/>
    </row>
    <row r="1493" spans="1:46" x14ac:dyDescent="0.25">
      <c r="A1493" s="93">
        <v>1404</v>
      </c>
      <c r="B1493" s="93" t="s">
        <v>126</v>
      </c>
      <c r="C1493" s="94" t="s">
        <v>114</v>
      </c>
      <c r="D1493" s="121">
        <v>2014</v>
      </c>
      <c r="E1493" s="93">
        <v>4</v>
      </c>
      <c r="F1493" s="93">
        <f t="shared" si="349"/>
        <v>1404</v>
      </c>
      <c r="H1493" s="54">
        <v>4</v>
      </c>
      <c r="I1493" s="118">
        <v>506.64</v>
      </c>
      <c r="J1493" s="123"/>
      <c r="L1493"/>
      <c r="M1493" s="60">
        <f t="shared" si="350"/>
        <v>506.64</v>
      </c>
      <c r="N1493" s="10"/>
      <c r="O1493" s="79" t="str">
        <f t="shared" si="346"/>
        <v>NY Metro</v>
      </c>
      <c r="P1493" s="94">
        <f t="shared" si="345"/>
        <v>1404</v>
      </c>
      <c r="Q1493" s="94" t="s">
        <v>114</v>
      </c>
      <c r="R1493" s="193"/>
      <c r="S1493" s="94">
        <v>1</v>
      </c>
      <c r="T1493" s="58">
        <f t="shared" si="342"/>
        <v>4</v>
      </c>
      <c r="U1493" s="61">
        <f t="shared" si="343"/>
        <v>506.64</v>
      </c>
      <c r="V1493" s="61">
        <f t="shared" si="347"/>
        <v>494.16239941477687</v>
      </c>
      <c r="W1493" s="61" t="s">
        <v>194</v>
      </c>
      <c r="X1493" s="61">
        <f t="shared" si="348"/>
        <v>3.6349999999999998</v>
      </c>
      <c r="Y1493" s="61">
        <f t="shared" si="352"/>
        <v>3.5454767129968299</v>
      </c>
      <c r="Z1493" s="58">
        <f t="shared" si="353"/>
        <v>0</v>
      </c>
      <c r="AA1493" s="81">
        <f t="shared" si="344"/>
        <v>494.16239941477687</v>
      </c>
      <c r="AB1493" s="212">
        <f t="shared" si="351"/>
        <v>123.54059985369422</v>
      </c>
      <c r="AC1493" s="82"/>
      <c r="AD1493" s="10"/>
      <c r="AE1493"/>
      <c r="AF1493"/>
      <c r="AK1493" s="10"/>
      <c r="AM1493"/>
      <c r="AR1493" s="10"/>
      <c r="AT1493"/>
    </row>
    <row r="1494" spans="1:46" x14ac:dyDescent="0.25">
      <c r="A1494" s="93">
        <v>1405</v>
      </c>
      <c r="B1494" s="93" t="s">
        <v>126</v>
      </c>
      <c r="C1494" s="94" t="s">
        <v>114</v>
      </c>
      <c r="D1494" s="121">
        <v>2014</v>
      </c>
      <c r="E1494" s="93">
        <v>4</v>
      </c>
      <c r="F1494" s="93">
        <f t="shared" si="349"/>
        <v>1405</v>
      </c>
      <c r="H1494" s="54">
        <v>4</v>
      </c>
      <c r="I1494" s="118">
        <v>506.64</v>
      </c>
      <c r="J1494" s="123"/>
      <c r="L1494"/>
      <c r="M1494" s="60">
        <f t="shared" si="350"/>
        <v>506.64</v>
      </c>
      <c r="N1494" s="10"/>
      <c r="O1494" s="79" t="str">
        <f t="shared" si="346"/>
        <v>NY Metro</v>
      </c>
      <c r="P1494" s="94">
        <f t="shared" si="345"/>
        <v>1405</v>
      </c>
      <c r="Q1494" s="94" t="s">
        <v>114</v>
      </c>
      <c r="R1494" s="193"/>
      <c r="S1494" s="94">
        <v>1</v>
      </c>
      <c r="T1494" s="58">
        <f t="shared" si="342"/>
        <v>4</v>
      </c>
      <c r="U1494" s="61">
        <f t="shared" si="343"/>
        <v>506.64</v>
      </c>
      <c r="V1494" s="61">
        <f t="shared" si="347"/>
        <v>494.16239941477687</v>
      </c>
      <c r="W1494" s="61" t="s">
        <v>194</v>
      </c>
      <c r="X1494" s="61">
        <f t="shared" si="348"/>
        <v>3.6349999999999998</v>
      </c>
      <c r="Y1494" s="61">
        <f t="shared" si="352"/>
        <v>3.5454767129968299</v>
      </c>
      <c r="Z1494" s="58">
        <f t="shared" si="353"/>
        <v>0</v>
      </c>
      <c r="AA1494" s="81">
        <f t="shared" si="344"/>
        <v>494.16239941477687</v>
      </c>
      <c r="AB1494" s="212">
        <f t="shared" si="351"/>
        <v>123.54059985369422</v>
      </c>
      <c r="AC1494" s="82"/>
      <c r="AD1494" s="10"/>
      <c r="AE1494"/>
      <c r="AF1494"/>
      <c r="AK1494" s="10"/>
      <c r="AM1494"/>
      <c r="AR1494" s="10"/>
      <c r="AT1494"/>
    </row>
    <row r="1495" spans="1:46" x14ac:dyDescent="0.25">
      <c r="A1495" s="93">
        <v>1406</v>
      </c>
      <c r="B1495" s="93" t="s">
        <v>126</v>
      </c>
      <c r="C1495" s="94" t="s">
        <v>114</v>
      </c>
      <c r="D1495" s="121">
        <v>2014</v>
      </c>
      <c r="E1495" s="93">
        <v>4</v>
      </c>
      <c r="F1495" s="93">
        <f t="shared" si="349"/>
        <v>1406</v>
      </c>
      <c r="H1495" s="54">
        <v>4</v>
      </c>
      <c r="I1495" s="118">
        <v>506.64</v>
      </c>
      <c r="J1495" s="123"/>
      <c r="L1495"/>
      <c r="M1495" s="60">
        <f t="shared" si="350"/>
        <v>506.64</v>
      </c>
      <c r="N1495" s="10"/>
      <c r="O1495" s="79" t="str">
        <f t="shared" si="346"/>
        <v>NY Metro</v>
      </c>
      <c r="P1495" s="94">
        <f t="shared" si="345"/>
        <v>1406</v>
      </c>
      <c r="Q1495" s="94" t="s">
        <v>114</v>
      </c>
      <c r="R1495" s="193"/>
      <c r="S1495" s="94">
        <v>1</v>
      </c>
      <c r="T1495" s="58">
        <f t="shared" si="342"/>
        <v>4</v>
      </c>
      <c r="U1495" s="61">
        <f t="shared" si="343"/>
        <v>506.64</v>
      </c>
      <c r="V1495" s="61">
        <f t="shared" si="347"/>
        <v>494.16239941477687</v>
      </c>
      <c r="W1495" s="61" t="s">
        <v>194</v>
      </c>
      <c r="X1495" s="61">
        <f t="shared" si="348"/>
        <v>3.6349999999999998</v>
      </c>
      <c r="Y1495" s="61">
        <f t="shared" si="352"/>
        <v>3.5454767129968299</v>
      </c>
      <c r="Z1495" s="58">
        <f t="shared" si="353"/>
        <v>0</v>
      </c>
      <c r="AA1495" s="81">
        <f t="shared" si="344"/>
        <v>494.16239941477687</v>
      </c>
      <c r="AB1495" s="212">
        <f t="shared" si="351"/>
        <v>123.54059985369422</v>
      </c>
      <c r="AC1495" s="82"/>
      <c r="AD1495" s="10"/>
      <c r="AE1495"/>
      <c r="AF1495"/>
      <c r="AK1495" s="10"/>
      <c r="AM1495"/>
      <c r="AR1495" s="10"/>
      <c r="AT1495"/>
    </row>
    <row r="1496" spans="1:46" x14ac:dyDescent="0.25">
      <c r="A1496" s="93">
        <v>1407</v>
      </c>
      <c r="B1496" s="93" t="s">
        <v>126</v>
      </c>
      <c r="C1496" s="94" t="s">
        <v>114</v>
      </c>
      <c r="D1496" s="121">
        <v>2014</v>
      </c>
      <c r="E1496" s="93">
        <v>4</v>
      </c>
      <c r="F1496" s="93">
        <f t="shared" si="349"/>
        <v>1407</v>
      </c>
      <c r="H1496" s="54">
        <v>4</v>
      </c>
      <c r="I1496" s="118">
        <v>506.64</v>
      </c>
      <c r="J1496" s="123"/>
      <c r="L1496"/>
      <c r="M1496" s="60">
        <f t="shared" si="350"/>
        <v>506.64</v>
      </c>
      <c r="N1496" s="10"/>
      <c r="O1496" s="79" t="str">
        <f t="shared" si="346"/>
        <v>NY Metro</v>
      </c>
      <c r="P1496" s="94">
        <f t="shared" si="345"/>
        <v>1407</v>
      </c>
      <c r="Q1496" s="94" t="s">
        <v>114</v>
      </c>
      <c r="R1496" s="193"/>
      <c r="S1496" s="94">
        <v>1</v>
      </c>
      <c r="T1496" s="58">
        <f t="shared" ref="T1496:T1559" si="354">H1496</f>
        <v>4</v>
      </c>
      <c r="U1496" s="61">
        <f t="shared" ref="U1496:U1559" si="355">I1496</f>
        <v>506.64</v>
      </c>
      <c r="V1496" s="61">
        <f t="shared" si="347"/>
        <v>494.16239941477687</v>
      </c>
      <c r="W1496" s="61" t="s">
        <v>194</v>
      </c>
      <c r="X1496" s="61">
        <f t="shared" si="348"/>
        <v>3.6349999999999998</v>
      </c>
      <c r="Y1496" s="61">
        <f t="shared" si="352"/>
        <v>3.5454767129968299</v>
      </c>
      <c r="Z1496" s="58">
        <f t="shared" si="353"/>
        <v>0</v>
      </c>
      <c r="AA1496" s="81">
        <f t="shared" si="344"/>
        <v>494.16239941477687</v>
      </c>
      <c r="AB1496" s="212">
        <f t="shared" si="351"/>
        <v>123.54059985369422</v>
      </c>
      <c r="AC1496" s="82"/>
      <c r="AD1496" s="10"/>
      <c r="AE1496"/>
      <c r="AF1496"/>
      <c r="AK1496" s="10"/>
      <c r="AM1496"/>
      <c r="AR1496" s="10"/>
      <c r="AT1496"/>
    </row>
    <row r="1497" spans="1:46" x14ac:dyDescent="0.25">
      <c r="A1497" s="93">
        <v>1408</v>
      </c>
      <c r="B1497" s="93" t="s">
        <v>126</v>
      </c>
      <c r="C1497" s="94" t="s">
        <v>114</v>
      </c>
      <c r="D1497" s="121">
        <v>2014</v>
      </c>
      <c r="E1497" s="93">
        <v>4</v>
      </c>
      <c r="F1497" s="93">
        <f t="shared" si="349"/>
        <v>1408</v>
      </c>
      <c r="H1497" s="54">
        <v>4</v>
      </c>
      <c r="I1497" s="118">
        <v>506.64</v>
      </c>
      <c r="J1497" s="123"/>
      <c r="L1497"/>
      <c r="M1497" s="60">
        <f t="shared" si="350"/>
        <v>506.64</v>
      </c>
      <c r="N1497" s="10"/>
      <c r="O1497" s="79" t="str">
        <f t="shared" si="346"/>
        <v>NY Metro</v>
      </c>
      <c r="P1497" s="94">
        <f t="shared" si="345"/>
        <v>1408</v>
      </c>
      <c r="Q1497" s="94" t="s">
        <v>114</v>
      </c>
      <c r="R1497" s="193"/>
      <c r="S1497" s="94">
        <v>1</v>
      </c>
      <c r="T1497" s="58">
        <f t="shared" si="354"/>
        <v>4</v>
      </c>
      <c r="U1497" s="61">
        <f t="shared" si="355"/>
        <v>506.64</v>
      </c>
      <c r="V1497" s="61">
        <f t="shared" si="347"/>
        <v>494.16239941477687</v>
      </c>
      <c r="W1497" s="61" t="s">
        <v>194</v>
      </c>
      <c r="X1497" s="61">
        <f t="shared" si="348"/>
        <v>3.6349999999999998</v>
      </c>
      <c r="Y1497" s="61">
        <f t="shared" si="352"/>
        <v>3.5454767129968299</v>
      </c>
      <c r="Z1497" s="58">
        <f t="shared" si="353"/>
        <v>0</v>
      </c>
      <c r="AA1497" s="81">
        <f t="shared" si="344"/>
        <v>494.16239941477687</v>
      </c>
      <c r="AB1497" s="212">
        <f t="shared" si="351"/>
        <v>123.54059985369422</v>
      </c>
      <c r="AC1497" s="82"/>
      <c r="AD1497" s="10"/>
      <c r="AE1497"/>
      <c r="AF1497"/>
      <c r="AK1497" s="10"/>
      <c r="AM1497"/>
      <c r="AR1497" s="10"/>
      <c r="AT1497"/>
    </row>
    <row r="1498" spans="1:46" x14ac:dyDescent="0.25">
      <c r="A1498" s="93">
        <v>1409</v>
      </c>
      <c r="B1498" s="93" t="s">
        <v>126</v>
      </c>
      <c r="C1498" s="94" t="s">
        <v>114</v>
      </c>
      <c r="D1498" s="121">
        <v>2014</v>
      </c>
      <c r="E1498" s="93">
        <v>4</v>
      </c>
      <c r="F1498" s="93">
        <f t="shared" si="349"/>
        <v>1409</v>
      </c>
      <c r="H1498" s="54">
        <v>4</v>
      </c>
      <c r="I1498" s="118">
        <v>506.64</v>
      </c>
      <c r="J1498" s="123"/>
      <c r="L1498"/>
      <c r="M1498" s="60">
        <f t="shared" si="350"/>
        <v>506.64</v>
      </c>
      <c r="N1498" s="10"/>
      <c r="O1498" s="79" t="str">
        <f t="shared" si="346"/>
        <v>NY Metro</v>
      </c>
      <c r="P1498" s="94">
        <f t="shared" si="345"/>
        <v>1409</v>
      </c>
      <c r="Q1498" s="94" t="s">
        <v>114</v>
      </c>
      <c r="R1498" s="193"/>
      <c r="S1498" s="94">
        <v>1</v>
      </c>
      <c r="T1498" s="58">
        <f t="shared" si="354"/>
        <v>4</v>
      </c>
      <c r="U1498" s="61">
        <f t="shared" si="355"/>
        <v>506.64</v>
      </c>
      <c r="V1498" s="61">
        <f t="shared" si="347"/>
        <v>494.16239941477687</v>
      </c>
      <c r="W1498" s="61" t="s">
        <v>194</v>
      </c>
      <c r="X1498" s="61">
        <f t="shared" si="348"/>
        <v>3.6349999999999998</v>
      </c>
      <c r="Y1498" s="61">
        <f t="shared" si="352"/>
        <v>3.5454767129968299</v>
      </c>
      <c r="Z1498" s="58">
        <f t="shared" si="353"/>
        <v>0</v>
      </c>
      <c r="AA1498" s="81">
        <f t="shared" si="344"/>
        <v>494.16239941477687</v>
      </c>
      <c r="AB1498" s="212">
        <f t="shared" si="351"/>
        <v>123.54059985369422</v>
      </c>
      <c r="AC1498" s="82"/>
      <c r="AD1498" s="10"/>
      <c r="AE1498"/>
      <c r="AF1498"/>
      <c r="AK1498" s="10"/>
      <c r="AM1498"/>
      <c r="AR1498" s="10"/>
      <c r="AT1498"/>
    </row>
    <row r="1499" spans="1:46" x14ac:dyDescent="0.25">
      <c r="A1499" s="93">
        <v>1410</v>
      </c>
      <c r="B1499" s="93" t="s">
        <v>126</v>
      </c>
      <c r="C1499" s="94" t="s">
        <v>114</v>
      </c>
      <c r="D1499" s="121">
        <v>2014</v>
      </c>
      <c r="E1499" s="93">
        <v>4</v>
      </c>
      <c r="F1499" s="93">
        <f t="shared" si="349"/>
        <v>1410</v>
      </c>
      <c r="H1499" s="54">
        <v>4</v>
      </c>
      <c r="I1499" s="118">
        <v>506.64</v>
      </c>
      <c r="J1499" s="123"/>
      <c r="L1499"/>
      <c r="M1499" s="60">
        <f t="shared" si="350"/>
        <v>506.64</v>
      </c>
      <c r="N1499" s="10"/>
      <c r="O1499" s="79" t="str">
        <f t="shared" si="346"/>
        <v>NY Metro</v>
      </c>
      <c r="P1499" s="94">
        <f t="shared" si="345"/>
        <v>1410</v>
      </c>
      <c r="Q1499" s="94" t="s">
        <v>114</v>
      </c>
      <c r="R1499" s="193"/>
      <c r="S1499" s="94">
        <v>1</v>
      </c>
      <c r="T1499" s="58">
        <f t="shared" si="354"/>
        <v>4</v>
      </c>
      <c r="U1499" s="61">
        <f t="shared" si="355"/>
        <v>506.64</v>
      </c>
      <c r="V1499" s="61">
        <f t="shared" si="347"/>
        <v>494.16239941477687</v>
      </c>
      <c r="W1499" s="61" t="s">
        <v>194</v>
      </c>
      <c r="X1499" s="61">
        <f t="shared" si="348"/>
        <v>3.6349999999999998</v>
      </c>
      <c r="Y1499" s="61">
        <f t="shared" si="352"/>
        <v>3.5454767129968299</v>
      </c>
      <c r="Z1499" s="58">
        <f t="shared" si="353"/>
        <v>0</v>
      </c>
      <c r="AA1499" s="81">
        <f t="shared" si="344"/>
        <v>494.16239941477687</v>
      </c>
      <c r="AB1499" s="212">
        <f t="shared" si="351"/>
        <v>123.54059985369422</v>
      </c>
      <c r="AC1499" s="82"/>
      <c r="AD1499" s="10"/>
      <c r="AE1499"/>
      <c r="AF1499"/>
      <c r="AK1499" s="10"/>
      <c r="AM1499"/>
      <c r="AR1499" s="10"/>
      <c r="AT1499"/>
    </row>
    <row r="1500" spans="1:46" x14ac:dyDescent="0.25">
      <c r="A1500" s="93">
        <v>1411</v>
      </c>
      <c r="B1500" s="93" t="s">
        <v>126</v>
      </c>
      <c r="C1500" s="94" t="s">
        <v>114</v>
      </c>
      <c r="D1500" s="121">
        <v>2014</v>
      </c>
      <c r="E1500" s="93">
        <v>4</v>
      </c>
      <c r="F1500" s="93">
        <f t="shared" si="349"/>
        <v>1411</v>
      </c>
      <c r="H1500" s="54">
        <v>4</v>
      </c>
      <c r="I1500" s="118">
        <v>506.64</v>
      </c>
      <c r="J1500" s="123"/>
      <c r="L1500"/>
      <c r="M1500" s="60">
        <f t="shared" si="350"/>
        <v>506.64</v>
      </c>
      <c r="N1500" s="10"/>
      <c r="O1500" s="79" t="str">
        <f t="shared" si="346"/>
        <v>NY Metro</v>
      </c>
      <c r="P1500" s="94">
        <f t="shared" si="345"/>
        <v>1411</v>
      </c>
      <c r="Q1500" s="94" t="s">
        <v>114</v>
      </c>
      <c r="R1500" s="193"/>
      <c r="S1500" s="94">
        <v>1</v>
      </c>
      <c r="T1500" s="58">
        <f t="shared" si="354"/>
        <v>4</v>
      </c>
      <c r="U1500" s="61">
        <f t="shared" si="355"/>
        <v>506.64</v>
      </c>
      <c r="V1500" s="61">
        <f t="shared" si="347"/>
        <v>494.16239941477687</v>
      </c>
      <c r="W1500" s="61" t="s">
        <v>194</v>
      </c>
      <c r="X1500" s="61">
        <f t="shared" si="348"/>
        <v>3.6349999999999998</v>
      </c>
      <c r="Y1500" s="61">
        <f t="shared" si="352"/>
        <v>3.5454767129968299</v>
      </c>
      <c r="Z1500" s="58">
        <f t="shared" si="353"/>
        <v>0</v>
      </c>
      <c r="AA1500" s="81">
        <f t="shared" si="344"/>
        <v>494.16239941477687</v>
      </c>
      <c r="AB1500" s="212">
        <f t="shared" si="351"/>
        <v>123.54059985369422</v>
      </c>
      <c r="AC1500" s="82"/>
      <c r="AD1500" s="10"/>
      <c r="AE1500"/>
      <c r="AF1500"/>
      <c r="AK1500" s="10"/>
      <c r="AM1500"/>
      <c r="AR1500" s="10"/>
      <c r="AT1500"/>
    </row>
    <row r="1501" spans="1:46" x14ac:dyDescent="0.25">
      <c r="A1501" s="93">
        <v>1412</v>
      </c>
      <c r="B1501" s="93" t="s">
        <v>126</v>
      </c>
      <c r="C1501" s="94" t="s">
        <v>114</v>
      </c>
      <c r="D1501" s="121">
        <v>2014</v>
      </c>
      <c r="E1501" s="93">
        <v>4</v>
      </c>
      <c r="F1501" s="93">
        <f t="shared" si="349"/>
        <v>1412</v>
      </c>
      <c r="H1501" s="54">
        <v>4</v>
      </c>
      <c r="I1501" s="118">
        <v>506.64</v>
      </c>
      <c r="J1501" s="123"/>
      <c r="L1501"/>
      <c r="M1501" s="60">
        <f t="shared" si="350"/>
        <v>506.64</v>
      </c>
      <c r="N1501" s="10"/>
      <c r="O1501" s="79" t="str">
        <f t="shared" si="346"/>
        <v>NY Metro</v>
      </c>
      <c r="P1501" s="94">
        <f t="shared" si="345"/>
        <v>1412</v>
      </c>
      <c r="Q1501" s="94" t="s">
        <v>114</v>
      </c>
      <c r="R1501" s="193"/>
      <c r="S1501" s="94">
        <v>1</v>
      </c>
      <c r="T1501" s="58">
        <f t="shared" si="354"/>
        <v>4</v>
      </c>
      <c r="U1501" s="61">
        <f t="shared" si="355"/>
        <v>506.64</v>
      </c>
      <c r="V1501" s="61">
        <f t="shared" si="347"/>
        <v>494.16239941477687</v>
      </c>
      <c r="W1501" s="61" t="s">
        <v>194</v>
      </c>
      <c r="X1501" s="61">
        <f t="shared" si="348"/>
        <v>3.6349999999999998</v>
      </c>
      <c r="Y1501" s="61">
        <f t="shared" si="352"/>
        <v>3.5454767129968299</v>
      </c>
      <c r="Z1501" s="58">
        <f t="shared" si="353"/>
        <v>0</v>
      </c>
      <c r="AA1501" s="81">
        <f t="shared" si="344"/>
        <v>494.16239941477687</v>
      </c>
      <c r="AB1501" s="212">
        <f t="shared" si="351"/>
        <v>123.54059985369422</v>
      </c>
      <c r="AC1501" s="82"/>
      <c r="AD1501" s="10"/>
      <c r="AE1501"/>
      <c r="AF1501"/>
      <c r="AK1501" s="10"/>
      <c r="AM1501"/>
      <c r="AR1501" s="10"/>
      <c r="AT1501"/>
    </row>
    <row r="1502" spans="1:46" x14ac:dyDescent="0.25">
      <c r="A1502" s="93">
        <v>1413</v>
      </c>
      <c r="B1502" s="93" t="s">
        <v>126</v>
      </c>
      <c r="C1502" s="94" t="s">
        <v>114</v>
      </c>
      <c r="D1502" s="121">
        <v>2014</v>
      </c>
      <c r="E1502" s="93">
        <v>4</v>
      </c>
      <c r="F1502" s="93">
        <f t="shared" si="349"/>
        <v>1413</v>
      </c>
      <c r="H1502" s="54">
        <v>4</v>
      </c>
      <c r="I1502" s="118">
        <v>506.64</v>
      </c>
      <c r="J1502" s="123"/>
      <c r="L1502"/>
      <c r="M1502" s="60">
        <f t="shared" si="350"/>
        <v>506.64</v>
      </c>
      <c r="N1502" s="10"/>
      <c r="O1502" s="79" t="str">
        <f t="shared" si="346"/>
        <v>NY Metro</v>
      </c>
      <c r="P1502" s="94">
        <f t="shared" si="345"/>
        <v>1413</v>
      </c>
      <c r="Q1502" s="94" t="s">
        <v>114</v>
      </c>
      <c r="R1502" s="193"/>
      <c r="S1502" s="94">
        <v>1</v>
      </c>
      <c r="T1502" s="58">
        <f t="shared" si="354"/>
        <v>4</v>
      </c>
      <c r="U1502" s="61">
        <f t="shared" si="355"/>
        <v>506.64</v>
      </c>
      <c r="V1502" s="61">
        <f t="shared" si="347"/>
        <v>494.16239941477687</v>
      </c>
      <c r="W1502" s="61" t="s">
        <v>194</v>
      </c>
      <c r="X1502" s="61">
        <f t="shared" si="348"/>
        <v>3.6349999999999998</v>
      </c>
      <c r="Y1502" s="61">
        <f t="shared" si="352"/>
        <v>3.5454767129968299</v>
      </c>
      <c r="Z1502" s="58">
        <f t="shared" si="353"/>
        <v>0</v>
      </c>
      <c r="AA1502" s="81">
        <f t="shared" si="344"/>
        <v>494.16239941477687</v>
      </c>
      <c r="AB1502" s="212">
        <f t="shared" si="351"/>
        <v>123.54059985369422</v>
      </c>
      <c r="AC1502" s="82"/>
      <c r="AD1502" s="10"/>
      <c r="AE1502"/>
      <c r="AF1502"/>
      <c r="AK1502" s="10"/>
      <c r="AM1502"/>
      <c r="AR1502" s="10"/>
      <c r="AT1502"/>
    </row>
    <row r="1503" spans="1:46" x14ac:dyDescent="0.25">
      <c r="A1503" s="93">
        <v>1414</v>
      </c>
      <c r="B1503" s="93" t="s">
        <v>126</v>
      </c>
      <c r="C1503" s="94" t="s">
        <v>114</v>
      </c>
      <c r="D1503" s="121">
        <v>2014</v>
      </c>
      <c r="E1503" s="93">
        <v>4</v>
      </c>
      <c r="F1503" s="93">
        <f t="shared" si="349"/>
        <v>1414</v>
      </c>
      <c r="H1503" s="54">
        <v>4</v>
      </c>
      <c r="I1503" s="118">
        <v>506.64</v>
      </c>
      <c r="J1503" s="123"/>
      <c r="L1503"/>
      <c r="M1503" s="60">
        <f t="shared" si="350"/>
        <v>506.64</v>
      </c>
      <c r="N1503" s="10"/>
      <c r="O1503" s="79" t="str">
        <f t="shared" si="346"/>
        <v>NY Metro</v>
      </c>
      <c r="P1503" s="94">
        <f t="shared" si="345"/>
        <v>1414</v>
      </c>
      <c r="Q1503" s="94" t="s">
        <v>114</v>
      </c>
      <c r="R1503" s="193"/>
      <c r="S1503" s="94">
        <v>1</v>
      </c>
      <c r="T1503" s="58">
        <f t="shared" si="354"/>
        <v>4</v>
      </c>
      <c r="U1503" s="61">
        <f t="shared" si="355"/>
        <v>506.64</v>
      </c>
      <c r="V1503" s="61">
        <f t="shared" si="347"/>
        <v>494.16239941477687</v>
      </c>
      <c r="W1503" s="61" t="s">
        <v>194</v>
      </c>
      <c r="X1503" s="61">
        <f t="shared" si="348"/>
        <v>3.6349999999999998</v>
      </c>
      <c r="Y1503" s="61">
        <f t="shared" si="352"/>
        <v>3.5454767129968299</v>
      </c>
      <c r="Z1503" s="58">
        <f t="shared" si="353"/>
        <v>0</v>
      </c>
      <c r="AA1503" s="81">
        <f t="shared" ref="AA1503:AA1566" si="356">(Z1503*Y1503+V1503)/S1503</f>
        <v>494.16239941477687</v>
      </c>
      <c r="AB1503" s="212">
        <f t="shared" si="351"/>
        <v>123.54059985369422</v>
      </c>
      <c r="AC1503" s="82"/>
      <c r="AD1503" s="10"/>
      <c r="AE1503"/>
      <c r="AF1503"/>
      <c r="AK1503" s="10"/>
      <c r="AM1503"/>
      <c r="AR1503" s="10"/>
      <c r="AT1503"/>
    </row>
    <row r="1504" spans="1:46" x14ac:dyDescent="0.25">
      <c r="A1504" s="93">
        <v>1415</v>
      </c>
      <c r="B1504" s="93" t="s">
        <v>126</v>
      </c>
      <c r="C1504" s="94" t="s">
        <v>114</v>
      </c>
      <c r="D1504" s="121">
        <v>2014</v>
      </c>
      <c r="E1504" s="93">
        <v>4</v>
      </c>
      <c r="F1504" s="93">
        <f t="shared" si="349"/>
        <v>1415</v>
      </c>
      <c r="H1504" s="54">
        <v>4</v>
      </c>
      <c r="I1504" s="118">
        <v>506.64</v>
      </c>
      <c r="J1504" s="123"/>
      <c r="L1504"/>
      <c r="M1504" s="60">
        <f t="shared" si="350"/>
        <v>506.64</v>
      </c>
      <c r="N1504" s="10"/>
      <c r="O1504" s="79" t="str">
        <f t="shared" si="346"/>
        <v>NY Metro</v>
      </c>
      <c r="P1504" s="94">
        <f t="shared" si="345"/>
        <v>1415</v>
      </c>
      <c r="Q1504" s="94" t="s">
        <v>114</v>
      </c>
      <c r="R1504" s="193"/>
      <c r="S1504" s="94">
        <v>1</v>
      </c>
      <c r="T1504" s="58">
        <f t="shared" si="354"/>
        <v>4</v>
      </c>
      <c r="U1504" s="61">
        <f t="shared" si="355"/>
        <v>506.64</v>
      </c>
      <c r="V1504" s="61">
        <f t="shared" si="347"/>
        <v>494.16239941477687</v>
      </c>
      <c r="W1504" s="61" t="s">
        <v>194</v>
      </c>
      <c r="X1504" s="61">
        <f t="shared" si="348"/>
        <v>3.6349999999999998</v>
      </c>
      <c r="Y1504" s="61">
        <f t="shared" si="352"/>
        <v>3.5454767129968299</v>
      </c>
      <c r="Z1504" s="58">
        <f t="shared" si="353"/>
        <v>0</v>
      </c>
      <c r="AA1504" s="81">
        <f t="shared" si="356"/>
        <v>494.16239941477687</v>
      </c>
      <c r="AB1504" s="212">
        <f t="shared" si="351"/>
        <v>123.54059985369422</v>
      </c>
      <c r="AC1504" s="82"/>
      <c r="AD1504" s="10"/>
      <c r="AE1504"/>
      <c r="AF1504"/>
      <c r="AK1504" s="10"/>
      <c r="AM1504"/>
      <c r="AR1504" s="10"/>
      <c r="AT1504"/>
    </row>
    <row r="1505" spans="1:46" x14ac:dyDescent="0.25">
      <c r="A1505" s="93">
        <v>1416</v>
      </c>
      <c r="B1505" s="93" t="s">
        <v>126</v>
      </c>
      <c r="C1505" s="94" t="s">
        <v>114</v>
      </c>
      <c r="D1505" s="121">
        <v>2014</v>
      </c>
      <c r="E1505" s="93">
        <v>4</v>
      </c>
      <c r="F1505" s="93">
        <f t="shared" si="349"/>
        <v>1416</v>
      </c>
      <c r="H1505" s="54">
        <v>4</v>
      </c>
      <c r="I1505" s="118">
        <v>506.64</v>
      </c>
      <c r="J1505" s="123"/>
      <c r="L1505"/>
      <c r="M1505" s="60">
        <f t="shared" si="350"/>
        <v>506.64</v>
      </c>
      <c r="N1505" s="10"/>
      <c r="O1505" s="79" t="str">
        <f t="shared" si="346"/>
        <v>NY Metro</v>
      </c>
      <c r="P1505" s="94">
        <f t="shared" si="345"/>
        <v>1416</v>
      </c>
      <c r="Q1505" s="94" t="s">
        <v>114</v>
      </c>
      <c r="R1505" s="193"/>
      <c r="S1505" s="94">
        <v>1</v>
      </c>
      <c r="T1505" s="58">
        <f t="shared" si="354"/>
        <v>4</v>
      </c>
      <c r="U1505" s="61">
        <f t="shared" si="355"/>
        <v>506.64</v>
      </c>
      <c r="V1505" s="61">
        <f t="shared" si="347"/>
        <v>494.16239941477687</v>
      </c>
      <c r="W1505" s="61" t="s">
        <v>194</v>
      </c>
      <c r="X1505" s="61">
        <f t="shared" si="348"/>
        <v>3.6349999999999998</v>
      </c>
      <c r="Y1505" s="61">
        <f t="shared" si="352"/>
        <v>3.5454767129968299</v>
      </c>
      <c r="Z1505" s="58">
        <f t="shared" si="353"/>
        <v>0</v>
      </c>
      <c r="AA1505" s="81">
        <f t="shared" si="356"/>
        <v>494.16239941477687</v>
      </c>
      <c r="AB1505" s="212">
        <f t="shared" si="351"/>
        <v>123.54059985369422</v>
      </c>
      <c r="AC1505" s="82"/>
      <c r="AD1505" s="10"/>
      <c r="AE1505"/>
      <c r="AF1505"/>
      <c r="AK1505" s="10"/>
      <c r="AM1505"/>
      <c r="AR1505" s="10"/>
      <c r="AT1505"/>
    </row>
    <row r="1506" spans="1:46" x14ac:dyDescent="0.25">
      <c r="A1506" s="93">
        <v>1417</v>
      </c>
      <c r="B1506" s="93" t="s">
        <v>126</v>
      </c>
      <c r="C1506" s="94" t="s">
        <v>114</v>
      </c>
      <c r="D1506" s="121">
        <v>2014</v>
      </c>
      <c r="E1506" s="93">
        <v>4</v>
      </c>
      <c r="F1506" s="93">
        <f t="shared" si="349"/>
        <v>1417</v>
      </c>
      <c r="H1506" s="54">
        <v>4</v>
      </c>
      <c r="I1506" s="118">
        <v>506.64</v>
      </c>
      <c r="J1506" s="123"/>
      <c r="L1506"/>
      <c r="M1506" s="60">
        <f t="shared" si="350"/>
        <v>506.64</v>
      </c>
      <c r="N1506" s="10"/>
      <c r="O1506" s="79" t="str">
        <f t="shared" si="346"/>
        <v>NY Metro</v>
      </c>
      <c r="P1506" s="94">
        <f t="shared" si="345"/>
        <v>1417</v>
      </c>
      <c r="Q1506" s="94" t="s">
        <v>114</v>
      </c>
      <c r="R1506" s="193"/>
      <c r="S1506" s="94">
        <v>1</v>
      </c>
      <c r="T1506" s="58">
        <f t="shared" si="354"/>
        <v>4</v>
      </c>
      <c r="U1506" s="61">
        <f t="shared" si="355"/>
        <v>506.64</v>
      </c>
      <c r="V1506" s="61">
        <f t="shared" si="347"/>
        <v>494.16239941477687</v>
      </c>
      <c r="W1506" s="61" t="s">
        <v>194</v>
      </c>
      <c r="X1506" s="61">
        <f t="shared" si="348"/>
        <v>3.6349999999999998</v>
      </c>
      <c r="Y1506" s="61">
        <f t="shared" si="352"/>
        <v>3.5454767129968299</v>
      </c>
      <c r="Z1506" s="58">
        <f t="shared" si="353"/>
        <v>0</v>
      </c>
      <c r="AA1506" s="81">
        <f t="shared" si="356"/>
        <v>494.16239941477687</v>
      </c>
      <c r="AB1506" s="212">
        <f t="shared" si="351"/>
        <v>123.54059985369422</v>
      </c>
      <c r="AC1506" s="82"/>
      <c r="AD1506" s="10"/>
      <c r="AE1506"/>
      <c r="AF1506"/>
      <c r="AK1506" s="10"/>
      <c r="AM1506"/>
      <c r="AR1506" s="10"/>
      <c r="AT1506"/>
    </row>
    <row r="1507" spans="1:46" x14ac:dyDescent="0.25">
      <c r="A1507" s="93">
        <v>1418</v>
      </c>
      <c r="B1507" s="93" t="s">
        <v>126</v>
      </c>
      <c r="C1507" s="94" t="s">
        <v>114</v>
      </c>
      <c r="D1507" s="121">
        <v>2014</v>
      </c>
      <c r="E1507" s="93">
        <v>4</v>
      </c>
      <c r="F1507" s="93">
        <f t="shared" si="349"/>
        <v>1418</v>
      </c>
      <c r="H1507" s="54">
        <v>4</v>
      </c>
      <c r="I1507" s="118">
        <v>506.64</v>
      </c>
      <c r="J1507" s="123"/>
      <c r="L1507"/>
      <c r="M1507" s="60">
        <f t="shared" si="350"/>
        <v>506.64</v>
      </c>
      <c r="N1507" s="10"/>
      <c r="O1507" s="79" t="str">
        <f t="shared" si="346"/>
        <v>NY Metro</v>
      </c>
      <c r="P1507" s="94">
        <f t="shared" si="345"/>
        <v>1418</v>
      </c>
      <c r="Q1507" s="94" t="s">
        <v>114</v>
      </c>
      <c r="R1507" s="193"/>
      <c r="S1507" s="94">
        <v>1</v>
      </c>
      <c r="T1507" s="58">
        <f t="shared" si="354"/>
        <v>4</v>
      </c>
      <c r="U1507" s="61">
        <f t="shared" si="355"/>
        <v>506.64</v>
      </c>
      <c r="V1507" s="61">
        <f t="shared" si="347"/>
        <v>494.16239941477687</v>
      </c>
      <c r="W1507" s="61" t="s">
        <v>194</v>
      </c>
      <c r="X1507" s="61">
        <f t="shared" si="348"/>
        <v>3.6349999999999998</v>
      </c>
      <c r="Y1507" s="61">
        <f t="shared" si="352"/>
        <v>3.5454767129968299</v>
      </c>
      <c r="Z1507" s="58">
        <f t="shared" si="353"/>
        <v>0</v>
      </c>
      <c r="AA1507" s="81">
        <f t="shared" si="356"/>
        <v>494.16239941477687</v>
      </c>
      <c r="AB1507" s="212">
        <f t="shared" si="351"/>
        <v>123.54059985369422</v>
      </c>
      <c r="AC1507" s="82"/>
      <c r="AD1507" s="10"/>
      <c r="AE1507"/>
      <c r="AF1507"/>
      <c r="AK1507" s="10"/>
      <c r="AM1507"/>
      <c r="AR1507" s="10"/>
      <c r="AT1507"/>
    </row>
    <row r="1508" spans="1:46" x14ac:dyDescent="0.25">
      <c r="A1508" s="93">
        <v>1419</v>
      </c>
      <c r="B1508" s="93" t="s">
        <v>126</v>
      </c>
      <c r="C1508" s="94" t="s">
        <v>114</v>
      </c>
      <c r="D1508" s="121">
        <v>2014</v>
      </c>
      <c r="E1508" s="93">
        <v>4</v>
      </c>
      <c r="F1508" s="93">
        <f t="shared" si="349"/>
        <v>1419</v>
      </c>
      <c r="H1508" s="54">
        <v>4</v>
      </c>
      <c r="I1508" s="118">
        <v>506.64</v>
      </c>
      <c r="J1508" s="123"/>
      <c r="L1508"/>
      <c r="M1508" s="60">
        <f t="shared" si="350"/>
        <v>506.64</v>
      </c>
      <c r="N1508" s="10"/>
      <c r="O1508" s="79" t="str">
        <f t="shared" si="346"/>
        <v>NY Metro</v>
      </c>
      <c r="P1508" s="94">
        <f t="shared" si="345"/>
        <v>1419</v>
      </c>
      <c r="Q1508" s="94" t="s">
        <v>114</v>
      </c>
      <c r="R1508" s="193"/>
      <c r="S1508" s="94">
        <v>1</v>
      </c>
      <c r="T1508" s="58">
        <f t="shared" si="354"/>
        <v>4</v>
      </c>
      <c r="U1508" s="61">
        <f t="shared" si="355"/>
        <v>506.64</v>
      </c>
      <c r="V1508" s="61">
        <f t="shared" si="347"/>
        <v>494.16239941477687</v>
      </c>
      <c r="W1508" s="61" t="s">
        <v>194</v>
      </c>
      <c r="X1508" s="61">
        <f t="shared" si="348"/>
        <v>3.6349999999999998</v>
      </c>
      <c r="Y1508" s="61">
        <f t="shared" si="352"/>
        <v>3.5454767129968299</v>
      </c>
      <c r="Z1508" s="58">
        <f t="shared" si="353"/>
        <v>0</v>
      </c>
      <c r="AA1508" s="81">
        <f t="shared" si="356"/>
        <v>494.16239941477687</v>
      </c>
      <c r="AB1508" s="212">
        <f t="shared" si="351"/>
        <v>123.54059985369422</v>
      </c>
      <c r="AC1508" s="82"/>
      <c r="AD1508" s="10"/>
      <c r="AE1508"/>
      <c r="AF1508"/>
      <c r="AK1508" s="10"/>
      <c r="AM1508"/>
      <c r="AR1508" s="10"/>
      <c r="AT1508"/>
    </row>
    <row r="1509" spans="1:46" x14ac:dyDescent="0.25">
      <c r="A1509" s="93">
        <v>1420</v>
      </c>
      <c r="B1509" s="93" t="s">
        <v>126</v>
      </c>
      <c r="C1509" s="94" t="s">
        <v>114</v>
      </c>
      <c r="D1509" s="121">
        <v>2014</v>
      </c>
      <c r="E1509" s="93">
        <v>4</v>
      </c>
      <c r="F1509" s="93">
        <f t="shared" si="349"/>
        <v>1420</v>
      </c>
      <c r="H1509" s="54">
        <v>4</v>
      </c>
      <c r="I1509" s="118">
        <v>506.64</v>
      </c>
      <c r="J1509" s="123"/>
      <c r="L1509"/>
      <c r="M1509" s="60">
        <f t="shared" si="350"/>
        <v>506.64</v>
      </c>
      <c r="N1509" s="10"/>
      <c r="O1509" s="79" t="str">
        <f t="shared" si="346"/>
        <v>NY Metro</v>
      </c>
      <c r="P1509" s="94">
        <f t="shared" si="345"/>
        <v>1420</v>
      </c>
      <c r="Q1509" s="94" t="s">
        <v>114</v>
      </c>
      <c r="R1509" s="193"/>
      <c r="S1509" s="94">
        <v>1</v>
      </c>
      <c r="T1509" s="58">
        <f t="shared" si="354"/>
        <v>4</v>
      </c>
      <c r="U1509" s="61">
        <f t="shared" si="355"/>
        <v>506.64</v>
      </c>
      <c r="V1509" s="61">
        <f t="shared" si="347"/>
        <v>494.16239941477687</v>
      </c>
      <c r="W1509" s="61" t="s">
        <v>194</v>
      </c>
      <c r="X1509" s="61">
        <f t="shared" si="348"/>
        <v>3.6349999999999998</v>
      </c>
      <c r="Y1509" s="61">
        <f t="shared" si="352"/>
        <v>3.5454767129968299</v>
      </c>
      <c r="Z1509" s="58">
        <f t="shared" si="353"/>
        <v>0</v>
      </c>
      <c r="AA1509" s="81">
        <f t="shared" si="356"/>
        <v>494.16239941477687</v>
      </c>
      <c r="AB1509" s="212">
        <f t="shared" si="351"/>
        <v>123.54059985369422</v>
      </c>
      <c r="AC1509" s="82"/>
      <c r="AD1509" s="10"/>
      <c r="AE1509"/>
      <c r="AF1509"/>
      <c r="AK1509" s="10"/>
      <c r="AM1509"/>
      <c r="AR1509" s="10"/>
      <c r="AT1509"/>
    </row>
    <row r="1510" spans="1:46" x14ac:dyDescent="0.25">
      <c r="A1510" s="93">
        <v>1421</v>
      </c>
      <c r="B1510" s="93" t="s">
        <v>126</v>
      </c>
      <c r="C1510" s="94" t="s">
        <v>114</v>
      </c>
      <c r="D1510" s="121">
        <v>2014</v>
      </c>
      <c r="E1510" s="93">
        <v>4</v>
      </c>
      <c r="F1510" s="93">
        <f t="shared" si="349"/>
        <v>1421</v>
      </c>
      <c r="H1510" s="54">
        <v>4</v>
      </c>
      <c r="I1510" s="118">
        <v>506.64</v>
      </c>
      <c r="J1510" s="123"/>
      <c r="L1510"/>
      <c r="M1510" s="60">
        <f t="shared" si="350"/>
        <v>506.64</v>
      </c>
      <c r="N1510" s="10"/>
      <c r="O1510" s="79" t="str">
        <f t="shared" si="346"/>
        <v>NY Metro</v>
      </c>
      <c r="P1510" s="94">
        <f t="shared" si="345"/>
        <v>1421</v>
      </c>
      <c r="Q1510" s="94" t="s">
        <v>114</v>
      </c>
      <c r="R1510" s="193"/>
      <c r="S1510" s="94">
        <v>1</v>
      </c>
      <c r="T1510" s="58">
        <f t="shared" si="354"/>
        <v>4</v>
      </c>
      <c r="U1510" s="61">
        <f t="shared" si="355"/>
        <v>506.64</v>
      </c>
      <c r="V1510" s="61">
        <f t="shared" si="347"/>
        <v>494.16239941477687</v>
      </c>
      <c r="W1510" s="61" t="s">
        <v>194</v>
      </c>
      <c r="X1510" s="61">
        <f t="shared" si="348"/>
        <v>3.6349999999999998</v>
      </c>
      <c r="Y1510" s="61">
        <f t="shared" si="352"/>
        <v>3.5454767129968299</v>
      </c>
      <c r="Z1510" s="58">
        <f t="shared" si="353"/>
        <v>0</v>
      </c>
      <c r="AA1510" s="81">
        <f t="shared" si="356"/>
        <v>494.16239941477687</v>
      </c>
      <c r="AB1510" s="212">
        <f t="shared" si="351"/>
        <v>123.54059985369422</v>
      </c>
      <c r="AC1510" s="82"/>
      <c r="AD1510" s="10"/>
      <c r="AE1510"/>
      <c r="AF1510"/>
      <c r="AK1510" s="10"/>
      <c r="AM1510"/>
      <c r="AR1510" s="10"/>
      <c r="AT1510"/>
    </row>
    <row r="1511" spans="1:46" x14ac:dyDescent="0.25">
      <c r="A1511" s="93">
        <v>1422</v>
      </c>
      <c r="B1511" s="93" t="s">
        <v>126</v>
      </c>
      <c r="C1511" s="94" t="s">
        <v>114</v>
      </c>
      <c r="D1511" s="121">
        <v>2014</v>
      </c>
      <c r="E1511" s="93">
        <v>4</v>
      </c>
      <c r="F1511" s="93">
        <f t="shared" si="349"/>
        <v>1422</v>
      </c>
      <c r="H1511" s="54">
        <v>4</v>
      </c>
      <c r="I1511" s="118">
        <v>506.64</v>
      </c>
      <c r="J1511" s="123"/>
      <c r="L1511"/>
      <c r="M1511" s="60">
        <f t="shared" si="350"/>
        <v>506.64</v>
      </c>
      <c r="N1511" s="10"/>
      <c r="O1511" s="79" t="str">
        <f t="shared" si="346"/>
        <v>NY Metro</v>
      </c>
      <c r="P1511" s="94">
        <f t="shared" si="345"/>
        <v>1422</v>
      </c>
      <c r="Q1511" s="94" t="s">
        <v>114</v>
      </c>
      <c r="R1511" s="193"/>
      <c r="S1511" s="94">
        <v>1</v>
      </c>
      <c r="T1511" s="58">
        <f t="shared" si="354"/>
        <v>4</v>
      </c>
      <c r="U1511" s="61">
        <f t="shared" si="355"/>
        <v>506.64</v>
      </c>
      <c r="V1511" s="61">
        <f t="shared" si="347"/>
        <v>494.16239941477687</v>
      </c>
      <c r="W1511" s="61" t="s">
        <v>194</v>
      </c>
      <c r="X1511" s="61">
        <f t="shared" si="348"/>
        <v>3.6349999999999998</v>
      </c>
      <c r="Y1511" s="61">
        <f t="shared" si="352"/>
        <v>3.5454767129968299</v>
      </c>
      <c r="Z1511" s="58">
        <f t="shared" si="353"/>
        <v>0</v>
      </c>
      <c r="AA1511" s="81">
        <f t="shared" si="356"/>
        <v>494.16239941477687</v>
      </c>
      <c r="AB1511" s="212">
        <f t="shared" si="351"/>
        <v>123.54059985369422</v>
      </c>
      <c r="AC1511" s="82"/>
      <c r="AD1511" s="10"/>
      <c r="AE1511"/>
      <c r="AF1511"/>
      <c r="AK1511" s="10"/>
      <c r="AM1511"/>
      <c r="AR1511" s="10"/>
      <c r="AT1511"/>
    </row>
    <row r="1512" spans="1:46" x14ac:dyDescent="0.25">
      <c r="A1512" s="93">
        <v>1423</v>
      </c>
      <c r="B1512" s="93" t="s">
        <v>126</v>
      </c>
      <c r="C1512" s="94" t="s">
        <v>114</v>
      </c>
      <c r="D1512" s="121">
        <v>2014</v>
      </c>
      <c r="E1512" s="93">
        <v>4</v>
      </c>
      <c r="F1512" s="93">
        <f t="shared" si="349"/>
        <v>1423</v>
      </c>
      <c r="H1512" s="54">
        <v>4</v>
      </c>
      <c r="I1512" s="118">
        <v>506.64</v>
      </c>
      <c r="J1512" s="123"/>
      <c r="L1512"/>
      <c r="M1512" s="60">
        <f t="shared" si="350"/>
        <v>506.64</v>
      </c>
      <c r="N1512" s="10"/>
      <c r="O1512" s="79" t="str">
        <f t="shared" si="346"/>
        <v>NY Metro</v>
      </c>
      <c r="P1512" s="94">
        <f t="shared" si="345"/>
        <v>1423</v>
      </c>
      <c r="Q1512" s="94" t="s">
        <v>114</v>
      </c>
      <c r="R1512" s="193"/>
      <c r="S1512" s="94">
        <v>1</v>
      </c>
      <c r="T1512" s="58">
        <f t="shared" si="354"/>
        <v>4</v>
      </c>
      <c r="U1512" s="61">
        <f t="shared" si="355"/>
        <v>506.64</v>
      </c>
      <c r="V1512" s="61">
        <f t="shared" si="347"/>
        <v>494.16239941477687</v>
      </c>
      <c r="W1512" s="61" t="s">
        <v>194</v>
      </c>
      <c r="X1512" s="61">
        <f t="shared" si="348"/>
        <v>3.6349999999999998</v>
      </c>
      <c r="Y1512" s="61">
        <f t="shared" si="352"/>
        <v>3.5454767129968299</v>
      </c>
      <c r="Z1512" s="58">
        <f t="shared" si="353"/>
        <v>0</v>
      </c>
      <c r="AA1512" s="81">
        <f t="shared" si="356"/>
        <v>494.16239941477687</v>
      </c>
      <c r="AB1512" s="212">
        <f t="shared" si="351"/>
        <v>123.54059985369422</v>
      </c>
      <c r="AC1512" s="82"/>
      <c r="AD1512" s="10"/>
      <c r="AE1512"/>
      <c r="AF1512"/>
      <c r="AK1512" s="10"/>
      <c r="AM1512"/>
      <c r="AR1512" s="10"/>
      <c r="AT1512"/>
    </row>
    <row r="1513" spans="1:46" x14ac:dyDescent="0.25">
      <c r="A1513" s="93">
        <v>1424</v>
      </c>
      <c r="B1513" s="93" t="s">
        <v>126</v>
      </c>
      <c r="C1513" s="94" t="s">
        <v>114</v>
      </c>
      <c r="D1513" s="121">
        <v>2014</v>
      </c>
      <c r="E1513" s="93">
        <v>4</v>
      </c>
      <c r="F1513" s="93">
        <f t="shared" si="349"/>
        <v>1424</v>
      </c>
      <c r="H1513" s="54">
        <v>4</v>
      </c>
      <c r="I1513" s="118">
        <v>506.64</v>
      </c>
      <c r="J1513" s="123"/>
      <c r="L1513"/>
      <c r="M1513" s="60">
        <f t="shared" si="350"/>
        <v>506.64</v>
      </c>
      <c r="N1513" s="10"/>
      <c r="O1513" s="79" t="str">
        <f t="shared" si="346"/>
        <v>NY Metro</v>
      </c>
      <c r="P1513" s="94">
        <f t="shared" si="345"/>
        <v>1424</v>
      </c>
      <c r="Q1513" s="94" t="s">
        <v>114</v>
      </c>
      <c r="R1513" s="193"/>
      <c r="S1513" s="94">
        <v>1</v>
      </c>
      <c r="T1513" s="58">
        <f t="shared" si="354"/>
        <v>4</v>
      </c>
      <c r="U1513" s="61">
        <f t="shared" si="355"/>
        <v>506.64</v>
      </c>
      <c r="V1513" s="61">
        <f t="shared" si="347"/>
        <v>494.16239941477687</v>
      </c>
      <c r="W1513" s="61" t="s">
        <v>194</v>
      </c>
      <c r="X1513" s="61">
        <f t="shared" si="348"/>
        <v>3.6349999999999998</v>
      </c>
      <c r="Y1513" s="61">
        <f t="shared" si="352"/>
        <v>3.5454767129968299</v>
      </c>
      <c r="Z1513" s="58">
        <f t="shared" si="353"/>
        <v>0</v>
      </c>
      <c r="AA1513" s="81">
        <f t="shared" si="356"/>
        <v>494.16239941477687</v>
      </c>
      <c r="AB1513" s="212">
        <f t="shared" si="351"/>
        <v>123.54059985369422</v>
      </c>
      <c r="AC1513" s="82"/>
      <c r="AD1513" s="10"/>
      <c r="AE1513"/>
      <c r="AF1513"/>
      <c r="AK1513" s="10"/>
      <c r="AM1513"/>
      <c r="AR1513" s="10"/>
      <c r="AT1513"/>
    </row>
    <row r="1514" spans="1:46" x14ac:dyDescent="0.25">
      <c r="A1514" s="93">
        <v>1425</v>
      </c>
      <c r="B1514" s="93" t="s">
        <v>126</v>
      </c>
      <c r="C1514" s="94" t="s">
        <v>114</v>
      </c>
      <c r="D1514" s="121">
        <v>2014</v>
      </c>
      <c r="E1514" s="93">
        <v>4</v>
      </c>
      <c r="F1514" s="93">
        <f t="shared" si="349"/>
        <v>1425</v>
      </c>
      <c r="H1514" s="54">
        <v>4</v>
      </c>
      <c r="I1514" s="118">
        <v>506.64</v>
      </c>
      <c r="J1514" s="123"/>
      <c r="L1514"/>
      <c r="M1514" s="60">
        <f t="shared" si="350"/>
        <v>506.64</v>
      </c>
      <c r="N1514" s="10"/>
      <c r="O1514" s="79" t="str">
        <f t="shared" si="346"/>
        <v>NY Metro</v>
      </c>
      <c r="P1514" s="94">
        <f t="shared" si="345"/>
        <v>1425</v>
      </c>
      <c r="Q1514" s="94" t="s">
        <v>114</v>
      </c>
      <c r="R1514" s="193"/>
      <c r="S1514" s="94">
        <v>1</v>
      </c>
      <c r="T1514" s="58">
        <f t="shared" si="354"/>
        <v>4</v>
      </c>
      <c r="U1514" s="61">
        <f t="shared" si="355"/>
        <v>506.64</v>
      </c>
      <c r="V1514" s="61">
        <f t="shared" si="347"/>
        <v>494.16239941477687</v>
      </c>
      <c r="W1514" s="61" t="s">
        <v>194</v>
      </c>
      <c r="X1514" s="61">
        <f t="shared" si="348"/>
        <v>3.6349999999999998</v>
      </c>
      <c r="Y1514" s="61">
        <f t="shared" si="352"/>
        <v>3.5454767129968299</v>
      </c>
      <c r="Z1514" s="58">
        <f t="shared" si="353"/>
        <v>0</v>
      </c>
      <c r="AA1514" s="81">
        <f t="shared" si="356"/>
        <v>494.16239941477687</v>
      </c>
      <c r="AB1514" s="212">
        <f t="shared" si="351"/>
        <v>123.54059985369422</v>
      </c>
      <c r="AC1514" s="82"/>
      <c r="AD1514" s="10"/>
      <c r="AE1514"/>
      <c r="AF1514"/>
      <c r="AK1514" s="10"/>
      <c r="AM1514"/>
      <c r="AR1514" s="10"/>
      <c r="AT1514"/>
    </row>
    <row r="1515" spans="1:46" x14ac:dyDescent="0.25">
      <c r="A1515" s="93">
        <v>1426</v>
      </c>
      <c r="B1515" s="93" t="s">
        <v>126</v>
      </c>
      <c r="C1515" s="94" t="s">
        <v>114</v>
      </c>
      <c r="D1515" s="121">
        <v>2014</v>
      </c>
      <c r="E1515" s="93">
        <v>4</v>
      </c>
      <c r="F1515" s="93">
        <f t="shared" si="349"/>
        <v>1426</v>
      </c>
      <c r="H1515" s="54">
        <v>4</v>
      </c>
      <c r="I1515" s="118">
        <v>506.64</v>
      </c>
      <c r="J1515" s="123"/>
      <c r="L1515"/>
      <c r="M1515" s="60">
        <f t="shared" si="350"/>
        <v>506.64</v>
      </c>
      <c r="N1515" s="10"/>
      <c r="O1515" s="79" t="str">
        <f t="shared" si="346"/>
        <v>NY Metro</v>
      </c>
      <c r="P1515" s="94">
        <f t="shared" si="345"/>
        <v>1426</v>
      </c>
      <c r="Q1515" s="94" t="s">
        <v>114</v>
      </c>
      <c r="R1515" s="193"/>
      <c r="S1515" s="94">
        <v>1</v>
      </c>
      <c r="T1515" s="58">
        <f t="shared" si="354"/>
        <v>4</v>
      </c>
      <c r="U1515" s="61">
        <f t="shared" si="355"/>
        <v>506.64</v>
      </c>
      <c r="V1515" s="61">
        <f t="shared" si="347"/>
        <v>494.16239941477687</v>
      </c>
      <c r="W1515" s="61" t="s">
        <v>194</v>
      </c>
      <c r="X1515" s="61">
        <f t="shared" si="348"/>
        <v>3.6349999999999998</v>
      </c>
      <c r="Y1515" s="61">
        <f t="shared" si="352"/>
        <v>3.5454767129968299</v>
      </c>
      <c r="Z1515" s="58">
        <f t="shared" si="353"/>
        <v>0</v>
      </c>
      <c r="AA1515" s="81">
        <f t="shared" si="356"/>
        <v>494.16239941477687</v>
      </c>
      <c r="AB1515" s="212">
        <f t="shared" si="351"/>
        <v>123.54059985369422</v>
      </c>
      <c r="AC1515" s="82"/>
      <c r="AD1515" s="10"/>
      <c r="AE1515"/>
      <c r="AF1515"/>
      <c r="AK1515" s="10"/>
      <c r="AM1515"/>
      <c r="AR1515" s="10"/>
      <c r="AT1515"/>
    </row>
    <row r="1516" spans="1:46" x14ac:dyDescent="0.25">
      <c r="A1516" s="93">
        <v>1427</v>
      </c>
      <c r="B1516" s="93" t="s">
        <v>126</v>
      </c>
      <c r="C1516" s="94" t="s">
        <v>114</v>
      </c>
      <c r="D1516" s="121">
        <v>2014</v>
      </c>
      <c r="E1516" s="93">
        <v>4</v>
      </c>
      <c r="F1516" s="93">
        <f t="shared" si="349"/>
        <v>1427</v>
      </c>
      <c r="H1516" s="54">
        <v>4</v>
      </c>
      <c r="I1516" s="118">
        <v>506.64</v>
      </c>
      <c r="J1516" s="123"/>
      <c r="L1516"/>
      <c r="M1516" s="60">
        <f t="shared" si="350"/>
        <v>506.64</v>
      </c>
      <c r="N1516" s="10"/>
      <c r="O1516" s="79" t="str">
        <f t="shared" si="346"/>
        <v>NY Metro</v>
      </c>
      <c r="P1516" s="94">
        <f t="shared" si="345"/>
        <v>1427</v>
      </c>
      <c r="Q1516" s="94" t="s">
        <v>114</v>
      </c>
      <c r="R1516" s="193"/>
      <c r="S1516" s="94">
        <v>1</v>
      </c>
      <c r="T1516" s="58">
        <f t="shared" si="354"/>
        <v>4</v>
      </c>
      <c r="U1516" s="61">
        <f t="shared" si="355"/>
        <v>506.64</v>
      </c>
      <c r="V1516" s="61">
        <f t="shared" si="347"/>
        <v>494.16239941477687</v>
      </c>
      <c r="W1516" s="61" t="s">
        <v>194</v>
      </c>
      <c r="X1516" s="61">
        <f t="shared" si="348"/>
        <v>3.6349999999999998</v>
      </c>
      <c r="Y1516" s="61">
        <f t="shared" si="352"/>
        <v>3.5454767129968299</v>
      </c>
      <c r="Z1516" s="58">
        <f t="shared" si="353"/>
        <v>0</v>
      </c>
      <c r="AA1516" s="81">
        <f t="shared" si="356"/>
        <v>494.16239941477687</v>
      </c>
      <c r="AB1516" s="212">
        <f t="shared" si="351"/>
        <v>123.54059985369422</v>
      </c>
      <c r="AC1516" s="82"/>
      <c r="AD1516" s="10"/>
      <c r="AE1516"/>
      <c r="AF1516"/>
      <c r="AK1516" s="10"/>
      <c r="AM1516"/>
      <c r="AR1516" s="10"/>
      <c r="AT1516"/>
    </row>
    <row r="1517" spans="1:46" x14ac:dyDescent="0.25">
      <c r="A1517" s="93">
        <v>1428</v>
      </c>
      <c r="B1517" s="93" t="s">
        <v>126</v>
      </c>
      <c r="C1517" s="94" t="s">
        <v>114</v>
      </c>
      <c r="D1517" s="121">
        <v>2014</v>
      </c>
      <c r="E1517" s="93">
        <v>4</v>
      </c>
      <c r="F1517" s="93">
        <f t="shared" si="349"/>
        <v>1428</v>
      </c>
      <c r="H1517" s="54">
        <v>4</v>
      </c>
      <c r="I1517" s="118">
        <v>506.64</v>
      </c>
      <c r="J1517" s="123"/>
      <c r="L1517"/>
      <c r="M1517" s="60">
        <f t="shared" si="350"/>
        <v>506.64</v>
      </c>
      <c r="N1517" s="10"/>
      <c r="O1517" s="79" t="str">
        <f t="shared" si="346"/>
        <v>NY Metro</v>
      </c>
      <c r="P1517" s="94">
        <f t="shared" si="345"/>
        <v>1428</v>
      </c>
      <c r="Q1517" s="94" t="s">
        <v>114</v>
      </c>
      <c r="R1517" s="193"/>
      <c r="S1517" s="94">
        <v>1</v>
      </c>
      <c r="T1517" s="58">
        <f t="shared" si="354"/>
        <v>4</v>
      </c>
      <c r="U1517" s="61">
        <f t="shared" si="355"/>
        <v>506.64</v>
      </c>
      <c r="V1517" s="61">
        <f t="shared" si="347"/>
        <v>494.16239941477687</v>
      </c>
      <c r="W1517" s="61" t="s">
        <v>194</v>
      </c>
      <c r="X1517" s="61">
        <f t="shared" si="348"/>
        <v>3.6349999999999998</v>
      </c>
      <c r="Y1517" s="61">
        <f t="shared" si="352"/>
        <v>3.5454767129968299</v>
      </c>
      <c r="Z1517" s="58">
        <f t="shared" si="353"/>
        <v>0</v>
      </c>
      <c r="AA1517" s="81">
        <f t="shared" si="356"/>
        <v>494.16239941477687</v>
      </c>
      <c r="AB1517" s="212">
        <f t="shared" si="351"/>
        <v>123.54059985369422</v>
      </c>
      <c r="AC1517" s="82"/>
      <c r="AD1517" s="10"/>
      <c r="AE1517"/>
      <c r="AF1517"/>
      <c r="AK1517" s="10"/>
      <c r="AM1517"/>
      <c r="AR1517" s="10"/>
      <c r="AT1517"/>
    </row>
    <row r="1518" spans="1:46" x14ac:dyDescent="0.25">
      <c r="A1518" s="93">
        <v>1429</v>
      </c>
      <c r="B1518" s="93" t="s">
        <v>126</v>
      </c>
      <c r="C1518" s="94" t="s">
        <v>114</v>
      </c>
      <c r="D1518" s="121">
        <v>2014</v>
      </c>
      <c r="E1518" s="93">
        <v>4</v>
      </c>
      <c r="F1518" s="93">
        <f t="shared" si="349"/>
        <v>1429</v>
      </c>
      <c r="H1518" s="54">
        <v>4</v>
      </c>
      <c r="I1518" s="118">
        <v>506.64</v>
      </c>
      <c r="J1518" s="123"/>
      <c r="L1518"/>
      <c r="M1518" s="60">
        <f t="shared" si="350"/>
        <v>506.64</v>
      </c>
      <c r="N1518" s="10"/>
      <c r="O1518" s="79" t="str">
        <f t="shared" si="346"/>
        <v>NY Metro</v>
      </c>
      <c r="P1518" s="94">
        <f t="shared" si="345"/>
        <v>1429</v>
      </c>
      <c r="Q1518" s="94" t="s">
        <v>114</v>
      </c>
      <c r="R1518" s="193"/>
      <c r="S1518" s="94">
        <v>1</v>
      </c>
      <c r="T1518" s="58">
        <f t="shared" si="354"/>
        <v>4</v>
      </c>
      <c r="U1518" s="61">
        <f t="shared" si="355"/>
        <v>506.64</v>
      </c>
      <c r="V1518" s="61">
        <f t="shared" si="347"/>
        <v>494.16239941477687</v>
      </c>
      <c r="W1518" s="61" t="s">
        <v>194</v>
      </c>
      <c r="X1518" s="61">
        <f t="shared" si="348"/>
        <v>3.6349999999999998</v>
      </c>
      <c r="Y1518" s="61">
        <f t="shared" si="352"/>
        <v>3.5454767129968299</v>
      </c>
      <c r="Z1518" s="58">
        <f t="shared" si="353"/>
        <v>0</v>
      </c>
      <c r="AA1518" s="81">
        <f t="shared" si="356"/>
        <v>494.16239941477687</v>
      </c>
      <c r="AB1518" s="212">
        <f t="shared" si="351"/>
        <v>123.54059985369422</v>
      </c>
      <c r="AC1518" s="82"/>
      <c r="AD1518" s="10"/>
      <c r="AE1518"/>
      <c r="AF1518"/>
      <c r="AK1518" s="10"/>
      <c r="AM1518"/>
      <c r="AR1518" s="10"/>
      <c r="AT1518"/>
    </row>
    <row r="1519" spans="1:46" x14ac:dyDescent="0.25">
      <c r="A1519" s="93">
        <v>1430</v>
      </c>
      <c r="B1519" s="93" t="s">
        <v>126</v>
      </c>
      <c r="C1519" s="94" t="s">
        <v>114</v>
      </c>
      <c r="D1519" s="121">
        <v>2014</v>
      </c>
      <c r="E1519" s="93">
        <v>4</v>
      </c>
      <c r="F1519" s="93">
        <f t="shared" si="349"/>
        <v>1430</v>
      </c>
      <c r="H1519" s="54">
        <v>4</v>
      </c>
      <c r="I1519" s="118">
        <v>506.64</v>
      </c>
      <c r="J1519" s="123"/>
      <c r="L1519"/>
      <c r="M1519" s="60">
        <f t="shared" si="350"/>
        <v>506.64</v>
      </c>
      <c r="N1519" s="10"/>
      <c r="O1519" s="79" t="str">
        <f t="shared" si="346"/>
        <v>NY Metro</v>
      </c>
      <c r="P1519" s="94">
        <f t="shared" si="345"/>
        <v>1430</v>
      </c>
      <c r="Q1519" s="94" t="s">
        <v>114</v>
      </c>
      <c r="R1519" s="193"/>
      <c r="S1519" s="94">
        <v>1</v>
      </c>
      <c r="T1519" s="58">
        <f t="shared" si="354"/>
        <v>4</v>
      </c>
      <c r="U1519" s="61">
        <f t="shared" si="355"/>
        <v>506.64</v>
      </c>
      <c r="V1519" s="61">
        <f t="shared" si="347"/>
        <v>494.16239941477687</v>
      </c>
      <c r="W1519" s="61" t="s">
        <v>194</v>
      </c>
      <c r="X1519" s="61">
        <f t="shared" si="348"/>
        <v>3.6349999999999998</v>
      </c>
      <c r="Y1519" s="61">
        <f t="shared" si="352"/>
        <v>3.5454767129968299</v>
      </c>
      <c r="Z1519" s="58">
        <f t="shared" si="353"/>
        <v>0</v>
      </c>
      <c r="AA1519" s="81">
        <f t="shared" si="356"/>
        <v>494.16239941477687</v>
      </c>
      <c r="AB1519" s="212">
        <f t="shared" si="351"/>
        <v>123.54059985369422</v>
      </c>
      <c r="AC1519" s="82"/>
      <c r="AD1519" s="10"/>
      <c r="AE1519"/>
      <c r="AF1519"/>
      <c r="AK1519" s="10"/>
      <c r="AM1519"/>
      <c r="AR1519" s="10"/>
      <c r="AT1519"/>
    </row>
    <row r="1520" spans="1:46" x14ac:dyDescent="0.25">
      <c r="A1520" s="93">
        <v>1431</v>
      </c>
      <c r="B1520" s="93" t="s">
        <v>126</v>
      </c>
      <c r="C1520" s="94" t="s">
        <v>114</v>
      </c>
      <c r="D1520" s="121">
        <v>2014</v>
      </c>
      <c r="E1520" s="93">
        <v>4</v>
      </c>
      <c r="F1520" s="93">
        <f t="shared" si="349"/>
        <v>1431</v>
      </c>
      <c r="H1520" s="54">
        <v>4</v>
      </c>
      <c r="I1520" s="118">
        <v>506.64</v>
      </c>
      <c r="J1520" s="123"/>
      <c r="L1520"/>
      <c r="M1520" s="60">
        <f t="shared" si="350"/>
        <v>506.64</v>
      </c>
      <c r="N1520" s="10"/>
      <c r="O1520" s="79" t="str">
        <f t="shared" si="346"/>
        <v>NY Metro</v>
      </c>
      <c r="P1520" s="94">
        <f t="shared" si="345"/>
        <v>1431</v>
      </c>
      <c r="Q1520" s="94" t="s">
        <v>114</v>
      </c>
      <c r="R1520" s="193"/>
      <c r="S1520" s="94">
        <v>1</v>
      </c>
      <c r="T1520" s="58">
        <f t="shared" si="354"/>
        <v>4</v>
      </c>
      <c r="U1520" s="61">
        <f t="shared" si="355"/>
        <v>506.64</v>
      </c>
      <c r="V1520" s="61">
        <f t="shared" si="347"/>
        <v>494.16239941477687</v>
      </c>
      <c r="W1520" s="61" t="s">
        <v>194</v>
      </c>
      <c r="X1520" s="61">
        <f t="shared" si="348"/>
        <v>3.6349999999999998</v>
      </c>
      <c r="Y1520" s="61">
        <f t="shared" si="352"/>
        <v>3.5454767129968299</v>
      </c>
      <c r="Z1520" s="58">
        <f t="shared" si="353"/>
        <v>0</v>
      </c>
      <c r="AA1520" s="81">
        <f t="shared" si="356"/>
        <v>494.16239941477687</v>
      </c>
      <c r="AB1520" s="212">
        <f t="shared" si="351"/>
        <v>123.54059985369422</v>
      </c>
      <c r="AC1520" s="82"/>
      <c r="AD1520" s="10"/>
      <c r="AE1520"/>
      <c r="AF1520"/>
      <c r="AK1520" s="10"/>
      <c r="AM1520"/>
      <c r="AR1520" s="10"/>
      <c r="AT1520"/>
    </row>
    <row r="1521" spans="1:46" x14ac:dyDescent="0.25">
      <c r="A1521" s="93">
        <v>1432</v>
      </c>
      <c r="B1521" s="93" t="s">
        <v>126</v>
      </c>
      <c r="C1521" s="94" t="s">
        <v>114</v>
      </c>
      <c r="D1521" s="121">
        <v>2014</v>
      </c>
      <c r="E1521" s="93">
        <v>4</v>
      </c>
      <c r="F1521" s="93">
        <f t="shared" si="349"/>
        <v>1432</v>
      </c>
      <c r="H1521" s="54">
        <v>4</v>
      </c>
      <c r="I1521" s="118">
        <v>506.64</v>
      </c>
      <c r="J1521" s="123"/>
      <c r="L1521"/>
      <c r="M1521" s="60">
        <f t="shared" si="350"/>
        <v>506.64</v>
      </c>
      <c r="N1521" s="10"/>
      <c r="O1521" s="79" t="str">
        <f t="shared" si="346"/>
        <v>NY Metro</v>
      </c>
      <c r="P1521" s="94">
        <f t="shared" si="345"/>
        <v>1432</v>
      </c>
      <c r="Q1521" s="94" t="s">
        <v>114</v>
      </c>
      <c r="R1521" s="193"/>
      <c r="S1521" s="94">
        <v>1</v>
      </c>
      <c r="T1521" s="58">
        <f t="shared" si="354"/>
        <v>4</v>
      </c>
      <c r="U1521" s="61">
        <f t="shared" si="355"/>
        <v>506.64</v>
      </c>
      <c r="V1521" s="61">
        <f t="shared" si="347"/>
        <v>494.16239941477687</v>
      </c>
      <c r="W1521" s="61" t="s">
        <v>194</v>
      </c>
      <c r="X1521" s="61">
        <f t="shared" si="348"/>
        <v>3.6349999999999998</v>
      </c>
      <c r="Y1521" s="61">
        <f t="shared" si="352"/>
        <v>3.5454767129968299</v>
      </c>
      <c r="Z1521" s="58">
        <f t="shared" si="353"/>
        <v>0</v>
      </c>
      <c r="AA1521" s="81">
        <f t="shared" si="356"/>
        <v>494.16239941477687</v>
      </c>
      <c r="AB1521" s="212">
        <f t="shared" si="351"/>
        <v>123.54059985369422</v>
      </c>
      <c r="AC1521" s="82"/>
      <c r="AD1521" s="10"/>
      <c r="AE1521"/>
      <c r="AF1521"/>
      <c r="AK1521" s="10"/>
      <c r="AM1521"/>
      <c r="AR1521" s="10"/>
      <c r="AT1521"/>
    </row>
    <row r="1522" spans="1:46" x14ac:dyDescent="0.25">
      <c r="A1522" s="93">
        <v>1433</v>
      </c>
      <c r="B1522" s="93" t="s">
        <v>126</v>
      </c>
      <c r="C1522" s="94" t="s">
        <v>114</v>
      </c>
      <c r="D1522" s="121">
        <v>2014</v>
      </c>
      <c r="E1522" s="93">
        <v>4</v>
      </c>
      <c r="F1522" s="93">
        <f t="shared" si="349"/>
        <v>1433</v>
      </c>
      <c r="H1522" s="54">
        <v>4</v>
      </c>
      <c r="I1522" s="118">
        <v>642</v>
      </c>
      <c r="J1522" s="123"/>
      <c r="L1522"/>
      <c r="M1522" s="60">
        <f t="shared" si="350"/>
        <v>642</v>
      </c>
      <c r="N1522" s="10"/>
      <c r="O1522" s="79" t="str">
        <f t="shared" si="346"/>
        <v>NY Metro</v>
      </c>
      <c r="P1522" s="94">
        <f t="shared" si="345"/>
        <v>1433</v>
      </c>
      <c r="Q1522" s="94" t="s">
        <v>114</v>
      </c>
      <c r="R1522" s="193"/>
      <c r="S1522" s="94">
        <v>1</v>
      </c>
      <c r="T1522" s="58">
        <f t="shared" si="354"/>
        <v>4</v>
      </c>
      <c r="U1522" s="61">
        <f t="shared" si="355"/>
        <v>642</v>
      </c>
      <c r="V1522" s="61">
        <f t="shared" si="347"/>
        <v>626.18873445501094</v>
      </c>
      <c r="W1522" s="61" t="s">
        <v>194</v>
      </c>
      <c r="X1522" s="61">
        <f t="shared" si="348"/>
        <v>3.6349999999999998</v>
      </c>
      <c r="Y1522" s="61">
        <f t="shared" si="352"/>
        <v>3.5454767129968299</v>
      </c>
      <c r="Z1522" s="58">
        <f t="shared" si="353"/>
        <v>0</v>
      </c>
      <c r="AA1522" s="81">
        <f t="shared" si="356"/>
        <v>626.18873445501094</v>
      </c>
      <c r="AB1522" s="212">
        <f t="shared" si="351"/>
        <v>156.54718361375274</v>
      </c>
      <c r="AC1522" s="82"/>
      <c r="AD1522" s="10"/>
      <c r="AE1522"/>
      <c r="AF1522"/>
      <c r="AK1522" s="10"/>
      <c r="AM1522"/>
      <c r="AR1522" s="10"/>
      <c r="AT1522"/>
    </row>
    <row r="1523" spans="1:46" x14ac:dyDescent="0.25">
      <c r="A1523" s="93">
        <v>1434</v>
      </c>
      <c r="B1523" s="93" t="s">
        <v>126</v>
      </c>
      <c r="C1523" s="94" t="s">
        <v>114</v>
      </c>
      <c r="D1523" s="121">
        <v>2014</v>
      </c>
      <c r="E1523" s="93">
        <v>4</v>
      </c>
      <c r="F1523" s="93">
        <f t="shared" si="349"/>
        <v>1434</v>
      </c>
      <c r="H1523" s="54">
        <v>4</v>
      </c>
      <c r="I1523" s="118">
        <v>642</v>
      </c>
      <c r="J1523" s="123"/>
      <c r="L1523"/>
      <c r="M1523" s="60">
        <f t="shared" si="350"/>
        <v>642</v>
      </c>
      <c r="N1523" s="10"/>
      <c r="O1523" s="79" t="str">
        <f t="shared" si="346"/>
        <v>NY Metro</v>
      </c>
      <c r="P1523" s="94">
        <f t="shared" si="345"/>
        <v>1434</v>
      </c>
      <c r="Q1523" s="94" t="s">
        <v>114</v>
      </c>
      <c r="R1523" s="193"/>
      <c r="S1523" s="94">
        <v>1</v>
      </c>
      <c r="T1523" s="58">
        <f t="shared" si="354"/>
        <v>4</v>
      </c>
      <c r="U1523" s="61">
        <f t="shared" si="355"/>
        <v>642</v>
      </c>
      <c r="V1523" s="61">
        <f t="shared" si="347"/>
        <v>626.18873445501094</v>
      </c>
      <c r="W1523" s="61" t="s">
        <v>194</v>
      </c>
      <c r="X1523" s="61">
        <f t="shared" si="348"/>
        <v>3.6349999999999998</v>
      </c>
      <c r="Y1523" s="61">
        <f t="shared" si="352"/>
        <v>3.5454767129968299</v>
      </c>
      <c r="Z1523" s="58">
        <f t="shared" si="353"/>
        <v>0</v>
      </c>
      <c r="AA1523" s="81">
        <f t="shared" si="356"/>
        <v>626.18873445501094</v>
      </c>
      <c r="AB1523" s="212">
        <f t="shared" si="351"/>
        <v>156.54718361375274</v>
      </c>
      <c r="AC1523" s="82"/>
      <c r="AD1523" s="10"/>
      <c r="AE1523"/>
      <c r="AF1523"/>
      <c r="AK1523" s="10"/>
      <c r="AM1523"/>
      <c r="AR1523" s="10"/>
      <c r="AT1523"/>
    </row>
    <row r="1524" spans="1:46" x14ac:dyDescent="0.25">
      <c r="A1524" s="93">
        <v>1435</v>
      </c>
      <c r="B1524" s="93" t="s">
        <v>126</v>
      </c>
      <c r="C1524" s="94" t="s">
        <v>114</v>
      </c>
      <c r="D1524" s="121">
        <v>2014</v>
      </c>
      <c r="E1524" s="93">
        <v>4</v>
      </c>
      <c r="F1524" s="93">
        <f t="shared" si="349"/>
        <v>1435</v>
      </c>
      <c r="H1524" s="54">
        <v>4</v>
      </c>
      <c r="I1524" s="118">
        <v>642</v>
      </c>
      <c r="J1524" s="123"/>
      <c r="L1524"/>
      <c r="M1524" s="60">
        <f t="shared" si="350"/>
        <v>642</v>
      </c>
      <c r="N1524" s="10"/>
      <c r="O1524" s="79" t="str">
        <f t="shared" si="346"/>
        <v>NY Metro</v>
      </c>
      <c r="P1524" s="94">
        <f t="shared" si="345"/>
        <v>1435</v>
      </c>
      <c r="Q1524" s="94" t="s">
        <v>114</v>
      </c>
      <c r="R1524" s="193"/>
      <c r="S1524" s="94">
        <v>1</v>
      </c>
      <c r="T1524" s="58">
        <f t="shared" si="354"/>
        <v>4</v>
      </c>
      <c r="U1524" s="61">
        <f t="shared" si="355"/>
        <v>642</v>
      </c>
      <c r="V1524" s="61">
        <f t="shared" si="347"/>
        <v>626.18873445501094</v>
      </c>
      <c r="W1524" s="61" t="s">
        <v>194</v>
      </c>
      <c r="X1524" s="61">
        <f t="shared" si="348"/>
        <v>3.6349999999999998</v>
      </c>
      <c r="Y1524" s="61">
        <f t="shared" si="352"/>
        <v>3.5454767129968299</v>
      </c>
      <c r="Z1524" s="58">
        <f t="shared" si="353"/>
        <v>0</v>
      </c>
      <c r="AA1524" s="81">
        <f t="shared" si="356"/>
        <v>626.18873445501094</v>
      </c>
      <c r="AB1524" s="212">
        <f t="shared" si="351"/>
        <v>156.54718361375274</v>
      </c>
      <c r="AC1524" s="82"/>
      <c r="AD1524" s="10"/>
      <c r="AE1524"/>
      <c r="AF1524"/>
      <c r="AK1524" s="10"/>
      <c r="AM1524"/>
      <c r="AR1524" s="10"/>
      <c r="AT1524"/>
    </row>
    <row r="1525" spans="1:46" x14ac:dyDescent="0.25">
      <c r="A1525" s="93">
        <v>1436</v>
      </c>
      <c r="B1525" s="93" t="s">
        <v>126</v>
      </c>
      <c r="C1525" s="94" t="s">
        <v>114</v>
      </c>
      <c r="D1525" s="121">
        <v>2014</v>
      </c>
      <c r="E1525" s="93">
        <v>4</v>
      </c>
      <c r="F1525" s="93">
        <f t="shared" si="349"/>
        <v>1436</v>
      </c>
      <c r="H1525" s="54">
        <v>4</v>
      </c>
      <c r="I1525" s="118">
        <v>642</v>
      </c>
      <c r="J1525" s="123"/>
      <c r="L1525"/>
      <c r="M1525" s="60">
        <f t="shared" si="350"/>
        <v>642</v>
      </c>
      <c r="N1525" s="10"/>
      <c r="O1525" s="79" t="str">
        <f t="shared" si="346"/>
        <v>NY Metro</v>
      </c>
      <c r="P1525" s="94">
        <f t="shared" si="345"/>
        <v>1436</v>
      </c>
      <c r="Q1525" s="94" t="s">
        <v>114</v>
      </c>
      <c r="R1525" s="193"/>
      <c r="S1525" s="94">
        <v>1</v>
      </c>
      <c r="T1525" s="58">
        <f t="shared" si="354"/>
        <v>4</v>
      </c>
      <c r="U1525" s="61">
        <f t="shared" si="355"/>
        <v>642</v>
      </c>
      <c r="V1525" s="61">
        <f t="shared" si="347"/>
        <v>626.18873445501094</v>
      </c>
      <c r="W1525" s="61" t="s">
        <v>194</v>
      </c>
      <c r="X1525" s="61">
        <f t="shared" si="348"/>
        <v>3.6349999999999998</v>
      </c>
      <c r="Y1525" s="61">
        <f t="shared" si="352"/>
        <v>3.5454767129968299</v>
      </c>
      <c r="Z1525" s="58">
        <f t="shared" si="353"/>
        <v>0</v>
      </c>
      <c r="AA1525" s="81">
        <f t="shared" si="356"/>
        <v>626.18873445501094</v>
      </c>
      <c r="AB1525" s="212">
        <f t="shared" si="351"/>
        <v>156.54718361375274</v>
      </c>
      <c r="AC1525" s="82"/>
      <c r="AD1525" s="10"/>
      <c r="AE1525"/>
      <c r="AF1525"/>
      <c r="AK1525" s="10"/>
      <c r="AM1525"/>
      <c r="AR1525" s="10"/>
      <c r="AT1525"/>
    </row>
    <row r="1526" spans="1:46" x14ac:dyDescent="0.25">
      <c r="A1526" s="93">
        <v>1437</v>
      </c>
      <c r="B1526" s="93" t="s">
        <v>126</v>
      </c>
      <c r="C1526" s="94" t="s">
        <v>114</v>
      </c>
      <c r="D1526" s="121">
        <v>2014</v>
      </c>
      <c r="E1526" s="93">
        <v>4</v>
      </c>
      <c r="F1526" s="93">
        <f t="shared" si="349"/>
        <v>1437</v>
      </c>
      <c r="H1526" s="54">
        <v>4</v>
      </c>
      <c r="I1526" s="118">
        <v>642</v>
      </c>
      <c r="J1526" s="123"/>
      <c r="L1526"/>
      <c r="M1526" s="60">
        <f t="shared" si="350"/>
        <v>642</v>
      </c>
      <c r="N1526" s="10"/>
      <c r="O1526" s="79" t="str">
        <f t="shared" si="346"/>
        <v>NY Metro</v>
      </c>
      <c r="P1526" s="94">
        <f t="shared" si="345"/>
        <v>1437</v>
      </c>
      <c r="Q1526" s="94" t="s">
        <v>114</v>
      </c>
      <c r="R1526" s="193"/>
      <c r="S1526" s="94">
        <v>1</v>
      </c>
      <c r="T1526" s="58">
        <f t="shared" si="354"/>
        <v>4</v>
      </c>
      <c r="U1526" s="61">
        <f t="shared" si="355"/>
        <v>642</v>
      </c>
      <c r="V1526" s="61">
        <f t="shared" si="347"/>
        <v>626.18873445501094</v>
      </c>
      <c r="W1526" s="61" t="s">
        <v>194</v>
      </c>
      <c r="X1526" s="61">
        <f t="shared" si="348"/>
        <v>3.6349999999999998</v>
      </c>
      <c r="Y1526" s="61">
        <f t="shared" si="352"/>
        <v>3.5454767129968299</v>
      </c>
      <c r="Z1526" s="58">
        <f t="shared" si="353"/>
        <v>0</v>
      </c>
      <c r="AA1526" s="81">
        <f t="shared" si="356"/>
        <v>626.18873445501094</v>
      </c>
      <c r="AB1526" s="212">
        <f t="shared" si="351"/>
        <v>156.54718361375274</v>
      </c>
      <c r="AC1526" s="82"/>
      <c r="AD1526" s="10"/>
      <c r="AE1526"/>
      <c r="AF1526"/>
      <c r="AK1526" s="10"/>
      <c r="AM1526"/>
      <c r="AR1526" s="10"/>
      <c r="AT1526"/>
    </row>
    <row r="1527" spans="1:46" x14ac:dyDescent="0.25">
      <c r="A1527" s="93">
        <v>1438</v>
      </c>
      <c r="B1527" s="93" t="s">
        <v>126</v>
      </c>
      <c r="C1527" s="94" t="s">
        <v>114</v>
      </c>
      <c r="D1527" s="121">
        <v>2014</v>
      </c>
      <c r="E1527" s="93">
        <v>4</v>
      </c>
      <c r="F1527" s="93">
        <f t="shared" si="349"/>
        <v>1438</v>
      </c>
      <c r="H1527" s="54">
        <v>4</v>
      </c>
      <c r="I1527" s="118">
        <v>642</v>
      </c>
      <c r="J1527" s="123"/>
      <c r="L1527"/>
      <c r="M1527" s="60">
        <f t="shared" si="350"/>
        <v>642</v>
      </c>
      <c r="N1527" s="10"/>
      <c r="O1527" s="79" t="str">
        <f t="shared" si="346"/>
        <v>NY Metro</v>
      </c>
      <c r="P1527" s="94">
        <f t="shared" si="345"/>
        <v>1438</v>
      </c>
      <c r="Q1527" s="94" t="s">
        <v>114</v>
      </c>
      <c r="R1527" s="193"/>
      <c r="S1527" s="94">
        <v>1</v>
      </c>
      <c r="T1527" s="58">
        <f t="shared" si="354"/>
        <v>4</v>
      </c>
      <c r="U1527" s="61">
        <f t="shared" si="355"/>
        <v>642</v>
      </c>
      <c r="V1527" s="61">
        <f t="shared" si="347"/>
        <v>626.18873445501094</v>
      </c>
      <c r="W1527" s="61" t="s">
        <v>194</v>
      </c>
      <c r="X1527" s="61">
        <f t="shared" si="348"/>
        <v>3.6349999999999998</v>
      </c>
      <c r="Y1527" s="61">
        <f t="shared" si="352"/>
        <v>3.5454767129968299</v>
      </c>
      <c r="Z1527" s="58">
        <f t="shared" si="353"/>
        <v>0</v>
      </c>
      <c r="AA1527" s="81">
        <f t="shared" si="356"/>
        <v>626.18873445501094</v>
      </c>
      <c r="AB1527" s="212">
        <f t="shared" si="351"/>
        <v>156.54718361375274</v>
      </c>
      <c r="AC1527" s="82"/>
      <c r="AD1527" s="10"/>
      <c r="AE1527"/>
      <c r="AF1527"/>
      <c r="AK1527" s="10"/>
      <c r="AM1527"/>
      <c r="AR1527" s="10"/>
      <c r="AT1527"/>
    </row>
    <row r="1528" spans="1:46" x14ac:dyDescent="0.25">
      <c r="A1528" s="93">
        <v>1439</v>
      </c>
      <c r="B1528" s="93" t="s">
        <v>126</v>
      </c>
      <c r="C1528" s="94" t="s">
        <v>114</v>
      </c>
      <c r="D1528" s="121">
        <v>2014</v>
      </c>
      <c r="E1528" s="93">
        <v>4</v>
      </c>
      <c r="F1528" s="93">
        <f t="shared" si="349"/>
        <v>1439</v>
      </c>
      <c r="H1528" s="54">
        <v>4</v>
      </c>
      <c r="I1528" s="118">
        <v>642</v>
      </c>
      <c r="J1528" s="123"/>
      <c r="L1528"/>
      <c r="M1528" s="60">
        <f t="shared" si="350"/>
        <v>642</v>
      </c>
      <c r="N1528" s="10"/>
      <c r="O1528" s="79" t="str">
        <f t="shared" si="346"/>
        <v>NY Metro</v>
      </c>
      <c r="P1528" s="94">
        <f t="shared" ref="P1528:P1591" si="357">A1528</f>
        <v>1439</v>
      </c>
      <c r="Q1528" s="94" t="s">
        <v>114</v>
      </c>
      <c r="R1528" s="193"/>
      <c r="S1528" s="94">
        <v>1</v>
      </c>
      <c r="T1528" s="58">
        <f t="shared" si="354"/>
        <v>4</v>
      </c>
      <c r="U1528" s="61">
        <f t="shared" si="355"/>
        <v>642</v>
      </c>
      <c r="V1528" s="61">
        <f t="shared" si="347"/>
        <v>626.18873445501094</v>
      </c>
      <c r="W1528" s="61" t="s">
        <v>194</v>
      </c>
      <c r="X1528" s="61">
        <f t="shared" si="348"/>
        <v>3.6349999999999998</v>
      </c>
      <c r="Y1528" s="61">
        <f t="shared" si="352"/>
        <v>3.5454767129968299</v>
      </c>
      <c r="Z1528" s="58">
        <f t="shared" si="353"/>
        <v>0</v>
      </c>
      <c r="AA1528" s="81">
        <f t="shared" si="356"/>
        <v>626.18873445501094</v>
      </c>
      <c r="AB1528" s="212">
        <f t="shared" si="351"/>
        <v>156.54718361375274</v>
      </c>
      <c r="AC1528" s="82"/>
      <c r="AD1528" s="10"/>
      <c r="AE1528"/>
      <c r="AF1528"/>
      <c r="AK1528" s="10"/>
      <c r="AM1528"/>
      <c r="AR1528" s="10"/>
      <c r="AT1528"/>
    </row>
    <row r="1529" spans="1:46" x14ac:dyDescent="0.25">
      <c r="A1529" s="93">
        <v>1440</v>
      </c>
      <c r="B1529" s="93" t="s">
        <v>126</v>
      </c>
      <c r="C1529" s="94" t="s">
        <v>114</v>
      </c>
      <c r="D1529" s="121">
        <v>2014</v>
      </c>
      <c r="E1529" s="93">
        <v>4</v>
      </c>
      <c r="F1529" s="93">
        <f t="shared" si="349"/>
        <v>1440</v>
      </c>
      <c r="H1529" s="54">
        <v>4</v>
      </c>
      <c r="I1529" s="118">
        <v>642</v>
      </c>
      <c r="J1529" s="123"/>
      <c r="L1529"/>
      <c r="M1529" s="60">
        <f t="shared" si="350"/>
        <v>642</v>
      </c>
      <c r="N1529" s="10"/>
      <c r="O1529" s="79" t="str">
        <f t="shared" ref="O1529:O1592" si="358">IF(E1529=1,$E$3,IF(E1529=2,$E$4,IF(E1529=3,$E$5,IF(E1529=4,$E$6,IF(E1529=5,$E$7,IF(E1529=6,$E$8,"other"))))))</f>
        <v>NY Metro</v>
      </c>
      <c r="P1529" s="94">
        <f t="shared" si="357"/>
        <v>1440</v>
      </c>
      <c r="Q1529" s="94" t="s">
        <v>114</v>
      </c>
      <c r="R1529" s="193"/>
      <c r="S1529" s="94">
        <v>1</v>
      </c>
      <c r="T1529" s="58">
        <f t="shared" si="354"/>
        <v>4</v>
      </c>
      <c r="U1529" s="61">
        <f t="shared" si="355"/>
        <v>642</v>
      </c>
      <c r="V1529" s="61">
        <f t="shared" ref="V1529:V1592" si="359">U1529/INDEX($AO$49:$AO$56,MATCH($O1529,$AL$49:$AL$56,0))</f>
        <v>626.18873445501094</v>
      </c>
      <c r="W1529" s="61" t="s">
        <v>194</v>
      </c>
      <c r="X1529" s="61">
        <f t="shared" ref="X1529:X1592" si="360">IF(K1529,K1529,AVERAGE($L$11:$L$1104))</f>
        <v>3.6349999999999998</v>
      </c>
      <c r="Y1529" s="61">
        <f t="shared" si="352"/>
        <v>3.5454767129968299</v>
      </c>
      <c r="Z1529" s="58">
        <f t="shared" si="353"/>
        <v>0</v>
      </c>
      <c r="AA1529" s="81">
        <f t="shared" si="356"/>
        <v>626.18873445501094</v>
      </c>
      <c r="AB1529" s="212">
        <f t="shared" si="351"/>
        <v>156.54718361375274</v>
      </c>
      <c r="AC1529" s="82"/>
      <c r="AD1529" s="10"/>
      <c r="AE1529"/>
      <c r="AF1529"/>
      <c r="AK1529" s="10"/>
      <c r="AM1529"/>
      <c r="AR1529" s="10"/>
      <c r="AT1529"/>
    </row>
    <row r="1530" spans="1:46" x14ac:dyDescent="0.25">
      <c r="A1530" s="93">
        <v>1441</v>
      </c>
      <c r="B1530" s="93" t="s">
        <v>126</v>
      </c>
      <c r="C1530" s="94" t="s">
        <v>114</v>
      </c>
      <c r="D1530" s="121">
        <v>2014</v>
      </c>
      <c r="E1530" s="93">
        <v>4</v>
      </c>
      <c r="F1530" s="93">
        <f t="shared" si="349"/>
        <v>1441</v>
      </c>
      <c r="H1530" s="54">
        <v>4</v>
      </c>
      <c r="I1530" s="118">
        <v>642</v>
      </c>
      <c r="J1530" s="123"/>
      <c r="L1530"/>
      <c r="M1530" s="60">
        <f t="shared" si="350"/>
        <v>642</v>
      </c>
      <c r="N1530" s="10"/>
      <c r="O1530" s="79" t="str">
        <f t="shared" si="358"/>
        <v>NY Metro</v>
      </c>
      <c r="P1530" s="94">
        <f t="shared" si="357"/>
        <v>1441</v>
      </c>
      <c r="Q1530" s="94" t="s">
        <v>114</v>
      </c>
      <c r="R1530" s="193"/>
      <c r="S1530" s="94">
        <v>1</v>
      </c>
      <c r="T1530" s="58">
        <f t="shared" si="354"/>
        <v>4</v>
      </c>
      <c r="U1530" s="61">
        <f t="shared" si="355"/>
        <v>642</v>
      </c>
      <c r="V1530" s="61">
        <f t="shared" si="359"/>
        <v>626.18873445501094</v>
      </c>
      <c r="W1530" s="61" t="s">
        <v>194</v>
      </c>
      <c r="X1530" s="61">
        <f t="shared" si="360"/>
        <v>3.6349999999999998</v>
      </c>
      <c r="Y1530" s="61">
        <f t="shared" si="352"/>
        <v>3.5454767129968299</v>
      </c>
      <c r="Z1530" s="58">
        <f t="shared" si="353"/>
        <v>0</v>
      </c>
      <c r="AA1530" s="81">
        <f t="shared" si="356"/>
        <v>626.18873445501094</v>
      </c>
      <c r="AB1530" s="212">
        <f t="shared" si="351"/>
        <v>156.54718361375274</v>
      </c>
      <c r="AC1530" s="82"/>
      <c r="AD1530" s="10"/>
      <c r="AE1530"/>
      <c r="AF1530"/>
      <c r="AK1530" s="10"/>
      <c r="AM1530"/>
      <c r="AR1530" s="10"/>
      <c r="AT1530"/>
    </row>
    <row r="1531" spans="1:46" x14ac:dyDescent="0.25">
      <c r="A1531" s="93">
        <v>1442</v>
      </c>
      <c r="B1531" s="93" t="s">
        <v>126</v>
      </c>
      <c r="C1531" s="94" t="s">
        <v>114</v>
      </c>
      <c r="D1531" s="121">
        <v>2014</v>
      </c>
      <c r="E1531" s="93">
        <v>4</v>
      </c>
      <c r="F1531" s="93">
        <f t="shared" si="349"/>
        <v>1442</v>
      </c>
      <c r="H1531" s="54">
        <v>4</v>
      </c>
      <c r="I1531" s="118">
        <v>642</v>
      </c>
      <c r="J1531" s="123"/>
      <c r="L1531"/>
      <c r="M1531" s="60">
        <f t="shared" si="350"/>
        <v>642</v>
      </c>
      <c r="N1531" s="10"/>
      <c r="O1531" s="79" t="str">
        <f t="shared" si="358"/>
        <v>NY Metro</v>
      </c>
      <c r="P1531" s="94">
        <f t="shared" si="357"/>
        <v>1442</v>
      </c>
      <c r="Q1531" s="94" t="s">
        <v>114</v>
      </c>
      <c r="R1531" s="193"/>
      <c r="S1531" s="94">
        <v>1</v>
      </c>
      <c r="T1531" s="58">
        <f t="shared" si="354"/>
        <v>4</v>
      </c>
      <c r="U1531" s="61">
        <f t="shared" si="355"/>
        <v>642</v>
      </c>
      <c r="V1531" s="61">
        <f t="shared" si="359"/>
        <v>626.18873445501094</v>
      </c>
      <c r="W1531" s="61" t="s">
        <v>194</v>
      </c>
      <c r="X1531" s="61">
        <f t="shared" si="360"/>
        <v>3.6349999999999998</v>
      </c>
      <c r="Y1531" s="61">
        <f t="shared" si="352"/>
        <v>3.5454767129968299</v>
      </c>
      <c r="Z1531" s="58">
        <f t="shared" si="353"/>
        <v>0</v>
      </c>
      <c r="AA1531" s="81">
        <f t="shared" si="356"/>
        <v>626.18873445501094</v>
      </c>
      <c r="AB1531" s="212">
        <f t="shared" si="351"/>
        <v>156.54718361375274</v>
      </c>
      <c r="AC1531" s="82"/>
      <c r="AD1531" s="10"/>
      <c r="AE1531"/>
      <c r="AF1531"/>
      <c r="AK1531" s="10"/>
      <c r="AM1531"/>
      <c r="AR1531" s="10"/>
      <c r="AT1531"/>
    </row>
    <row r="1532" spans="1:46" x14ac:dyDescent="0.25">
      <c r="A1532" s="93">
        <v>1443</v>
      </c>
      <c r="B1532" s="93" t="s">
        <v>126</v>
      </c>
      <c r="C1532" s="94" t="s">
        <v>114</v>
      </c>
      <c r="D1532" s="121">
        <v>2014</v>
      </c>
      <c r="E1532" s="93">
        <v>4</v>
      </c>
      <c r="F1532" s="93">
        <f t="shared" si="349"/>
        <v>1443</v>
      </c>
      <c r="H1532" s="54">
        <v>4</v>
      </c>
      <c r="I1532" s="118">
        <v>642</v>
      </c>
      <c r="J1532" s="123"/>
      <c r="L1532"/>
      <c r="M1532" s="60">
        <f t="shared" si="350"/>
        <v>642</v>
      </c>
      <c r="N1532" s="10"/>
      <c r="O1532" s="79" t="str">
        <f t="shared" si="358"/>
        <v>NY Metro</v>
      </c>
      <c r="P1532" s="94">
        <f t="shared" si="357"/>
        <v>1443</v>
      </c>
      <c r="Q1532" s="94" t="s">
        <v>114</v>
      </c>
      <c r="R1532" s="193"/>
      <c r="S1532" s="94">
        <v>1</v>
      </c>
      <c r="T1532" s="58">
        <f t="shared" si="354"/>
        <v>4</v>
      </c>
      <c r="U1532" s="61">
        <f t="shared" si="355"/>
        <v>642</v>
      </c>
      <c r="V1532" s="61">
        <f t="shared" si="359"/>
        <v>626.18873445501094</v>
      </c>
      <c r="W1532" s="61" t="s">
        <v>194</v>
      </c>
      <c r="X1532" s="61">
        <f t="shared" si="360"/>
        <v>3.6349999999999998</v>
      </c>
      <c r="Y1532" s="61">
        <f t="shared" si="352"/>
        <v>3.5454767129968299</v>
      </c>
      <c r="Z1532" s="58">
        <f t="shared" si="353"/>
        <v>0</v>
      </c>
      <c r="AA1532" s="81">
        <f t="shared" si="356"/>
        <v>626.18873445501094</v>
      </c>
      <c r="AB1532" s="212">
        <f t="shared" si="351"/>
        <v>156.54718361375274</v>
      </c>
      <c r="AC1532" s="82"/>
      <c r="AD1532" s="10"/>
      <c r="AE1532"/>
      <c r="AF1532"/>
      <c r="AK1532" s="10"/>
      <c r="AM1532"/>
      <c r="AR1532" s="10"/>
      <c r="AT1532"/>
    </row>
    <row r="1533" spans="1:46" x14ac:dyDescent="0.25">
      <c r="A1533" s="93">
        <v>1444</v>
      </c>
      <c r="B1533" s="93" t="s">
        <v>126</v>
      </c>
      <c r="C1533" s="94" t="s">
        <v>114</v>
      </c>
      <c r="D1533" s="121">
        <v>2014</v>
      </c>
      <c r="E1533" s="93">
        <v>4</v>
      </c>
      <c r="F1533" s="93">
        <f t="shared" si="349"/>
        <v>1444</v>
      </c>
      <c r="H1533" s="54">
        <v>4</v>
      </c>
      <c r="I1533" s="118">
        <v>642</v>
      </c>
      <c r="J1533" s="123"/>
      <c r="L1533"/>
      <c r="M1533" s="60">
        <f t="shared" si="350"/>
        <v>642</v>
      </c>
      <c r="N1533" s="10"/>
      <c r="O1533" s="79" t="str">
        <f t="shared" si="358"/>
        <v>NY Metro</v>
      </c>
      <c r="P1533" s="94">
        <f t="shared" si="357"/>
        <v>1444</v>
      </c>
      <c r="Q1533" s="94" t="s">
        <v>114</v>
      </c>
      <c r="R1533" s="193"/>
      <c r="S1533" s="94">
        <v>1</v>
      </c>
      <c r="T1533" s="58">
        <f t="shared" si="354"/>
        <v>4</v>
      </c>
      <c r="U1533" s="61">
        <f t="shared" si="355"/>
        <v>642</v>
      </c>
      <c r="V1533" s="61">
        <f t="shared" si="359"/>
        <v>626.18873445501094</v>
      </c>
      <c r="W1533" s="61" t="s">
        <v>194</v>
      </c>
      <c r="X1533" s="61">
        <f t="shared" si="360"/>
        <v>3.6349999999999998</v>
      </c>
      <c r="Y1533" s="61">
        <f t="shared" si="352"/>
        <v>3.5454767129968299</v>
      </c>
      <c r="Z1533" s="58">
        <f t="shared" si="353"/>
        <v>0</v>
      </c>
      <c r="AA1533" s="81">
        <f t="shared" si="356"/>
        <v>626.18873445501094</v>
      </c>
      <c r="AB1533" s="212">
        <f t="shared" si="351"/>
        <v>156.54718361375274</v>
      </c>
      <c r="AC1533" s="82"/>
      <c r="AD1533" s="10"/>
      <c r="AE1533"/>
      <c r="AF1533"/>
      <c r="AK1533" s="10"/>
      <c r="AM1533"/>
      <c r="AR1533" s="10"/>
      <c r="AT1533"/>
    </row>
    <row r="1534" spans="1:46" x14ac:dyDescent="0.25">
      <c r="A1534" s="93">
        <v>1445</v>
      </c>
      <c r="B1534" s="93" t="s">
        <v>126</v>
      </c>
      <c r="C1534" s="94" t="s">
        <v>114</v>
      </c>
      <c r="D1534" s="121">
        <v>2014</v>
      </c>
      <c r="E1534" s="93">
        <v>4</v>
      </c>
      <c r="F1534" s="93">
        <f t="shared" si="349"/>
        <v>1445</v>
      </c>
      <c r="H1534" s="54">
        <v>4</v>
      </c>
      <c r="I1534" s="118">
        <v>642</v>
      </c>
      <c r="J1534" s="123"/>
      <c r="L1534"/>
      <c r="M1534" s="60">
        <f t="shared" si="350"/>
        <v>642</v>
      </c>
      <c r="N1534" s="10"/>
      <c r="O1534" s="79" t="str">
        <f t="shared" si="358"/>
        <v>NY Metro</v>
      </c>
      <c r="P1534" s="94">
        <f t="shared" si="357"/>
        <v>1445</v>
      </c>
      <c r="Q1534" s="94" t="s">
        <v>114</v>
      </c>
      <c r="R1534" s="193"/>
      <c r="S1534" s="94">
        <v>1</v>
      </c>
      <c r="T1534" s="58">
        <f t="shared" si="354"/>
        <v>4</v>
      </c>
      <c r="U1534" s="61">
        <f t="shared" si="355"/>
        <v>642</v>
      </c>
      <c r="V1534" s="61">
        <f t="shared" si="359"/>
        <v>626.18873445501094</v>
      </c>
      <c r="W1534" s="61" t="s">
        <v>194</v>
      </c>
      <c r="X1534" s="61">
        <f t="shared" si="360"/>
        <v>3.6349999999999998</v>
      </c>
      <c r="Y1534" s="61">
        <f t="shared" si="352"/>
        <v>3.5454767129968299</v>
      </c>
      <c r="Z1534" s="58">
        <f t="shared" si="353"/>
        <v>0</v>
      </c>
      <c r="AA1534" s="81">
        <f t="shared" si="356"/>
        <v>626.18873445501094</v>
      </c>
      <c r="AB1534" s="212">
        <f t="shared" si="351"/>
        <v>156.54718361375274</v>
      </c>
      <c r="AC1534" s="82"/>
      <c r="AD1534" s="10"/>
      <c r="AE1534"/>
      <c r="AF1534"/>
      <c r="AK1534" s="10"/>
      <c r="AM1534"/>
      <c r="AR1534" s="10"/>
      <c r="AT1534"/>
    </row>
    <row r="1535" spans="1:46" x14ac:dyDescent="0.25">
      <c r="A1535" s="93">
        <v>1446</v>
      </c>
      <c r="B1535" s="93" t="s">
        <v>126</v>
      </c>
      <c r="C1535" s="94" t="s">
        <v>114</v>
      </c>
      <c r="D1535" s="121">
        <v>2014</v>
      </c>
      <c r="E1535" s="93">
        <v>4</v>
      </c>
      <c r="F1535" s="93">
        <f t="shared" ref="F1535:F1598" si="361">A1535</f>
        <v>1446</v>
      </c>
      <c r="H1535" s="54">
        <v>4</v>
      </c>
      <c r="I1535" s="118">
        <v>642</v>
      </c>
      <c r="J1535" s="123"/>
      <c r="L1535"/>
      <c r="M1535" s="60">
        <f t="shared" si="350"/>
        <v>642</v>
      </c>
      <c r="N1535" s="10"/>
      <c r="O1535" s="79" t="str">
        <f t="shared" si="358"/>
        <v>NY Metro</v>
      </c>
      <c r="P1535" s="94">
        <f t="shared" si="357"/>
        <v>1446</v>
      </c>
      <c r="Q1535" s="94" t="s">
        <v>114</v>
      </c>
      <c r="R1535" s="193"/>
      <c r="S1535" s="94">
        <v>1</v>
      </c>
      <c r="T1535" s="58">
        <f t="shared" si="354"/>
        <v>4</v>
      </c>
      <c r="U1535" s="61">
        <f t="shared" si="355"/>
        <v>642</v>
      </c>
      <c r="V1535" s="61">
        <f t="shared" si="359"/>
        <v>626.18873445501094</v>
      </c>
      <c r="W1535" s="61" t="s">
        <v>194</v>
      </c>
      <c r="X1535" s="61">
        <f t="shared" si="360"/>
        <v>3.6349999999999998</v>
      </c>
      <c r="Y1535" s="61">
        <f t="shared" si="352"/>
        <v>3.5454767129968299</v>
      </c>
      <c r="Z1535" s="58">
        <f t="shared" si="353"/>
        <v>0</v>
      </c>
      <c r="AA1535" s="81">
        <f t="shared" si="356"/>
        <v>626.18873445501094</v>
      </c>
      <c r="AB1535" s="212">
        <f t="shared" si="351"/>
        <v>156.54718361375274</v>
      </c>
      <c r="AC1535" s="82"/>
      <c r="AD1535" s="10"/>
      <c r="AE1535"/>
      <c r="AF1535"/>
      <c r="AK1535" s="10"/>
      <c r="AM1535"/>
      <c r="AR1535" s="10"/>
      <c r="AT1535"/>
    </row>
    <row r="1536" spans="1:46" x14ac:dyDescent="0.25">
      <c r="A1536" s="93">
        <v>1447</v>
      </c>
      <c r="B1536" s="93" t="s">
        <v>126</v>
      </c>
      <c r="C1536" s="94" t="s">
        <v>114</v>
      </c>
      <c r="D1536" s="121">
        <v>2014</v>
      </c>
      <c r="E1536" s="93">
        <v>4</v>
      </c>
      <c r="F1536" s="93">
        <f t="shared" si="361"/>
        <v>1447</v>
      </c>
      <c r="H1536" s="54">
        <v>4</v>
      </c>
      <c r="I1536" s="118">
        <v>642</v>
      </c>
      <c r="J1536" s="123"/>
      <c r="L1536"/>
      <c r="M1536" s="60">
        <f t="shared" si="350"/>
        <v>642</v>
      </c>
      <c r="N1536" s="10"/>
      <c r="O1536" s="79" t="str">
        <f t="shared" si="358"/>
        <v>NY Metro</v>
      </c>
      <c r="P1536" s="94">
        <f t="shared" si="357"/>
        <v>1447</v>
      </c>
      <c r="Q1536" s="94" t="s">
        <v>114</v>
      </c>
      <c r="R1536" s="193"/>
      <c r="S1536" s="94">
        <v>1</v>
      </c>
      <c r="T1536" s="58">
        <f t="shared" si="354"/>
        <v>4</v>
      </c>
      <c r="U1536" s="61">
        <f t="shared" si="355"/>
        <v>642</v>
      </c>
      <c r="V1536" s="61">
        <f t="shared" si="359"/>
        <v>626.18873445501094</v>
      </c>
      <c r="W1536" s="61" t="s">
        <v>194</v>
      </c>
      <c r="X1536" s="61">
        <f t="shared" si="360"/>
        <v>3.6349999999999998</v>
      </c>
      <c r="Y1536" s="61">
        <f t="shared" si="352"/>
        <v>3.5454767129968299</v>
      </c>
      <c r="Z1536" s="58">
        <f t="shared" si="353"/>
        <v>0</v>
      </c>
      <c r="AA1536" s="81">
        <f t="shared" si="356"/>
        <v>626.18873445501094</v>
      </c>
      <c r="AB1536" s="212">
        <f t="shared" si="351"/>
        <v>156.54718361375274</v>
      </c>
      <c r="AC1536" s="82"/>
      <c r="AD1536" s="10"/>
      <c r="AE1536"/>
      <c r="AF1536"/>
      <c r="AK1536" s="10"/>
      <c r="AM1536"/>
      <c r="AR1536" s="10"/>
      <c r="AT1536"/>
    </row>
    <row r="1537" spans="1:46" x14ac:dyDescent="0.25">
      <c r="A1537" s="93">
        <v>1448</v>
      </c>
      <c r="B1537" s="93" t="s">
        <v>126</v>
      </c>
      <c r="C1537" s="94" t="s">
        <v>114</v>
      </c>
      <c r="D1537" s="121">
        <v>2014</v>
      </c>
      <c r="E1537" s="93">
        <v>4</v>
      </c>
      <c r="F1537" s="93">
        <f t="shared" si="361"/>
        <v>1448</v>
      </c>
      <c r="H1537" s="54">
        <v>4</v>
      </c>
      <c r="I1537" s="118">
        <v>642</v>
      </c>
      <c r="J1537" s="123"/>
      <c r="L1537"/>
      <c r="M1537" s="60">
        <f t="shared" si="350"/>
        <v>642</v>
      </c>
      <c r="N1537" s="10"/>
      <c r="O1537" s="79" t="str">
        <f t="shared" si="358"/>
        <v>NY Metro</v>
      </c>
      <c r="P1537" s="94">
        <f t="shared" si="357"/>
        <v>1448</v>
      </c>
      <c r="Q1537" s="94" t="s">
        <v>114</v>
      </c>
      <c r="R1537" s="193"/>
      <c r="S1537" s="94">
        <v>1</v>
      </c>
      <c r="T1537" s="58">
        <f t="shared" si="354"/>
        <v>4</v>
      </c>
      <c r="U1537" s="61">
        <f t="shared" si="355"/>
        <v>642</v>
      </c>
      <c r="V1537" s="61">
        <f t="shared" si="359"/>
        <v>626.18873445501094</v>
      </c>
      <c r="W1537" s="61" t="s">
        <v>194</v>
      </c>
      <c r="X1537" s="61">
        <f t="shared" si="360"/>
        <v>3.6349999999999998</v>
      </c>
      <c r="Y1537" s="61">
        <f t="shared" si="352"/>
        <v>3.5454767129968299</v>
      </c>
      <c r="Z1537" s="58">
        <f t="shared" si="353"/>
        <v>0</v>
      </c>
      <c r="AA1537" s="81">
        <f t="shared" si="356"/>
        <v>626.18873445501094</v>
      </c>
      <c r="AB1537" s="212">
        <f t="shared" si="351"/>
        <v>156.54718361375274</v>
      </c>
      <c r="AC1537" s="82"/>
      <c r="AD1537" s="10"/>
      <c r="AE1537"/>
      <c r="AF1537"/>
      <c r="AK1537" s="10"/>
      <c r="AM1537"/>
      <c r="AR1537" s="10"/>
      <c r="AT1537"/>
    </row>
    <row r="1538" spans="1:46" x14ac:dyDescent="0.25">
      <c r="A1538" s="93">
        <v>1449</v>
      </c>
      <c r="B1538" s="93" t="s">
        <v>126</v>
      </c>
      <c r="C1538" s="94" t="s">
        <v>114</v>
      </c>
      <c r="D1538" s="121">
        <v>2014</v>
      </c>
      <c r="E1538" s="93">
        <v>4</v>
      </c>
      <c r="F1538" s="93">
        <f t="shared" si="361"/>
        <v>1449</v>
      </c>
      <c r="H1538" s="54">
        <v>4</v>
      </c>
      <c r="I1538" s="118">
        <v>642</v>
      </c>
      <c r="J1538" s="123"/>
      <c r="L1538"/>
      <c r="M1538" s="60">
        <f t="shared" si="350"/>
        <v>642</v>
      </c>
      <c r="N1538" s="10"/>
      <c r="O1538" s="79" t="str">
        <f t="shared" si="358"/>
        <v>NY Metro</v>
      </c>
      <c r="P1538" s="94">
        <f t="shared" si="357"/>
        <v>1449</v>
      </c>
      <c r="Q1538" s="94" t="s">
        <v>114</v>
      </c>
      <c r="R1538" s="193"/>
      <c r="S1538" s="94">
        <v>1</v>
      </c>
      <c r="T1538" s="58">
        <f t="shared" si="354"/>
        <v>4</v>
      </c>
      <c r="U1538" s="61">
        <f t="shared" si="355"/>
        <v>642</v>
      </c>
      <c r="V1538" s="61">
        <f t="shared" si="359"/>
        <v>626.18873445501094</v>
      </c>
      <c r="W1538" s="61" t="s">
        <v>194</v>
      </c>
      <c r="X1538" s="61">
        <f t="shared" si="360"/>
        <v>3.6349999999999998</v>
      </c>
      <c r="Y1538" s="61">
        <f t="shared" si="352"/>
        <v>3.5454767129968299</v>
      </c>
      <c r="Z1538" s="58">
        <f t="shared" si="353"/>
        <v>0</v>
      </c>
      <c r="AA1538" s="81">
        <f t="shared" si="356"/>
        <v>626.18873445501094</v>
      </c>
      <c r="AB1538" s="212">
        <f t="shared" si="351"/>
        <v>156.54718361375274</v>
      </c>
      <c r="AC1538" s="82"/>
      <c r="AD1538" s="10"/>
      <c r="AE1538"/>
      <c r="AF1538"/>
      <c r="AK1538" s="10"/>
      <c r="AM1538"/>
      <c r="AR1538" s="10"/>
      <c r="AT1538"/>
    </row>
    <row r="1539" spans="1:46" x14ac:dyDescent="0.25">
      <c r="A1539" s="93">
        <v>1450</v>
      </c>
      <c r="B1539" s="93" t="s">
        <v>126</v>
      </c>
      <c r="C1539" s="94" t="s">
        <v>114</v>
      </c>
      <c r="D1539" s="121">
        <v>2014</v>
      </c>
      <c r="E1539" s="93">
        <v>4</v>
      </c>
      <c r="F1539" s="93">
        <f t="shared" si="361"/>
        <v>1450</v>
      </c>
      <c r="H1539" s="54">
        <v>4</v>
      </c>
      <c r="I1539" s="118">
        <v>642</v>
      </c>
      <c r="J1539" s="123"/>
      <c r="L1539"/>
      <c r="M1539" s="60">
        <f t="shared" si="350"/>
        <v>642</v>
      </c>
      <c r="N1539" s="10"/>
      <c r="O1539" s="79" t="str">
        <f t="shared" si="358"/>
        <v>NY Metro</v>
      </c>
      <c r="P1539" s="94">
        <f t="shared" si="357"/>
        <v>1450</v>
      </c>
      <c r="Q1539" s="94" t="s">
        <v>114</v>
      </c>
      <c r="R1539" s="193"/>
      <c r="S1539" s="94">
        <v>1</v>
      </c>
      <c r="T1539" s="58">
        <f t="shared" si="354"/>
        <v>4</v>
      </c>
      <c r="U1539" s="61">
        <f t="shared" si="355"/>
        <v>642</v>
      </c>
      <c r="V1539" s="61">
        <f t="shared" si="359"/>
        <v>626.18873445501094</v>
      </c>
      <c r="W1539" s="61" t="s">
        <v>194</v>
      </c>
      <c r="X1539" s="61">
        <f t="shared" si="360"/>
        <v>3.6349999999999998</v>
      </c>
      <c r="Y1539" s="61">
        <f t="shared" si="352"/>
        <v>3.5454767129968299</v>
      </c>
      <c r="Z1539" s="58">
        <f t="shared" si="353"/>
        <v>0</v>
      </c>
      <c r="AA1539" s="81">
        <f t="shared" si="356"/>
        <v>626.18873445501094</v>
      </c>
      <c r="AB1539" s="212">
        <f t="shared" si="351"/>
        <v>156.54718361375274</v>
      </c>
      <c r="AC1539" s="82"/>
      <c r="AD1539" s="10"/>
      <c r="AE1539"/>
      <c r="AF1539"/>
      <c r="AK1539" s="10"/>
      <c r="AM1539"/>
      <c r="AR1539" s="10"/>
      <c r="AT1539"/>
    </row>
    <row r="1540" spans="1:46" x14ac:dyDescent="0.25">
      <c r="A1540" s="93">
        <v>1451</v>
      </c>
      <c r="B1540" s="93" t="s">
        <v>126</v>
      </c>
      <c r="C1540" s="94" t="s">
        <v>114</v>
      </c>
      <c r="D1540" s="121">
        <v>2014</v>
      </c>
      <c r="E1540" s="93">
        <v>4</v>
      </c>
      <c r="F1540" s="93">
        <f t="shared" si="361"/>
        <v>1451</v>
      </c>
      <c r="H1540" s="54">
        <v>4</v>
      </c>
      <c r="I1540" s="118">
        <v>642</v>
      </c>
      <c r="J1540" s="123"/>
      <c r="L1540"/>
      <c r="M1540" s="60">
        <f t="shared" si="350"/>
        <v>642</v>
      </c>
      <c r="N1540" s="10"/>
      <c r="O1540" s="79" t="str">
        <f t="shared" si="358"/>
        <v>NY Metro</v>
      </c>
      <c r="P1540" s="94">
        <f t="shared" si="357"/>
        <v>1451</v>
      </c>
      <c r="Q1540" s="94" t="s">
        <v>114</v>
      </c>
      <c r="R1540" s="193"/>
      <c r="S1540" s="94">
        <v>1</v>
      </c>
      <c r="T1540" s="58">
        <f t="shared" si="354"/>
        <v>4</v>
      </c>
      <c r="U1540" s="61">
        <f t="shared" si="355"/>
        <v>642</v>
      </c>
      <c r="V1540" s="61">
        <f t="shared" si="359"/>
        <v>626.18873445501094</v>
      </c>
      <c r="W1540" s="61" t="s">
        <v>194</v>
      </c>
      <c r="X1540" s="61">
        <f t="shared" si="360"/>
        <v>3.6349999999999998</v>
      </c>
      <c r="Y1540" s="61">
        <f t="shared" si="352"/>
        <v>3.5454767129968299</v>
      </c>
      <c r="Z1540" s="58">
        <f t="shared" si="353"/>
        <v>0</v>
      </c>
      <c r="AA1540" s="81">
        <f t="shared" si="356"/>
        <v>626.18873445501094</v>
      </c>
      <c r="AB1540" s="212">
        <f t="shared" si="351"/>
        <v>156.54718361375274</v>
      </c>
      <c r="AC1540" s="82"/>
      <c r="AD1540" s="10"/>
      <c r="AE1540"/>
      <c r="AF1540"/>
      <c r="AK1540" s="10"/>
      <c r="AM1540"/>
      <c r="AR1540" s="10"/>
      <c r="AT1540"/>
    </row>
    <row r="1541" spans="1:46" x14ac:dyDescent="0.25">
      <c r="A1541" s="93">
        <v>1452</v>
      </c>
      <c r="B1541" s="93" t="s">
        <v>126</v>
      </c>
      <c r="C1541" s="94" t="s">
        <v>114</v>
      </c>
      <c r="D1541" s="121">
        <v>2014</v>
      </c>
      <c r="E1541" s="93">
        <v>4</v>
      </c>
      <c r="F1541" s="93">
        <f t="shared" si="361"/>
        <v>1452</v>
      </c>
      <c r="H1541" s="54">
        <v>4</v>
      </c>
      <c r="I1541" s="118">
        <v>642</v>
      </c>
      <c r="J1541" s="123"/>
      <c r="L1541"/>
      <c r="M1541" s="60">
        <f t="shared" si="350"/>
        <v>642</v>
      </c>
      <c r="N1541" s="10"/>
      <c r="O1541" s="79" t="str">
        <f t="shared" si="358"/>
        <v>NY Metro</v>
      </c>
      <c r="P1541" s="94">
        <f t="shared" si="357"/>
        <v>1452</v>
      </c>
      <c r="Q1541" s="94" t="s">
        <v>114</v>
      </c>
      <c r="R1541" s="193"/>
      <c r="S1541" s="94">
        <v>1</v>
      </c>
      <c r="T1541" s="58">
        <f t="shared" si="354"/>
        <v>4</v>
      </c>
      <c r="U1541" s="61">
        <f t="shared" si="355"/>
        <v>642</v>
      </c>
      <c r="V1541" s="61">
        <f t="shared" si="359"/>
        <v>626.18873445501094</v>
      </c>
      <c r="W1541" s="61" t="s">
        <v>194</v>
      </c>
      <c r="X1541" s="61">
        <f t="shared" si="360"/>
        <v>3.6349999999999998</v>
      </c>
      <c r="Y1541" s="61">
        <f t="shared" si="352"/>
        <v>3.5454767129968299</v>
      </c>
      <c r="Z1541" s="58">
        <f t="shared" si="353"/>
        <v>0</v>
      </c>
      <c r="AA1541" s="81">
        <f t="shared" si="356"/>
        <v>626.18873445501094</v>
      </c>
      <c r="AB1541" s="212">
        <f t="shared" si="351"/>
        <v>156.54718361375274</v>
      </c>
      <c r="AC1541" s="82"/>
      <c r="AD1541" s="10"/>
      <c r="AE1541"/>
      <c r="AF1541"/>
      <c r="AK1541" s="10"/>
      <c r="AM1541"/>
      <c r="AR1541" s="10"/>
      <c r="AT1541"/>
    </row>
    <row r="1542" spans="1:46" x14ac:dyDescent="0.25">
      <c r="A1542" s="93">
        <v>1453</v>
      </c>
      <c r="B1542" s="93" t="s">
        <v>126</v>
      </c>
      <c r="C1542" s="94" t="s">
        <v>114</v>
      </c>
      <c r="D1542" s="121">
        <v>2014</v>
      </c>
      <c r="E1542" s="93">
        <v>4</v>
      </c>
      <c r="F1542" s="93">
        <f t="shared" si="361"/>
        <v>1453</v>
      </c>
      <c r="H1542" s="54">
        <v>4</v>
      </c>
      <c r="I1542" s="118">
        <v>642</v>
      </c>
      <c r="J1542" s="123"/>
      <c r="L1542"/>
      <c r="M1542" s="60">
        <f t="shared" ref="M1542:M1605" si="362">I1542+(L1542*K1542)</f>
        <v>642</v>
      </c>
      <c r="N1542" s="10"/>
      <c r="O1542" s="79" t="str">
        <f t="shared" si="358"/>
        <v>NY Metro</v>
      </c>
      <c r="P1542" s="94">
        <f t="shared" si="357"/>
        <v>1453</v>
      </c>
      <c r="Q1542" s="94" t="s">
        <v>114</v>
      </c>
      <c r="R1542" s="193"/>
      <c r="S1542" s="94">
        <v>1</v>
      </c>
      <c r="T1542" s="58">
        <f t="shared" si="354"/>
        <v>4</v>
      </c>
      <c r="U1542" s="61">
        <f t="shared" si="355"/>
        <v>642</v>
      </c>
      <c r="V1542" s="61">
        <f t="shared" si="359"/>
        <v>626.18873445501094</v>
      </c>
      <c r="W1542" s="61" t="s">
        <v>194</v>
      </c>
      <c r="X1542" s="61">
        <f t="shared" si="360"/>
        <v>3.6349999999999998</v>
      </c>
      <c r="Y1542" s="61">
        <f t="shared" si="352"/>
        <v>3.5454767129968299</v>
      </c>
      <c r="Z1542" s="58">
        <f t="shared" si="353"/>
        <v>0</v>
      </c>
      <c r="AA1542" s="81">
        <f t="shared" si="356"/>
        <v>626.18873445501094</v>
      </c>
      <c r="AB1542" s="212">
        <f t="shared" ref="AB1542:AB1605" si="363">IF(T1542,AA1542/T1542,"-")</f>
        <v>156.54718361375274</v>
      </c>
      <c r="AC1542" s="82"/>
      <c r="AD1542" s="10"/>
      <c r="AE1542"/>
      <c r="AF1542"/>
      <c r="AK1542" s="10"/>
      <c r="AM1542"/>
      <c r="AR1542" s="10"/>
      <c r="AT1542"/>
    </row>
    <row r="1543" spans="1:46" x14ac:dyDescent="0.25">
      <c r="A1543" s="93">
        <v>1454</v>
      </c>
      <c r="B1543" s="93" t="s">
        <v>126</v>
      </c>
      <c r="C1543" s="94" t="s">
        <v>114</v>
      </c>
      <c r="D1543" s="121">
        <v>2014</v>
      </c>
      <c r="E1543" s="93">
        <v>4</v>
      </c>
      <c r="F1543" s="93">
        <f t="shared" si="361"/>
        <v>1454</v>
      </c>
      <c r="H1543" s="54">
        <v>4</v>
      </c>
      <c r="I1543" s="118">
        <v>642</v>
      </c>
      <c r="J1543" s="123"/>
      <c r="L1543"/>
      <c r="M1543" s="60">
        <f t="shared" si="362"/>
        <v>642</v>
      </c>
      <c r="N1543" s="10"/>
      <c r="O1543" s="79" t="str">
        <f t="shared" si="358"/>
        <v>NY Metro</v>
      </c>
      <c r="P1543" s="94">
        <f t="shared" si="357"/>
        <v>1454</v>
      </c>
      <c r="Q1543" s="94" t="s">
        <v>114</v>
      </c>
      <c r="R1543" s="193"/>
      <c r="S1543" s="94">
        <v>1</v>
      </c>
      <c r="T1543" s="58">
        <f t="shared" si="354"/>
        <v>4</v>
      </c>
      <c r="U1543" s="61">
        <f t="shared" si="355"/>
        <v>642</v>
      </c>
      <c r="V1543" s="61">
        <f t="shared" si="359"/>
        <v>626.18873445501094</v>
      </c>
      <c r="W1543" s="61" t="s">
        <v>194</v>
      </c>
      <c r="X1543" s="61">
        <f t="shared" si="360"/>
        <v>3.6349999999999998</v>
      </c>
      <c r="Y1543" s="61">
        <f t="shared" si="352"/>
        <v>3.5454767129968299</v>
      </c>
      <c r="Z1543" s="58">
        <f t="shared" si="353"/>
        <v>0</v>
      </c>
      <c r="AA1543" s="81">
        <f t="shared" si="356"/>
        <v>626.18873445501094</v>
      </c>
      <c r="AB1543" s="212">
        <f t="shared" si="363"/>
        <v>156.54718361375274</v>
      </c>
      <c r="AC1543" s="82"/>
      <c r="AD1543" s="10"/>
      <c r="AE1543"/>
      <c r="AF1543"/>
      <c r="AK1543" s="10"/>
      <c r="AM1543"/>
      <c r="AR1543" s="10"/>
      <c r="AT1543"/>
    </row>
    <row r="1544" spans="1:46" x14ac:dyDescent="0.25">
      <c r="A1544" s="93">
        <v>1455</v>
      </c>
      <c r="B1544" s="93" t="s">
        <v>126</v>
      </c>
      <c r="C1544" s="94" t="s">
        <v>114</v>
      </c>
      <c r="D1544" s="121">
        <v>2014</v>
      </c>
      <c r="E1544" s="93">
        <v>4</v>
      </c>
      <c r="F1544" s="93">
        <f t="shared" si="361"/>
        <v>1455</v>
      </c>
      <c r="H1544" s="54">
        <v>4</v>
      </c>
      <c r="I1544" s="118">
        <v>506.64</v>
      </c>
      <c r="J1544" s="123"/>
      <c r="L1544"/>
      <c r="M1544" s="60">
        <f t="shared" si="362"/>
        <v>506.64</v>
      </c>
      <c r="N1544" s="10"/>
      <c r="O1544" s="79" t="str">
        <f t="shared" si="358"/>
        <v>NY Metro</v>
      </c>
      <c r="P1544" s="94">
        <f t="shared" si="357"/>
        <v>1455</v>
      </c>
      <c r="Q1544" s="94" t="s">
        <v>114</v>
      </c>
      <c r="R1544" s="193"/>
      <c r="S1544" s="94">
        <v>1</v>
      </c>
      <c r="T1544" s="58">
        <f t="shared" si="354"/>
        <v>4</v>
      </c>
      <c r="U1544" s="61">
        <f t="shared" si="355"/>
        <v>506.64</v>
      </c>
      <c r="V1544" s="61">
        <f t="shared" si="359"/>
        <v>494.16239941477687</v>
      </c>
      <c r="W1544" s="61" t="s">
        <v>194</v>
      </c>
      <c r="X1544" s="61">
        <f t="shared" si="360"/>
        <v>3.6349999999999998</v>
      </c>
      <c r="Y1544" s="61">
        <f t="shared" si="352"/>
        <v>3.5454767129968299</v>
      </c>
      <c r="Z1544" s="58">
        <f t="shared" si="353"/>
        <v>0</v>
      </c>
      <c r="AA1544" s="81">
        <f t="shared" si="356"/>
        <v>494.16239941477687</v>
      </c>
      <c r="AB1544" s="212">
        <f t="shared" si="363"/>
        <v>123.54059985369422</v>
      </c>
      <c r="AC1544" s="82"/>
      <c r="AD1544" s="10"/>
      <c r="AE1544"/>
      <c r="AF1544"/>
      <c r="AK1544" s="10"/>
      <c r="AM1544"/>
      <c r="AR1544" s="10"/>
      <c r="AT1544"/>
    </row>
    <row r="1545" spans="1:46" x14ac:dyDescent="0.25">
      <c r="A1545" s="93">
        <v>1456</v>
      </c>
      <c r="B1545" s="93" t="s">
        <v>126</v>
      </c>
      <c r="C1545" s="94" t="s">
        <v>114</v>
      </c>
      <c r="D1545" s="121">
        <v>2014</v>
      </c>
      <c r="E1545" s="93">
        <v>4</v>
      </c>
      <c r="F1545" s="93">
        <f t="shared" si="361"/>
        <v>1456</v>
      </c>
      <c r="H1545" s="54">
        <v>4</v>
      </c>
      <c r="I1545" s="118">
        <v>506.64</v>
      </c>
      <c r="J1545" s="123"/>
      <c r="L1545"/>
      <c r="M1545" s="60">
        <f t="shared" si="362"/>
        <v>506.64</v>
      </c>
      <c r="N1545" s="10"/>
      <c r="O1545" s="79" t="str">
        <f t="shared" si="358"/>
        <v>NY Metro</v>
      </c>
      <c r="P1545" s="94">
        <f t="shared" si="357"/>
        <v>1456</v>
      </c>
      <c r="Q1545" s="94" t="s">
        <v>114</v>
      </c>
      <c r="R1545" s="193"/>
      <c r="S1545" s="94">
        <v>1</v>
      </c>
      <c r="T1545" s="58">
        <f t="shared" si="354"/>
        <v>4</v>
      </c>
      <c r="U1545" s="61">
        <f t="shared" si="355"/>
        <v>506.64</v>
      </c>
      <c r="V1545" s="61">
        <f t="shared" si="359"/>
        <v>494.16239941477687</v>
      </c>
      <c r="W1545" s="61" t="s">
        <v>194</v>
      </c>
      <c r="X1545" s="61">
        <f t="shared" si="360"/>
        <v>3.6349999999999998</v>
      </c>
      <c r="Y1545" s="61">
        <f t="shared" ref="Y1545:Y1608" si="364">X1545/$AO$52</f>
        <v>3.5454767129968299</v>
      </c>
      <c r="Z1545" s="58">
        <f t="shared" si="353"/>
        <v>0</v>
      </c>
      <c r="AA1545" s="81">
        <f t="shared" si="356"/>
        <v>494.16239941477687</v>
      </c>
      <c r="AB1545" s="212">
        <f t="shared" si="363"/>
        <v>123.54059985369422</v>
      </c>
      <c r="AC1545" s="82"/>
      <c r="AD1545" s="10"/>
      <c r="AE1545"/>
      <c r="AF1545"/>
      <c r="AK1545" s="10"/>
      <c r="AM1545"/>
      <c r="AR1545" s="10"/>
      <c r="AT1545"/>
    </row>
    <row r="1546" spans="1:46" x14ac:dyDescent="0.25">
      <c r="A1546" s="93">
        <v>1457</v>
      </c>
      <c r="B1546" s="93" t="s">
        <v>126</v>
      </c>
      <c r="C1546" s="94" t="s">
        <v>114</v>
      </c>
      <c r="D1546" s="121">
        <v>2014</v>
      </c>
      <c r="E1546" s="93">
        <v>4</v>
      </c>
      <c r="F1546" s="93">
        <f t="shared" si="361"/>
        <v>1457</v>
      </c>
      <c r="H1546" s="54">
        <v>4</v>
      </c>
      <c r="I1546" s="118">
        <v>506.64</v>
      </c>
      <c r="J1546" s="123"/>
      <c r="L1546"/>
      <c r="M1546" s="60">
        <f t="shared" si="362"/>
        <v>506.64</v>
      </c>
      <c r="N1546" s="10"/>
      <c r="O1546" s="79" t="str">
        <f t="shared" si="358"/>
        <v>NY Metro</v>
      </c>
      <c r="P1546" s="94">
        <f t="shared" si="357"/>
        <v>1457</v>
      </c>
      <c r="Q1546" s="94" t="s">
        <v>114</v>
      </c>
      <c r="R1546" s="193"/>
      <c r="S1546" s="94">
        <v>1</v>
      </c>
      <c r="T1546" s="58">
        <f t="shared" si="354"/>
        <v>4</v>
      </c>
      <c r="U1546" s="61">
        <f t="shared" si="355"/>
        <v>506.64</v>
      </c>
      <c r="V1546" s="61">
        <f t="shared" si="359"/>
        <v>494.16239941477687</v>
      </c>
      <c r="W1546" s="61" t="s">
        <v>194</v>
      </c>
      <c r="X1546" s="61">
        <f t="shared" si="360"/>
        <v>3.6349999999999998</v>
      </c>
      <c r="Y1546" s="61">
        <f t="shared" si="364"/>
        <v>3.5454767129968299</v>
      </c>
      <c r="Z1546" s="58">
        <f t="shared" si="353"/>
        <v>0</v>
      </c>
      <c r="AA1546" s="81">
        <f t="shared" si="356"/>
        <v>494.16239941477687</v>
      </c>
      <c r="AB1546" s="212">
        <f t="shared" si="363"/>
        <v>123.54059985369422</v>
      </c>
      <c r="AC1546" s="82"/>
      <c r="AD1546" s="10"/>
      <c r="AE1546"/>
      <c r="AF1546"/>
      <c r="AK1546" s="10"/>
      <c r="AM1546"/>
      <c r="AR1546" s="10"/>
      <c r="AT1546"/>
    </row>
    <row r="1547" spans="1:46" x14ac:dyDescent="0.25">
      <c r="A1547" s="93">
        <v>1458</v>
      </c>
      <c r="B1547" s="93" t="s">
        <v>126</v>
      </c>
      <c r="C1547" s="94" t="s">
        <v>114</v>
      </c>
      <c r="D1547" s="121">
        <v>2014</v>
      </c>
      <c r="E1547" s="93">
        <v>4</v>
      </c>
      <c r="F1547" s="93">
        <f t="shared" si="361"/>
        <v>1458</v>
      </c>
      <c r="H1547" s="54">
        <v>4</v>
      </c>
      <c r="I1547" s="118">
        <v>506.64</v>
      </c>
      <c r="J1547" s="123"/>
      <c r="L1547"/>
      <c r="M1547" s="60">
        <f t="shared" si="362"/>
        <v>506.64</v>
      </c>
      <c r="N1547" s="10"/>
      <c r="O1547" s="79" t="str">
        <f t="shared" si="358"/>
        <v>NY Metro</v>
      </c>
      <c r="P1547" s="94">
        <f t="shared" si="357"/>
        <v>1458</v>
      </c>
      <c r="Q1547" s="94" t="s">
        <v>114</v>
      </c>
      <c r="R1547" s="193"/>
      <c r="S1547" s="94">
        <v>1</v>
      </c>
      <c r="T1547" s="58">
        <f t="shared" si="354"/>
        <v>4</v>
      </c>
      <c r="U1547" s="61">
        <f t="shared" si="355"/>
        <v>506.64</v>
      </c>
      <c r="V1547" s="61">
        <f t="shared" si="359"/>
        <v>494.16239941477687</v>
      </c>
      <c r="W1547" s="61" t="s">
        <v>194</v>
      </c>
      <c r="X1547" s="61">
        <f t="shared" si="360"/>
        <v>3.6349999999999998</v>
      </c>
      <c r="Y1547" s="61">
        <f t="shared" si="364"/>
        <v>3.5454767129968299</v>
      </c>
      <c r="Z1547" s="58">
        <f t="shared" si="353"/>
        <v>0</v>
      </c>
      <c r="AA1547" s="81">
        <f t="shared" si="356"/>
        <v>494.16239941477687</v>
      </c>
      <c r="AB1547" s="212">
        <f t="shared" si="363"/>
        <v>123.54059985369422</v>
      </c>
      <c r="AC1547" s="82"/>
      <c r="AD1547" s="10"/>
      <c r="AE1547"/>
      <c r="AF1547"/>
      <c r="AK1547" s="10"/>
      <c r="AM1547"/>
      <c r="AR1547" s="10"/>
      <c r="AT1547"/>
    </row>
    <row r="1548" spans="1:46" x14ac:dyDescent="0.25">
      <c r="A1548" s="93">
        <v>1459</v>
      </c>
      <c r="B1548" s="93" t="s">
        <v>126</v>
      </c>
      <c r="C1548" s="94" t="s">
        <v>114</v>
      </c>
      <c r="D1548" s="121">
        <v>2014</v>
      </c>
      <c r="E1548" s="93">
        <v>4</v>
      </c>
      <c r="F1548" s="93">
        <f t="shared" si="361"/>
        <v>1459</v>
      </c>
      <c r="H1548" s="54">
        <v>4</v>
      </c>
      <c r="I1548" s="118">
        <v>506.64</v>
      </c>
      <c r="J1548" s="123"/>
      <c r="L1548"/>
      <c r="M1548" s="60">
        <f t="shared" si="362"/>
        <v>506.64</v>
      </c>
      <c r="N1548" s="10"/>
      <c r="O1548" s="79" t="str">
        <f t="shared" si="358"/>
        <v>NY Metro</v>
      </c>
      <c r="P1548" s="94">
        <f t="shared" si="357"/>
        <v>1459</v>
      </c>
      <c r="Q1548" s="94" t="s">
        <v>114</v>
      </c>
      <c r="R1548" s="193"/>
      <c r="S1548" s="94">
        <v>1</v>
      </c>
      <c r="T1548" s="58">
        <f t="shared" si="354"/>
        <v>4</v>
      </c>
      <c r="U1548" s="61">
        <f t="shared" si="355"/>
        <v>506.64</v>
      </c>
      <c r="V1548" s="61">
        <f t="shared" si="359"/>
        <v>494.16239941477687</v>
      </c>
      <c r="W1548" s="61" t="s">
        <v>194</v>
      </c>
      <c r="X1548" s="61">
        <f t="shared" si="360"/>
        <v>3.6349999999999998</v>
      </c>
      <c r="Y1548" s="61">
        <f t="shared" si="364"/>
        <v>3.5454767129968299</v>
      </c>
      <c r="Z1548" s="58">
        <f t="shared" si="353"/>
        <v>0</v>
      </c>
      <c r="AA1548" s="81">
        <f t="shared" si="356"/>
        <v>494.16239941477687</v>
      </c>
      <c r="AB1548" s="212">
        <f t="shared" si="363"/>
        <v>123.54059985369422</v>
      </c>
      <c r="AC1548" s="82"/>
      <c r="AD1548" s="10"/>
      <c r="AE1548"/>
      <c r="AF1548"/>
      <c r="AK1548" s="10"/>
      <c r="AM1548"/>
      <c r="AR1548" s="10"/>
      <c r="AT1548"/>
    </row>
    <row r="1549" spans="1:46" x14ac:dyDescent="0.25">
      <c r="A1549" s="93">
        <v>1460</v>
      </c>
      <c r="B1549" s="93" t="s">
        <v>126</v>
      </c>
      <c r="C1549" s="94" t="s">
        <v>114</v>
      </c>
      <c r="D1549" s="121">
        <v>2014</v>
      </c>
      <c r="E1549" s="93">
        <v>4</v>
      </c>
      <c r="F1549" s="93">
        <f t="shared" si="361"/>
        <v>1460</v>
      </c>
      <c r="H1549" s="54">
        <v>4</v>
      </c>
      <c r="I1549" s="118">
        <v>506.64</v>
      </c>
      <c r="J1549" s="123"/>
      <c r="L1549"/>
      <c r="M1549" s="60">
        <f t="shared" si="362"/>
        <v>506.64</v>
      </c>
      <c r="N1549" s="10"/>
      <c r="O1549" s="79" t="str">
        <f t="shared" si="358"/>
        <v>NY Metro</v>
      </c>
      <c r="P1549" s="94">
        <f t="shared" si="357"/>
        <v>1460</v>
      </c>
      <c r="Q1549" s="94" t="s">
        <v>114</v>
      </c>
      <c r="R1549" s="193"/>
      <c r="S1549" s="94">
        <v>1</v>
      </c>
      <c r="T1549" s="58">
        <f t="shared" si="354"/>
        <v>4</v>
      </c>
      <c r="U1549" s="61">
        <f t="shared" si="355"/>
        <v>506.64</v>
      </c>
      <c r="V1549" s="61">
        <f t="shared" si="359"/>
        <v>494.16239941477687</v>
      </c>
      <c r="W1549" s="61" t="s">
        <v>194</v>
      </c>
      <c r="X1549" s="61">
        <f t="shared" si="360"/>
        <v>3.6349999999999998</v>
      </c>
      <c r="Y1549" s="61">
        <f t="shared" si="364"/>
        <v>3.5454767129968299</v>
      </c>
      <c r="Z1549" s="58">
        <f t="shared" si="353"/>
        <v>0</v>
      </c>
      <c r="AA1549" s="81">
        <f t="shared" si="356"/>
        <v>494.16239941477687</v>
      </c>
      <c r="AB1549" s="212">
        <f t="shared" si="363"/>
        <v>123.54059985369422</v>
      </c>
      <c r="AC1549" s="82"/>
      <c r="AD1549" s="10"/>
      <c r="AE1549"/>
      <c r="AF1549"/>
      <c r="AK1549" s="10"/>
      <c r="AM1549"/>
      <c r="AR1549" s="10"/>
      <c r="AT1549"/>
    </row>
    <row r="1550" spans="1:46" x14ac:dyDescent="0.25">
      <c r="A1550" s="93">
        <v>1461</v>
      </c>
      <c r="B1550" s="93" t="s">
        <v>126</v>
      </c>
      <c r="C1550" s="94" t="s">
        <v>114</v>
      </c>
      <c r="D1550" s="121">
        <v>2014</v>
      </c>
      <c r="E1550" s="93">
        <v>4</v>
      </c>
      <c r="F1550" s="93">
        <f t="shared" si="361"/>
        <v>1461</v>
      </c>
      <c r="H1550" s="54">
        <v>4</v>
      </c>
      <c r="I1550" s="118">
        <v>506.64</v>
      </c>
      <c r="J1550" s="123"/>
      <c r="L1550"/>
      <c r="M1550" s="60">
        <f t="shared" si="362"/>
        <v>506.64</v>
      </c>
      <c r="N1550" s="10"/>
      <c r="O1550" s="79" t="str">
        <f t="shared" si="358"/>
        <v>NY Metro</v>
      </c>
      <c r="P1550" s="94">
        <f t="shared" si="357"/>
        <v>1461</v>
      </c>
      <c r="Q1550" s="94" t="s">
        <v>114</v>
      </c>
      <c r="R1550" s="193"/>
      <c r="S1550" s="94">
        <v>1</v>
      </c>
      <c r="T1550" s="58">
        <f t="shared" si="354"/>
        <v>4</v>
      </c>
      <c r="U1550" s="61">
        <f t="shared" si="355"/>
        <v>506.64</v>
      </c>
      <c r="V1550" s="61">
        <f t="shared" si="359"/>
        <v>494.16239941477687</v>
      </c>
      <c r="W1550" s="61" t="s">
        <v>194</v>
      </c>
      <c r="X1550" s="61">
        <f t="shared" si="360"/>
        <v>3.6349999999999998</v>
      </c>
      <c r="Y1550" s="61">
        <f t="shared" si="364"/>
        <v>3.5454767129968299</v>
      </c>
      <c r="Z1550" s="58">
        <f t="shared" si="353"/>
        <v>0</v>
      </c>
      <c r="AA1550" s="81">
        <f t="shared" si="356"/>
        <v>494.16239941477687</v>
      </c>
      <c r="AB1550" s="212">
        <f t="shared" si="363"/>
        <v>123.54059985369422</v>
      </c>
      <c r="AC1550" s="82"/>
      <c r="AD1550" s="10"/>
      <c r="AE1550"/>
      <c r="AF1550"/>
      <c r="AK1550" s="10"/>
      <c r="AM1550"/>
      <c r="AR1550" s="10"/>
      <c r="AT1550"/>
    </row>
    <row r="1551" spans="1:46" x14ac:dyDescent="0.25">
      <c r="A1551" s="93">
        <v>1462</v>
      </c>
      <c r="B1551" s="93" t="s">
        <v>126</v>
      </c>
      <c r="C1551" s="94" t="s">
        <v>114</v>
      </c>
      <c r="D1551" s="121">
        <v>2014</v>
      </c>
      <c r="E1551" s="93">
        <v>4</v>
      </c>
      <c r="F1551" s="93">
        <f t="shared" si="361"/>
        <v>1462</v>
      </c>
      <c r="H1551" s="54">
        <v>4</v>
      </c>
      <c r="I1551" s="118">
        <v>506.64</v>
      </c>
      <c r="J1551" s="123"/>
      <c r="L1551"/>
      <c r="M1551" s="60">
        <f t="shared" si="362"/>
        <v>506.64</v>
      </c>
      <c r="N1551" s="10"/>
      <c r="O1551" s="79" t="str">
        <f t="shared" si="358"/>
        <v>NY Metro</v>
      </c>
      <c r="P1551" s="94">
        <f t="shared" si="357"/>
        <v>1462</v>
      </c>
      <c r="Q1551" s="94" t="s">
        <v>114</v>
      </c>
      <c r="R1551" s="193"/>
      <c r="S1551" s="94">
        <v>1</v>
      </c>
      <c r="T1551" s="58">
        <f t="shared" si="354"/>
        <v>4</v>
      </c>
      <c r="U1551" s="61">
        <f t="shared" si="355"/>
        <v>506.64</v>
      </c>
      <c r="V1551" s="61">
        <f t="shared" si="359"/>
        <v>494.16239941477687</v>
      </c>
      <c r="W1551" s="61" t="s">
        <v>194</v>
      </c>
      <c r="X1551" s="61">
        <f t="shared" si="360"/>
        <v>3.6349999999999998</v>
      </c>
      <c r="Y1551" s="61">
        <f t="shared" si="364"/>
        <v>3.5454767129968299</v>
      </c>
      <c r="Z1551" s="58">
        <f t="shared" si="353"/>
        <v>0</v>
      </c>
      <c r="AA1551" s="81">
        <f t="shared" si="356"/>
        <v>494.16239941477687</v>
      </c>
      <c r="AB1551" s="212">
        <f t="shared" si="363"/>
        <v>123.54059985369422</v>
      </c>
      <c r="AC1551" s="82"/>
      <c r="AD1551" s="10"/>
      <c r="AE1551"/>
      <c r="AF1551"/>
      <c r="AK1551" s="10"/>
      <c r="AM1551"/>
      <c r="AR1551" s="10"/>
      <c r="AT1551"/>
    </row>
    <row r="1552" spans="1:46" x14ac:dyDescent="0.25">
      <c r="A1552" s="93">
        <v>1463</v>
      </c>
      <c r="B1552" s="93" t="s">
        <v>126</v>
      </c>
      <c r="C1552" s="94" t="s">
        <v>114</v>
      </c>
      <c r="D1552" s="121">
        <v>2014</v>
      </c>
      <c r="E1552" s="93">
        <v>4</v>
      </c>
      <c r="F1552" s="93">
        <f t="shared" si="361"/>
        <v>1463</v>
      </c>
      <c r="H1552" s="54">
        <v>4</v>
      </c>
      <c r="I1552" s="118">
        <v>506.64</v>
      </c>
      <c r="J1552" s="123"/>
      <c r="L1552"/>
      <c r="M1552" s="60">
        <f t="shared" si="362"/>
        <v>506.64</v>
      </c>
      <c r="N1552" s="10"/>
      <c r="O1552" s="79" t="str">
        <f t="shared" si="358"/>
        <v>NY Metro</v>
      </c>
      <c r="P1552" s="94">
        <f t="shared" si="357"/>
        <v>1463</v>
      </c>
      <c r="Q1552" s="94" t="s">
        <v>114</v>
      </c>
      <c r="R1552" s="193"/>
      <c r="S1552" s="94">
        <v>1</v>
      </c>
      <c r="T1552" s="58">
        <f t="shared" si="354"/>
        <v>4</v>
      </c>
      <c r="U1552" s="61">
        <f t="shared" si="355"/>
        <v>506.64</v>
      </c>
      <c r="V1552" s="61">
        <f t="shared" si="359"/>
        <v>494.16239941477687</v>
      </c>
      <c r="W1552" s="61" t="s">
        <v>194</v>
      </c>
      <c r="X1552" s="61">
        <f t="shared" si="360"/>
        <v>3.6349999999999998</v>
      </c>
      <c r="Y1552" s="61">
        <f t="shared" si="364"/>
        <v>3.5454767129968299</v>
      </c>
      <c r="Z1552" s="58">
        <f t="shared" si="353"/>
        <v>0</v>
      </c>
      <c r="AA1552" s="81">
        <f t="shared" si="356"/>
        <v>494.16239941477687</v>
      </c>
      <c r="AB1552" s="212">
        <f t="shared" si="363"/>
        <v>123.54059985369422</v>
      </c>
      <c r="AC1552" s="82"/>
      <c r="AD1552" s="10"/>
      <c r="AE1552"/>
      <c r="AF1552"/>
      <c r="AK1552" s="10"/>
      <c r="AM1552"/>
      <c r="AR1552" s="10"/>
      <c r="AT1552"/>
    </row>
    <row r="1553" spans="1:46" x14ac:dyDescent="0.25">
      <c r="A1553" s="93">
        <v>1464</v>
      </c>
      <c r="B1553" s="93" t="s">
        <v>126</v>
      </c>
      <c r="C1553" s="94" t="s">
        <v>114</v>
      </c>
      <c r="D1553" s="121">
        <v>2014</v>
      </c>
      <c r="E1553" s="93">
        <v>4</v>
      </c>
      <c r="F1553" s="93">
        <f t="shared" si="361"/>
        <v>1464</v>
      </c>
      <c r="H1553" s="54">
        <v>4</v>
      </c>
      <c r="I1553" s="118">
        <v>506.64</v>
      </c>
      <c r="J1553" s="123"/>
      <c r="L1553"/>
      <c r="M1553" s="60">
        <f t="shared" si="362"/>
        <v>506.64</v>
      </c>
      <c r="N1553" s="10"/>
      <c r="O1553" s="79" t="str">
        <f t="shared" si="358"/>
        <v>NY Metro</v>
      </c>
      <c r="P1553" s="94">
        <f t="shared" si="357"/>
        <v>1464</v>
      </c>
      <c r="Q1553" s="94" t="s">
        <v>114</v>
      </c>
      <c r="R1553" s="193"/>
      <c r="S1553" s="94">
        <v>1</v>
      </c>
      <c r="T1553" s="58">
        <f t="shared" si="354"/>
        <v>4</v>
      </c>
      <c r="U1553" s="61">
        <f t="shared" si="355"/>
        <v>506.64</v>
      </c>
      <c r="V1553" s="61">
        <f t="shared" si="359"/>
        <v>494.16239941477687</v>
      </c>
      <c r="W1553" s="61" t="s">
        <v>194</v>
      </c>
      <c r="X1553" s="61">
        <f t="shared" si="360"/>
        <v>3.6349999999999998</v>
      </c>
      <c r="Y1553" s="61">
        <f t="shared" si="364"/>
        <v>3.5454767129968299</v>
      </c>
      <c r="Z1553" s="58">
        <f t="shared" ref="Z1553:Z1616" si="365">L1553</f>
        <v>0</v>
      </c>
      <c r="AA1553" s="81">
        <f t="shared" si="356"/>
        <v>494.16239941477687</v>
      </c>
      <c r="AB1553" s="212">
        <f t="shared" si="363"/>
        <v>123.54059985369422</v>
      </c>
      <c r="AC1553" s="82"/>
      <c r="AD1553" s="10"/>
      <c r="AE1553"/>
      <c r="AF1553"/>
      <c r="AK1553" s="10"/>
      <c r="AM1553"/>
      <c r="AR1553" s="10"/>
      <c r="AT1553"/>
    </row>
    <row r="1554" spans="1:46" x14ac:dyDescent="0.25">
      <c r="A1554" s="93">
        <v>1465</v>
      </c>
      <c r="B1554" s="93" t="s">
        <v>126</v>
      </c>
      <c r="C1554" s="94" t="s">
        <v>114</v>
      </c>
      <c r="D1554" s="121">
        <v>2014</v>
      </c>
      <c r="E1554" s="93">
        <v>4</v>
      </c>
      <c r="F1554" s="93">
        <f t="shared" si="361"/>
        <v>1465</v>
      </c>
      <c r="H1554" s="54">
        <v>4</v>
      </c>
      <c r="I1554" s="118">
        <v>506.64</v>
      </c>
      <c r="J1554" s="123"/>
      <c r="L1554"/>
      <c r="M1554" s="60">
        <f t="shared" si="362"/>
        <v>506.64</v>
      </c>
      <c r="N1554" s="10"/>
      <c r="O1554" s="79" t="str">
        <f t="shared" si="358"/>
        <v>NY Metro</v>
      </c>
      <c r="P1554" s="94">
        <f t="shared" si="357"/>
        <v>1465</v>
      </c>
      <c r="Q1554" s="94" t="s">
        <v>114</v>
      </c>
      <c r="R1554" s="193"/>
      <c r="S1554" s="94">
        <v>1</v>
      </c>
      <c r="T1554" s="58">
        <f t="shared" si="354"/>
        <v>4</v>
      </c>
      <c r="U1554" s="61">
        <f t="shared" si="355"/>
        <v>506.64</v>
      </c>
      <c r="V1554" s="61">
        <f t="shared" si="359"/>
        <v>494.16239941477687</v>
      </c>
      <c r="W1554" s="61" t="s">
        <v>194</v>
      </c>
      <c r="X1554" s="61">
        <f t="shared" si="360"/>
        <v>3.6349999999999998</v>
      </c>
      <c r="Y1554" s="61">
        <f t="shared" si="364"/>
        <v>3.5454767129968299</v>
      </c>
      <c r="Z1554" s="58">
        <f t="shared" si="365"/>
        <v>0</v>
      </c>
      <c r="AA1554" s="81">
        <f t="shared" si="356"/>
        <v>494.16239941477687</v>
      </c>
      <c r="AB1554" s="212">
        <f t="shared" si="363"/>
        <v>123.54059985369422</v>
      </c>
      <c r="AC1554" s="82"/>
      <c r="AD1554" s="10"/>
      <c r="AE1554"/>
      <c r="AF1554"/>
      <c r="AK1554" s="10"/>
      <c r="AM1554"/>
      <c r="AR1554" s="10"/>
      <c r="AT1554"/>
    </row>
    <row r="1555" spans="1:46" x14ac:dyDescent="0.25">
      <c r="A1555" s="93">
        <v>1466</v>
      </c>
      <c r="B1555" s="93" t="s">
        <v>126</v>
      </c>
      <c r="C1555" s="94" t="s">
        <v>114</v>
      </c>
      <c r="D1555" s="121">
        <v>2014</v>
      </c>
      <c r="E1555" s="93">
        <v>4</v>
      </c>
      <c r="F1555" s="93">
        <f t="shared" si="361"/>
        <v>1466</v>
      </c>
      <c r="H1555" s="54">
        <v>4</v>
      </c>
      <c r="I1555" s="118">
        <v>506.64</v>
      </c>
      <c r="J1555" s="123"/>
      <c r="L1555"/>
      <c r="M1555" s="60">
        <f t="shared" si="362"/>
        <v>506.64</v>
      </c>
      <c r="N1555" s="10"/>
      <c r="O1555" s="79" t="str">
        <f t="shared" si="358"/>
        <v>NY Metro</v>
      </c>
      <c r="P1555" s="94">
        <f t="shared" si="357"/>
        <v>1466</v>
      </c>
      <c r="Q1555" s="94" t="s">
        <v>114</v>
      </c>
      <c r="R1555" s="193"/>
      <c r="S1555" s="94">
        <v>1</v>
      </c>
      <c r="T1555" s="58">
        <f t="shared" si="354"/>
        <v>4</v>
      </c>
      <c r="U1555" s="61">
        <f t="shared" si="355"/>
        <v>506.64</v>
      </c>
      <c r="V1555" s="61">
        <f t="shared" si="359"/>
        <v>494.16239941477687</v>
      </c>
      <c r="W1555" s="61" t="s">
        <v>194</v>
      </c>
      <c r="X1555" s="61">
        <f t="shared" si="360"/>
        <v>3.6349999999999998</v>
      </c>
      <c r="Y1555" s="61">
        <f t="shared" si="364"/>
        <v>3.5454767129968299</v>
      </c>
      <c r="Z1555" s="58">
        <f t="shared" si="365"/>
        <v>0</v>
      </c>
      <c r="AA1555" s="81">
        <f t="shared" si="356"/>
        <v>494.16239941477687</v>
      </c>
      <c r="AB1555" s="212">
        <f t="shared" si="363"/>
        <v>123.54059985369422</v>
      </c>
      <c r="AC1555" s="82"/>
      <c r="AD1555" s="10"/>
      <c r="AE1555"/>
      <c r="AF1555"/>
      <c r="AK1555" s="10"/>
      <c r="AM1555"/>
      <c r="AR1555" s="10"/>
      <c r="AT1555"/>
    </row>
    <row r="1556" spans="1:46" x14ac:dyDescent="0.25">
      <c r="A1556" s="93">
        <v>1467</v>
      </c>
      <c r="B1556" s="93" t="s">
        <v>126</v>
      </c>
      <c r="C1556" s="94" t="s">
        <v>114</v>
      </c>
      <c r="D1556" s="121">
        <v>2014</v>
      </c>
      <c r="E1556" s="93">
        <v>4</v>
      </c>
      <c r="F1556" s="93">
        <f t="shared" si="361"/>
        <v>1467</v>
      </c>
      <c r="H1556" s="54">
        <v>4</v>
      </c>
      <c r="I1556" s="118">
        <v>506.64</v>
      </c>
      <c r="J1556" s="123"/>
      <c r="L1556"/>
      <c r="M1556" s="60">
        <f t="shared" si="362"/>
        <v>506.64</v>
      </c>
      <c r="N1556" s="10"/>
      <c r="O1556" s="79" t="str">
        <f t="shared" si="358"/>
        <v>NY Metro</v>
      </c>
      <c r="P1556" s="94">
        <f t="shared" si="357"/>
        <v>1467</v>
      </c>
      <c r="Q1556" s="94" t="s">
        <v>114</v>
      </c>
      <c r="R1556" s="193"/>
      <c r="S1556" s="94">
        <v>1</v>
      </c>
      <c r="T1556" s="58">
        <f t="shared" si="354"/>
        <v>4</v>
      </c>
      <c r="U1556" s="61">
        <f t="shared" si="355"/>
        <v>506.64</v>
      </c>
      <c r="V1556" s="61">
        <f t="shared" si="359"/>
        <v>494.16239941477687</v>
      </c>
      <c r="W1556" s="61" t="s">
        <v>194</v>
      </c>
      <c r="X1556" s="61">
        <f t="shared" si="360"/>
        <v>3.6349999999999998</v>
      </c>
      <c r="Y1556" s="61">
        <f t="shared" si="364"/>
        <v>3.5454767129968299</v>
      </c>
      <c r="Z1556" s="58">
        <f t="shared" si="365"/>
        <v>0</v>
      </c>
      <c r="AA1556" s="81">
        <f t="shared" si="356"/>
        <v>494.16239941477687</v>
      </c>
      <c r="AB1556" s="212">
        <f t="shared" si="363"/>
        <v>123.54059985369422</v>
      </c>
      <c r="AC1556" s="82"/>
      <c r="AD1556" s="10"/>
      <c r="AE1556"/>
      <c r="AF1556"/>
      <c r="AK1556" s="10"/>
      <c r="AM1556"/>
      <c r="AR1556" s="10"/>
      <c r="AT1556"/>
    </row>
    <row r="1557" spans="1:46" x14ac:dyDescent="0.25">
      <c r="A1557" s="93">
        <v>1468</v>
      </c>
      <c r="B1557" s="93" t="s">
        <v>126</v>
      </c>
      <c r="C1557" s="94" t="s">
        <v>114</v>
      </c>
      <c r="D1557" s="121">
        <v>2014</v>
      </c>
      <c r="E1557" s="93">
        <v>4</v>
      </c>
      <c r="F1557" s="93">
        <f t="shared" si="361"/>
        <v>1468</v>
      </c>
      <c r="H1557" s="54">
        <v>4</v>
      </c>
      <c r="I1557" s="118">
        <v>506.64</v>
      </c>
      <c r="J1557" s="123"/>
      <c r="L1557"/>
      <c r="M1557" s="60">
        <f t="shared" si="362"/>
        <v>506.64</v>
      </c>
      <c r="N1557" s="10"/>
      <c r="O1557" s="79" t="str">
        <f t="shared" si="358"/>
        <v>NY Metro</v>
      </c>
      <c r="P1557" s="94">
        <f t="shared" si="357"/>
        <v>1468</v>
      </c>
      <c r="Q1557" s="94" t="s">
        <v>114</v>
      </c>
      <c r="R1557" s="193"/>
      <c r="S1557" s="94">
        <v>1</v>
      </c>
      <c r="T1557" s="58">
        <f t="shared" si="354"/>
        <v>4</v>
      </c>
      <c r="U1557" s="61">
        <f t="shared" si="355"/>
        <v>506.64</v>
      </c>
      <c r="V1557" s="61">
        <f t="shared" si="359"/>
        <v>494.16239941477687</v>
      </c>
      <c r="W1557" s="61" t="s">
        <v>194</v>
      </c>
      <c r="X1557" s="61">
        <f t="shared" si="360"/>
        <v>3.6349999999999998</v>
      </c>
      <c r="Y1557" s="61">
        <f t="shared" si="364"/>
        <v>3.5454767129968299</v>
      </c>
      <c r="Z1557" s="58">
        <f t="shared" si="365"/>
        <v>0</v>
      </c>
      <c r="AA1557" s="81">
        <f t="shared" si="356"/>
        <v>494.16239941477687</v>
      </c>
      <c r="AB1557" s="212">
        <f t="shared" si="363"/>
        <v>123.54059985369422</v>
      </c>
      <c r="AC1557" s="82"/>
      <c r="AD1557" s="10"/>
      <c r="AE1557"/>
      <c r="AF1557"/>
      <c r="AK1557" s="10"/>
      <c r="AM1557"/>
      <c r="AR1557" s="10"/>
      <c r="AT1557"/>
    </row>
    <row r="1558" spans="1:46" x14ac:dyDescent="0.25">
      <c r="A1558" s="93">
        <v>1469</v>
      </c>
      <c r="B1558" s="93" t="s">
        <v>126</v>
      </c>
      <c r="C1558" s="94" t="s">
        <v>114</v>
      </c>
      <c r="D1558" s="121">
        <v>2014</v>
      </c>
      <c r="E1558" s="93">
        <v>4</v>
      </c>
      <c r="F1558" s="93">
        <f t="shared" si="361"/>
        <v>1469</v>
      </c>
      <c r="H1558" s="54">
        <v>4</v>
      </c>
      <c r="I1558" s="118">
        <v>506.64</v>
      </c>
      <c r="J1558" s="123"/>
      <c r="L1558"/>
      <c r="M1558" s="60">
        <f t="shared" si="362"/>
        <v>506.64</v>
      </c>
      <c r="N1558" s="10"/>
      <c r="O1558" s="79" t="str">
        <f t="shared" si="358"/>
        <v>NY Metro</v>
      </c>
      <c r="P1558" s="94">
        <f t="shared" si="357"/>
        <v>1469</v>
      </c>
      <c r="Q1558" s="94" t="s">
        <v>114</v>
      </c>
      <c r="R1558" s="193"/>
      <c r="S1558" s="94">
        <v>1</v>
      </c>
      <c r="T1558" s="58">
        <f t="shared" si="354"/>
        <v>4</v>
      </c>
      <c r="U1558" s="61">
        <f t="shared" si="355"/>
        <v>506.64</v>
      </c>
      <c r="V1558" s="61">
        <f t="shared" si="359"/>
        <v>494.16239941477687</v>
      </c>
      <c r="W1558" s="61" t="s">
        <v>194</v>
      </c>
      <c r="X1558" s="61">
        <f t="shared" si="360"/>
        <v>3.6349999999999998</v>
      </c>
      <c r="Y1558" s="61">
        <f t="shared" si="364"/>
        <v>3.5454767129968299</v>
      </c>
      <c r="Z1558" s="58">
        <f t="shared" si="365"/>
        <v>0</v>
      </c>
      <c r="AA1558" s="81">
        <f t="shared" si="356"/>
        <v>494.16239941477687</v>
      </c>
      <c r="AB1558" s="212">
        <f t="shared" si="363"/>
        <v>123.54059985369422</v>
      </c>
      <c r="AC1558" s="82"/>
      <c r="AD1558" s="10"/>
      <c r="AE1558"/>
      <c r="AF1558"/>
      <c r="AK1558" s="10"/>
      <c r="AM1558"/>
      <c r="AR1558" s="10"/>
      <c r="AT1558"/>
    </row>
    <row r="1559" spans="1:46" x14ac:dyDescent="0.25">
      <c r="A1559" s="93">
        <v>1470</v>
      </c>
      <c r="B1559" s="93" t="s">
        <v>126</v>
      </c>
      <c r="C1559" s="94" t="s">
        <v>114</v>
      </c>
      <c r="D1559" s="121">
        <v>2014</v>
      </c>
      <c r="E1559" s="93">
        <v>4</v>
      </c>
      <c r="F1559" s="93">
        <f t="shared" si="361"/>
        <v>1470</v>
      </c>
      <c r="H1559" s="54">
        <v>4</v>
      </c>
      <c r="I1559" s="118">
        <v>506.64</v>
      </c>
      <c r="J1559" s="123"/>
      <c r="L1559"/>
      <c r="M1559" s="60">
        <f t="shared" si="362"/>
        <v>506.64</v>
      </c>
      <c r="N1559" s="10"/>
      <c r="O1559" s="79" t="str">
        <f t="shared" si="358"/>
        <v>NY Metro</v>
      </c>
      <c r="P1559" s="94">
        <f t="shared" si="357"/>
        <v>1470</v>
      </c>
      <c r="Q1559" s="94" t="s">
        <v>114</v>
      </c>
      <c r="R1559" s="193"/>
      <c r="S1559" s="94">
        <v>1</v>
      </c>
      <c r="T1559" s="58">
        <f t="shared" si="354"/>
        <v>4</v>
      </c>
      <c r="U1559" s="61">
        <f t="shared" si="355"/>
        <v>506.64</v>
      </c>
      <c r="V1559" s="61">
        <f t="shared" si="359"/>
        <v>494.16239941477687</v>
      </c>
      <c r="W1559" s="61" t="s">
        <v>194</v>
      </c>
      <c r="X1559" s="61">
        <f t="shared" si="360"/>
        <v>3.6349999999999998</v>
      </c>
      <c r="Y1559" s="61">
        <f t="shared" si="364"/>
        <v>3.5454767129968299</v>
      </c>
      <c r="Z1559" s="58">
        <f t="shared" si="365"/>
        <v>0</v>
      </c>
      <c r="AA1559" s="81">
        <f t="shared" si="356"/>
        <v>494.16239941477687</v>
      </c>
      <c r="AB1559" s="212">
        <f t="shared" si="363"/>
        <v>123.54059985369422</v>
      </c>
      <c r="AC1559" s="82"/>
      <c r="AD1559" s="10"/>
      <c r="AE1559"/>
      <c r="AF1559"/>
      <c r="AK1559" s="10"/>
      <c r="AM1559"/>
      <c r="AR1559" s="10"/>
      <c r="AT1559"/>
    </row>
    <row r="1560" spans="1:46" x14ac:dyDescent="0.25">
      <c r="A1560" s="93">
        <v>1471</v>
      </c>
      <c r="B1560" s="93" t="s">
        <v>126</v>
      </c>
      <c r="C1560" s="94" t="s">
        <v>114</v>
      </c>
      <c r="D1560" s="121">
        <v>2014</v>
      </c>
      <c r="E1560" s="93">
        <v>4</v>
      </c>
      <c r="F1560" s="93">
        <f t="shared" si="361"/>
        <v>1471</v>
      </c>
      <c r="H1560" s="54">
        <v>4</v>
      </c>
      <c r="I1560" s="118">
        <v>506.64</v>
      </c>
      <c r="J1560" s="123"/>
      <c r="L1560"/>
      <c r="M1560" s="60">
        <f t="shared" si="362"/>
        <v>506.64</v>
      </c>
      <c r="N1560" s="10"/>
      <c r="O1560" s="79" t="str">
        <f t="shared" si="358"/>
        <v>NY Metro</v>
      </c>
      <c r="P1560" s="94">
        <f t="shared" si="357"/>
        <v>1471</v>
      </c>
      <c r="Q1560" s="94" t="s">
        <v>114</v>
      </c>
      <c r="R1560" s="193"/>
      <c r="S1560" s="94">
        <v>1</v>
      </c>
      <c r="T1560" s="58">
        <f t="shared" ref="T1560:T1623" si="366">H1560</f>
        <v>4</v>
      </c>
      <c r="U1560" s="61">
        <f t="shared" ref="U1560:U1623" si="367">I1560</f>
        <v>506.64</v>
      </c>
      <c r="V1560" s="61">
        <f t="shared" si="359"/>
        <v>494.16239941477687</v>
      </c>
      <c r="W1560" s="61" t="s">
        <v>194</v>
      </c>
      <c r="X1560" s="61">
        <f t="shared" si="360"/>
        <v>3.6349999999999998</v>
      </c>
      <c r="Y1560" s="61">
        <f t="shared" si="364"/>
        <v>3.5454767129968299</v>
      </c>
      <c r="Z1560" s="58">
        <f t="shared" si="365"/>
        <v>0</v>
      </c>
      <c r="AA1560" s="81">
        <f t="shared" si="356"/>
        <v>494.16239941477687</v>
      </c>
      <c r="AB1560" s="212">
        <f t="shared" si="363"/>
        <v>123.54059985369422</v>
      </c>
      <c r="AC1560" s="82"/>
      <c r="AD1560" s="10"/>
      <c r="AE1560"/>
      <c r="AF1560"/>
      <c r="AK1560" s="10"/>
      <c r="AM1560"/>
      <c r="AR1560" s="10"/>
      <c r="AT1560"/>
    </row>
    <row r="1561" spans="1:46" x14ac:dyDescent="0.25">
      <c r="A1561" s="93">
        <v>1472</v>
      </c>
      <c r="B1561" s="93" t="s">
        <v>126</v>
      </c>
      <c r="C1561" s="94" t="s">
        <v>114</v>
      </c>
      <c r="D1561" s="121">
        <v>2014</v>
      </c>
      <c r="E1561" s="93">
        <v>4</v>
      </c>
      <c r="F1561" s="93">
        <f t="shared" si="361"/>
        <v>1472</v>
      </c>
      <c r="H1561" s="54">
        <v>4</v>
      </c>
      <c r="I1561" s="118">
        <v>506.64</v>
      </c>
      <c r="J1561" s="123"/>
      <c r="L1561"/>
      <c r="M1561" s="60">
        <f t="shared" si="362"/>
        <v>506.64</v>
      </c>
      <c r="N1561" s="10"/>
      <c r="O1561" s="79" t="str">
        <f t="shared" si="358"/>
        <v>NY Metro</v>
      </c>
      <c r="P1561" s="94">
        <f t="shared" si="357"/>
        <v>1472</v>
      </c>
      <c r="Q1561" s="94" t="s">
        <v>114</v>
      </c>
      <c r="R1561" s="193"/>
      <c r="S1561" s="94">
        <v>1</v>
      </c>
      <c r="T1561" s="58">
        <f t="shared" si="366"/>
        <v>4</v>
      </c>
      <c r="U1561" s="61">
        <f t="shared" si="367"/>
        <v>506.64</v>
      </c>
      <c r="V1561" s="61">
        <f t="shared" si="359"/>
        <v>494.16239941477687</v>
      </c>
      <c r="W1561" s="61" t="s">
        <v>194</v>
      </c>
      <c r="X1561" s="61">
        <f t="shared" si="360"/>
        <v>3.6349999999999998</v>
      </c>
      <c r="Y1561" s="61">
        <f t="shared" si="364"/>
        <v>3.5454767129968299</v>
      </c>
      <c r="Z1561" s="58">
        <f t="shared" si="365"/>
        <v>0</v>
      </c>
      <c r="AA1561" s="81">
        <f t="shared" si="356"/>
        <v>494.16239941477687</v>
      </c>
      <c r="AB1561" s="212">
        <f t="shared" si="363"/>
        <v>123.54059985369422</v>
      </c>
      <c r="AC1561" s="82"/>
      <c r="AD1561" s="10"/>
      <c r="AE1561"/>
      <c r="AF1561"/>
      <c r="AK1561" s="10"/>
      <c r="AM1561"/>
      <c r="AR1561" s="10"/>
      <c r="AT1561"/>
    </row>
    <row r="1562" spans="1:46" x14ac:dyDescent="0.25">
      <c r="A1562" s="93">
        <v>1473</v>
      </c>
      <c r="B1562" s="93" t="s">
        <v>126</v>
      </c>
      <c r="C1562" s="94" t="s">
        <v>114</v>
      </c>
      <c r="D1562" s="121">
        <v>2014</v>
      </c>
      <c r="E1562" s="93">
        <v>4</v>
      </c>
      <c r="F1562" s="93">
        <f t="shared" si="361"/>
        <v>1473</v>
      </c>
      <c r="H1562" s="54">
        <v>4</v>
      </c>
      <c r="I1562" s="118">
        <v>506.64</v>
      </c>
      <c r="J1562" s="123"/>
      <c r="L1562"/>
      <c r="M1562" s="60">
        <f t="shared" si="362"/>
        <v>506.64</v>
      </c>
      <c r="N1562" s="10"/>
      <c r="O1562" s="79" t="str">
        <f t="shared" si="358"/>
        <v>NY Metro</v>
      </c>
      <c r="P1562" s="94">
        <f t="shared" si="357"/>
        <v>1473</v>
      </c>
      <c r="Q1562" s="94" t="s">
        <v>114</v>
      </c>
      <c r="R1562" s="193"/>
      <c r="S1562" s="94">
        <v>1</v>
      </c>
      <c r="T1562" s="58">
        <f t="shared" si="366"/>
        <v>4</v>
      </c>
      <c r="U1562" s="61">
        <f t="shared" si="367"/>
        <v>506.64</v>
      </c>
      <c r="V1562" s="61">
        <f t="shared" si="359"/>
        <v>494.16239941477687</v>
      </c>
      <c r="W1562" s="61" t="s">
        <v>194</v>
      </c>
      <c r="X1562" s="61">
        <f t="shared" si="360"/>
        <v>3.6349999999999998</v>
      </c>
      <c r="Y1562" s="61">
        <f t="shared" si="364"/>
        <v>3.5454767129968299</v>
      </c>
      <c r="Z1562" s="58">
        <f t="shared" si="365"/>
        <v>0</v>
      </c>
      <c r="AA1562" s="81">
        <f t="shared" si="356"/>
        <v>494.16239941477687</v>
      </c>
      <c r="AB1562" s="212">
        <f t="shared" si="363"/>
        <v>123.54059985369422</v>
      </c>
      <c r="AC1562" s="82"/>
      <c r="AD1562" s="10"/>
      <c r="AE1562"/>
      <c r="AF1562"/>
      <c r="AK1562" s="10"/>
      <c r="AM1562"/>
      <c r="AR1562" s="10"/>
      <c r="AT1562"/>
    </row>
    <row r="1563" spans="1:46" x14ac:dyDescent="0.25">
      <c r="A1563" s="93">
        <v>1474</v>
      </c>
      <c r="B1563" s="93" t="s">
        <v>126</v>
      </c>
      <c r="C1563" s="94" t="s">
        <v>114</v>
      </c>
      <c r="D1563" s="121">
        <v>2014</v>
      </c>
      <c r="E1563" s="93">
        <v>4</v>
      </c>
      <c r="F1563" s="93">
        <f t="shared" si="361"/>
        <v>1474</v>
      </c>
      <c r="H1563" s="54">
        <v>4</v>
      </c>
      <c r="I1563" s="118">
        <v>506.64</v>
      </c>
      <c r="J1563" s="123"/>
      <c r="L1563"/>
      <c r="M1563" s="60">
        <f t="shared" si="362"/>
        <v>506.64</v>
      </c>
      <c r="N1563" s="10"/>
      <c r="O1563" s="79" t="str">
        <f t="shared" si="358"/>
        <v>NY Metro</v>
      </c>
      <c r="P1563" s="94">
        <f t="shared" si="357"/>
        <v>1474</v>
      </c>
      <c r="Q1563" s="94" t="s">
        <v>114</v>
      </c>
      <c r="R1563" s="193"/>
      <c r="S1563" s="94">
        <v>1</v>
      </c>
      <c r="T1563" s="58">
        <f t="shared" si="366"/>
        <v>4</v>
      </c>
      <c r="U1563" s="61">
        <f t="shared" si="367"/>
        <v>506.64</v>
      </c>
      <c r="V1563" s="61">
        <f t="shared" si="359"/>
        <v>494.16239941477687</v>
      </c>
      <c r="W1563" s="61" t="s">
        <v>194</v>
      </c>
      <c r="X1563" s="61">
        <f t="shared" si="360"/>
        <v>3.6349999999999998</v>
      </c>
      <c r="Y1563" s="61">
        <f t="shared" si="364"/>
        <v>3.5454767129968299</v>
      </c>
      <c r="Z1563" s="58">
        <f t="shared" si="365"/>
        <v>0</v>
      </c>
      <c r="AA1563" s="81">
        <f t="shared" si="356"/>
        <v>494.16239941477687</v>
      </c>
      <c r="AB1563" s="212">
        <f t="shared" si="363"/>
        <v>123.54059985369422</v>
      </c>
      <c r="AC1563" s="82"/>
      <c r="AD1563" s="10"/>
      <c r="AE1563"/>
      <c r="AF1563"/>
      <c r="AK1563" s="10"/>
      <c r="AM1563"/>
      <c r="AR1563" s="10"/>
      <c r="AT1563"/>
    </row>
    <row r="1564" spans="1:46" x14ac:dyDescent="0.25">
      <c r="A1564" s="93">
        <v>1475</v>
      </c>
      <c r="B1564" s="93" t="s">
        <v>126</v>
      </c>
      <c r="C1564" s="94" t="s">
        <v>114</v>
      </c>
      <c r="D1564" s="121">
        <v>2014</v>
      </c>
      <c r="E1564" s="93">
        <v>4</v>
      </c>
      <c r="F1564" s="93">
        <f t="shared" si="361"/>
        <v>1475</v>
      </c>
      <c r="H1564" s="54">
        <v>4</v>
      </c>
      <c r="I1564" s="118">
        <v>506.64</v>
      </c>
      <c r="J1564" s="123"/>
      <c r="L1564"/>
      <c r="M1564" s="60">
        <f t="shared" si="362"/>
        <v>506.64</v>
      </c>
      <c r="N1564" s="10"/>
      <c r="O1564" s="79" t="str">
        <f t="shared" si="358"/>
        <v>NY Metro</v>
      </c>
      <c r="P1564" s="94">
        <f t="shared" si="357"/>
        <v>1475</v>
      </c>
      <c r="Q1564" s="94" t="s">
        <v>114</v>
      </c>
      <c r="R1564" s="193"/>
      <c r="S1564" s="94">
        <v>1</v>
      </c>
      <c r="T1564" s="58">
        <f t="shared" si="366"/>
        <v>4</v>
      </c>
      <c r="U1564" s="61">
        <f t="shared" si="367"/>
        <v>506.64</v>
      </c>
      <c r="V1564" s="61">
        <f t="shared" si="359"/>
        <v>494.16239941477687</v>
      </c>
      <c r="W1564" s="61" t="s">
        <v>194</v>
      </c>
      <c r="X1564" s="61">
        <f t="shared" si="360"/>
        <v>3.6349999999999998</v>
      </c>
      <c r="Y1564" s="61">
        <f t="shared" si="364"/>
        <v>3.5454767129968299</v>
      </c>
      <c r="Z1564" s="58">
        <f t="shared" si="365"/>
        <v>0</v>
      </c>
      <c r="AA1564" s="81">
        <f t="shared" si="356"/>
        <v>494.16239941477687</v>
      </c>
      <c r="AB1564" s="212">
        <f t="shared" si="363"/>
        <v>123.54059985369422</v>
      </c>
      <c r="AC1564" s="82"/>
      <c r="AD1564" s="10"/>
      <c r="AE1564"/>
      <c r="AF1564"/>
      <c r="AK1564" s="10"/>
      <c r="AM1564"/>
      <c r="AR1564" s="10"/>
      <c r="AT1564"/>
    </row>
    <row r="1565" spans="1:46" x14ac:dyDescent="0.25">
      <c r="A1565" s="93">
        <v>1476</v>
      </c>
      <c r="B1565" s="93" t="s">
        <v>126</v>
      </c>
      <c r="C1565" s="94" t="s">
        <v>114</v>
      </c>
      <c r="D1565" s="121">
        <v>2014</v>
      </c>
      <c r="E1565" s="93">
        <v>4</v>
      </c>
      <c r="F1565" s="93">
        <f t="shared" si="361"/>
        <v>1476</v>
      </c>
      <c r="H1565" s="54">
        <v>4</v>
      </c>
      <c r="I1565" s="118">
        <v>506.64</v>
      </c>
      <c r="J1565" s="123"/>
      <c r="L1565"/>
      <c r="M1565" s="60">
        <f t="shared" si="362"/>
        <v>506.64</v>
      </c>
      <c r="N1565" s="10"/>
      <c r="O1565" s="79" t="str">
        <f t="shared" si="358"/>
        <v>NY Metro</v>
      </c>
      <c r="P1565" s="94">
        <f t="shared" si="357"/>
        <v>1476</v>
      </c>
      <c r="Q1565" s="94" t="s">
        <v>114</v>
      </c>
      <c r="R1565" s="193"/>
      <c r="S1565" s="94">
        <v>1</v>
      </c>
      <c r="T1565" s="58">
        <f t="shared" si="366"/>
        <v>4</v>
      </c>
      <c r="U1565" s="61">
        <f t="shared" si="367"/>
        <v>506.64</v>
      </c>
      <c r="V1565" s="61">
        <f t="shared" si="359"/>
        <v>494.16239941477687</v>
      </c>
      <c r="W1565" s="61" t="s">
        <v>194</v>
      </c>
      <c r="X1565" s="61">
        <f t="shared" si="360"/>
        <v>3.6349999999999998</v>
      </c>
      <c r="Y1565" s="61">
        <f t="shared" si="364"/>
        <v>3.5454767129968299</v>
      </c>
      <c r="Z1565" s="58">
        <f t="shared" si="365"/>
        <v>0</v>
      </c>
      <c r="AA1565" s="81">
        <f t="shared" si="356"/>
        <v>494.16239941477687</v>
      </c>
      <c r="AB1565" s="212">
        <f t="shared" si="363"/>
        <v>123.54059985369422</v>
      </c>
      <c r="AC1565" s="82"/>
      <c r="AD1565" s="10"/>
      <c r="AE1565"/>
      <c r="AF1565"/>
      <c r="AK1565" s="10"/>
      <c r="AM1565"/>
      <c r="AR1565" s="10"/>
      <c r="AT1565"/>
    </row>
    <row r="1566" spans="1:46" x14ac:dyDescent="0.25">
      <c r="A1566" s="93">
        <v>1477</v>
      </c>
      <c r="B1566" s="93" t="s">
        <v>126</v>
      </c>
      <c r="C1566" s="94" t="s">
        <v>114</v>
      </c>
      <c r="D1566" s="121">
        <v>2014</v>
      </c>
      <c r="E1566" s="93">
        <v>4</v>
      </c>
      <c r="F1566" s="93">
        <f t="shared" si="361"/>
        <v>1477</v>
      </c>
      <c r="H1566" s="54">
        <v>4</v>
      </c>
      <c r="I1566" s="118">
        <v>506.64</v>
      </c>
      <c r="J1566" s="123"/>
      <c r="L1566"/>
      <c r="M1566" s="60">
        <f t="shared" si="362"/>
        <v>506.64</v>
      </c>
      <c r="N1566" s="10"/>
      <c r="O1566" s="79" t="str">
        <f t="shared" si="358"/>
        <v>NY Metro</v>
      </c>
      <c r="P1566" s="94">
        <f t="shared" si="357"/>
        <v>1477</v>
      </c>
      <c r="Q1566" s="94" t="s">
        <v>114</v>
      </c>
      <c r="R1566" s="193"/>
      <c r="S1566" s="94">
        <v>1</v>
      </c>
      <c r="T1566" s="58">
        <f t="shared" si="366"/>
        <v>4</v>
      </c>
      <c r="U1566" s="61">
        <f t="shared" si="367"/>
        <v>506.64</v>
      </c>
      <c r="V1566" s="61">
        <f t="shared" si="359"/>
        <v>494.16239941477687</v>
      </c>
      <c r="W1566" s="61" t="s">
        <v>194</v>
      </c>
      <c r="X1566" s="61">
        <f t="shared" si="360"/>
        <v>3.6349999999999998</v>
      </c>
      <c r="Y1566" s="61">
        <f t="shared" si="364"/>
        <v>3.5454767129968299</v>
      </c>
      <c r="Z1566" s="58">
        <f t="shared" si="365"/>
        <v>0</v>
      </c>
      <c r="AA1566" s="81">
        <f t="shared" si="356"/>
        <v>494.16239941477687</v>
      </c>
      <c r="AB1566" s="212">
        <f t="shared" si="363"/>
        <v>123.54059985369422</v>
      </c>
      <c r="AC1566" s="82"/>
      <c r="AD1566" s="10"/>
      <c r="AE1566"/>
      <c r="AF1566"/>
      <c r="AK1566" s="10"/>
      <c r="AM1566"/>
      <c r="AR1566" s="10"/>
      <c r="AT1566"/>
    </row>
    <row r="1567" spans="1:46" x14ac:dyDescent="0.25">
      <c r="A1567" s="93">
        <v>1478</v>
      </c>
      <c r="B1567" s="93" t="s">
        <v>126</v>
      </c>
      <c r="C1567" s="94" t="s">
        <v>114</v>
      </c>
      <c r="D1567" s="121">
        <v>2014</v>
      </c>
      <c r="E1567" s="93">
        <v>4</v>
      </c>
      <c r="F1567" s="93">
        <f t="shared" si="361"/>
        <v>1478</v>
      </c>
      <c r="H1567" s="54">
        <v>4</v>
      </c>
      <c r="I1567" s="118">
        <v>642</v>
      </c>
      <c r="J1567" s="123"/>
      <c r="L1567"/>
      <c r="M1567" s="60">
        <f t="shared" si="362"/>
        <v>642</v>
      </c>
      <c r="N1567" s="10"/>
      <c r="O1567" s="79" t="str">
        <f t="shared" si="358"/>
        <v>NY Metro</v>
      </c>
      <c r="P1567" s="94">
        <f t="shared" si="357"/>
        <v>1478</v>
      </c>
      <c r="Q1567" s="94" t="s">
        <v>114</v>
      </c>
      <c r="R1567" s="193"/>
      <c r="S1567" s="94">
        <v>1</v>
      </c>
      <c r="T1567" s="58">
        <f t="shared" si="366"/>
        <v>4</v>
      </c>
      <c r="U1567" s="61">
        <f t="shared" si="367"/>
        <v>642</v>
      </c>
      <c r="V1567" s="61">
        <f t="shared" si="359"/>
        <v>626.18873445501094</v>
      </c>
      <c r="W1567" s="61" t="s">
        <v>194</v>
      </c>
      <c r="X1567" s="61">
        <f t="shared" si="360"/>
        <v>3.6349999999999998</v>
      </c>
      <c r="Y1567" s="61">
        <f t="shared" si="364"/>
        <v>3.5454767129968299</v>
      </c>
      <c r="Z1567" s="58">
        <f t="shared" si="365"/>
        <v>0</v>
      </c>
      <c r="AA1567" s="81">
        <f t="shared" ref="AA1567:AA1630" si="368">(Z1567*Y1567+V1567)/S1567</f>
        <v>626.18873445501094</v>
      </c>
      <c r="AB1567" s="212">
        <f t="shared" si="363"/>
        <v>156.54718361375274</v>
      </c>
      <c r="AC1567" s="82"/>
      <c r="AD1567" s="10"/>
      <c r="AE1567"/>
      <c r="AF1567"/>
      <c r="AK1567" s="10"/>
      <c r="AM1567"/>
      <c r="AR1567" s="10"/>
      <c r="AT1567"/>
    </row>
    <row r="1568" spans="1:46" x14ac:dyDescent="0.25">
      <c r="A1568" s="93">
        <v>1479</v>
      </c>
      <c r="B1568" s="93" t="s">
        <v>126</v>
      </c>
      <c r="C1568" s="94" t="s">
        <v>114</v>
      </c>
      <c r="D1568" s="121">
        <v>2014</v>
      </c>
      <c r="E1568" s="93">
        <v>4</v>
      </c>
      <c r="F1568" s="93">
        <f t="shared" si="361"/>
        <v>1479</v>
      </c>
      <c r="H1568" s="54">
        <v>4</v>
      </c>
      <c r="I1568" s="118">
        <v>642</v>
      </c>
      <c r="J1568" s="123"/>
      <c r="L1568"/>
      <c r="M1568" s="60">
        <f t="shared" si="362"/>
        <v>642</v>
      </c>
      <c r="N1568" s="10"/>
      <c r="O1568" s="79" t="str">
        <f t="shared" si="358"/>
        <v>NY Metro</v>
      </c>
      <c r="P1568" s="94">
        <f t="shared" si="357"/>
        <v>1479</v>
      </c>
      <c r="Q1568" s="94" t="s">
        <v>114</v>
      </c>
      <c r="R1568" s="193"/>
      <c r="S1568" s="94">
        <v>1</v>
      </c>
      <c r="T1568" s="58">
        <f t="shared" si="366"/>
        <v>4</v>
      </c>
      <c r="U1568" s="61">
        <f t="shared" si="367"/>
        <v>642</v>
      </c>
      <c r="V1568" s="61">
        <f t="shared" si="359"/>
        <v>626.18873445501094</v>
      </c>
      <c r="W1568" s="61" t="s">
        <v>194</v>
      </c>
      <c r="X1568" s="61">
        <f t="shared" si="360"/>
        <v>3.6349999999999998</v>
      </c>
      <c r="Y1568" s="61">
        <f t="shared" si="364"/>
        <v>3.5454767129968299</v>
      </c>
      <c r="Z1568" s="58">
        <f t="shared" si="365"/>
        <v>0</v>
      </c>
      <c r="AA1568" s="81">
        <f t="shared" si="368"/>
        <v>626.18873445501094</v>
      </c>
      <c r="AB1568" s="212">
        <f t="shared" si="363"/>
        <v>156.54718361375274</v>
      </c>
      <c r="AC1568" s="82"/>
      <c r="AD1568" s="10"/>
      <c r="AE1568"/>
      <c r="AF1568"/>
      <c r="AK1568" s="10"/>
      <c r="AM1568"/>
      <c r="AR1568" s="10"/>
      <c r="AT1568"/>
    </row>
    <row r="1569" spans="1:46" x14ac:dyDescent="0.25">
      <c r="A1569" s="93">
        <v>1480</v>
      </c>
      <c r="B1569" s="93" t="s">
        <v>126</v>
      </c>
      <c r="C1569" s="94" t="s">
        <v>114</v>
      </c>
      <c r="D1569" s="121">
        <v>2014</v>
      </c>
      <c r="E1569" s="93">
        <v>4</v>
      </c>
      <c r="F1569" s="93">
        <f t="shared" si="361"/>
        <v>1480</v>
      </c>
      <c r="H1569" s="54">
        <v>4</v>
      </c>
      <c r="I1569" s="118">
        <v>642</v>
      </c>
      <c r="J1569" s="123"/>
      <c r="L1569"/>
      <c r="M1569" s="60">
        <f t="shared" si="362"/>
        <v>642</v>
      </c>
      <c r="N1569" s="10"/>
      <c r="O1569" s="79" t="str">
        <f t="shared" si="358"/>
        <v>NY Metro</v>
      </c>
      <c r="P1569" s="94">
        <f t="shared" si="357"/>
        <v>1480</v>
      </c>
      <c r="Q1569" s="94" t="s">
        <v>114</v>
      </c>
      <c r="R1569" s="193"/>
      <c r="S1569" s="94">
        <v>1</v>
      </c>
      <c r="T1569" s="58">
        <f t="shared" si="366"/>
        <v>4</v>
      </c>
      <c r="U1569" s="61">
        <f t="shared" si="367"/>
        <v>642</v>
      </c>
      <c r="V1569" s="61">
        <f t="shared" si="359"/>
        <v>626.18873445501094</v>
      </c>
      <c r="W1569" s="61" t="s">
        <v>194</v>
      </c>
      <c r="X1569" s="61">
        <f t="shared" si="360"/>
        <v>3.6349999999999998</v>
      </c>
      <c r="Y1569" s="61">
        <f t="shared" si="364"/>
        <v>3.5454767129968299</v>
      </c>
      <c r="Z1569" s="58">
        <f t="shared" si="365"/>
        <v>0</v>
      </c>
      <c r="AA1569" s="81">
        <f t="shared" si="368"/>
        <v>626.18873445501094</v>
      </c>
      <c r="AB1569" s="212">
        <f t="shared" si="363"/>
        <v>156.54718361375274</v>
      </c>
      <c r="AC1569" s="82"/>
      <c r="AD1569" s="10"/>
      <c r="AE1569"/>
      <c r="AF1569"/>
      <c r="AK1569" s="10"/>
      <c r="AM1569"/>
      <c r="AR1569" s="10"/>
      <c r="AT1569"/>
    </row>
    <row r="1570" spans="1:46" x14ac:dyDescent="0.25">
      <c r="A1570" s="93">
        <v>1481</v>
      </c>
      <c r="B1570" s="93" t="s">
        <v>126</v>
      </c>
      <c r="C1570" s="94" t="s">
        <v>114</v>
      </c>
      <c r="D1570" s="121">
        <v>2014</v>
      </c>
      <c r="E1570" s="93">
        <v>4</v>
      </c>
      <c r="F1570" s="93">
        <f t="shared" si="361"/>
        <v>1481</v>
      </c>
      <c r="H1570" s="54">
        <v>4</v>
      </c>
      <c r="I1570" s="118">
        <v>642</v>
      </c>
      <c r="J1570" s="123"/>
      <c r="L1570"/>
      <c r="M1570" s="60">
        <f t="shared" si="362"/>
        <v>642</v>
      </c>
      <c r="N1570" s="10"/>
      <c r="O1570" s="79" t="str">
        <f t="shared" si="358"/>
        <v>NY Metro</v>
      </c>
      <c r="P1570" s="94">
        <f t="shared" si="357"/>
        <v>1481</v>
      </c>
      <c r="Q1570" s="94" t="s">
        <v>114</v>
      </c>
      <c r="R1570" s="193"/>
      <c r="S1570" s="94">
        <v>1</v>
      </c>
      <c r="T1570" s="58">
        <f t="shared" si="366"/>
        <v>4</v>
      </c>
      <c r="U1570" s="61">
        <f t="shared" si="367"/>
        <v>642</v>
      </c>
      <c r="V1570" s="61">
        <f t="shared" si="359"/>
        <v>626.18873445501094</v>
      </c>
      <c r="W1570" s="61" t="s">
        <v>194</v>
      </c>
      <c r="X1570" s="61">
        <f t="shared" si="360"/>
        <v>3.6349999999999998</v>
      </c>
      <c r="Y1570" s="61">
        <f t="shared" si="364"/>
        <v>3.5454767129968299</v>
      </c>
      <c r="Z1570" s="58">
        <f t="shared" si="365"/>
        <v>0</v>
      </c>
      <c r="AA1570" s="81">
        <f t="shared" si="368"/>
        <v>626.18873445501094</v>
      </c>
      <c r="AB1570" s="212">
        <f t="shared" si="363"/>
        <v>156.54718361375274</v>
      </c>
      <c r="AC1570" s="82"/>
      <c r="AD1570" s="10"/>
      <c r="AE1570"/>
      <c r="AF1570"/>
      <c r="AK1570" s="10"/>
      <c r="AM1570"/>
      <c r="AR1570" s="10"/>
      <c r="AT1570"/>
    </row>
    <row r="1571" spans="1:46" x14ac:dyDescent="0.25">
      <c r="A1571" s="93">
        <v>1482</v>
      </c>
      <c r="B1571" s="93" t="s">
        <v>126</v>
      </c>
      <c r="C1571" s="94" t="s">
        <v>114</v>
      </c>
      <c r="D1571" s="121">
        <v>2014</v>
      </c>
      <c r="E1571" s="93">
        <v>4</v>
      </c>
      <c r="F1571" s="93">
        <f t="shared" si="361"/>
        <v>1482</v>
      </c>
      <c r="H1571" s="54">
        <v>4</v>
      </c>
      <c r="I1571" s="118">
        <v>642</v>
      </c>
      <c r="J1571" s="123"/>
      <c r="L1571"/>
      <c r="M1571" s="60">
        <f t="shared" si="362"/>
        <v>642</v>
      </c>
      <c r="N1571" s="10"/>
      <c r="O1571" s="79" t="str">
        <f t="shared" si="358"/>
        <v>NY Metro</v>
      </c>
      <c r="P1571" s="94">
        <f t="shared" si="357"/>
        <v>1482</v>
      </c>
      <c r="Q1571" s="94" t="s">
        <v>114</v>
      </c>
      <c r="R1571" s="193"/>
      <c r="S1571" s="94">
        <v>1</v>
      </c>
      <c r="T1571" s="58">
        <f t="shared" si="366"/>
        <v>4</v>
      </c>
      <c r="U1571" s="61">
        <f t="shared" si="367"/>
        <v>642</v>
      </c>
      <c r="V1571" s="61">
        <f t="shared" si="359"/>
        <v>626.18873445501094</v>
      </c>
      <c r="W1571" s="61" t="s">
        <v>194</v>
      </c>
      <c r="X1571" s="61">
        <f t="shared" si="360"/>
        <v>3.6349999999999998</v>
      </c>
      <c r="Y1571" s="61">
        <f t="shared" si="364"/>
        <v>3.5454767129968299</v>
      </c>
      <c r="Z1571" s="58">
        <f t="shared" si="365"/>
        <v>0</v>
      </c>
      <c r="AA1571" s="81">
        <f t="shared" si="368"/>
        <v>626.18873445501094</v>
      </c>
      <c r="AB1571" s="212">
        <f t="shared" si="363"/>
        <v>156.54718361375274</v>
      </c>
      <c r="AC1571" s="82"/>
      <c r="AD1571" s="10"/>
      <c r="AE1571"/>
      <c r="AF1571"/>
      <c r="AK1571" s="10"/>
      <c r="AM1571"/>
      <c r="AR1571" s="10"/>
      <c r="AT1571"/>
    </row>
    <row r="1572" spans="1:46" x14ac:dyDescent="0.25">
      <c r="A1572" s="93">
        <v>1483</v>
      </c>
      <c r="B1572" s="93" t="s">
        <v>126</v>
      </c>
      <c r="C1572" s="94" t="s">
        <v>114</v>
      </c>
      <c r="D1572" s="121">
        <v>2014</v>
      </c>
      <c r="E1572" s="93">
        <v>4</v>
      </c>
      <c r="F1572" s="93">
        <f t="shared" si="361"/>
        <v>1483</v>
      </c>
      <c r="H1572" s="54">
        <v>4</v>
      </c>
      <c r="I1572" s="118">
        <v>642</v>
      </c>
      <c r="J1572" s="123"/>
      <c r="L1572"/>
      <c r="M1572" s="60">
        <f t="shared" si="362"/>
        <v>642</v>
      </c>
      <c r="N1572" s="10"/>
      <c r="O1572" s="79" t="str">
        <f t="shared" si="358"/>
        <v>NY Metro</v>
      </c>
      <c r="P1572" s="94">
        <f t="shared" si="357"/>
        <v>1483</v>
      </c>
      <c r="Q1572" s="94" t="s">
        <v>114</v>
      </c>
      <c r="R1572" s="193"/>
      <c r="S1572" s="94">
        <v>1</v>
      </c>
      <c r="T1572" s="58">
        <f t="shared" si="366"/>
        <v>4</v>
      </c>
      <c r="U1572" s="61">
        <f t="shared" si="367"/>
        <v>642</v>
      </c>
      <c r="V1572" s="61">
        <f t="shared" si="359"/>
        <v>626.18873445501094</v>
      </c>
      <c r="W1572" s="61" t="s">
        <v>194</v>
      </c>
      <c r="X1572" s="61">
        <f t="shared" si="360"/>
        <v>3.6349999999999998</v>
      </c>
      <c r="Y1572" s="61">
        <f t="shared" si="364"/>
        <v>3.5454767129968299</v>
      </c>
      <c r="Z1572" s="58">
        <f t="shared" si="365"/>
        <v>0</v>
      </c>
      <c r="AA1572" s="81">
        <f t="shared" si="368"/>
        <v>626.18873445501094</v>
      </c>
      <c r="AB1572" s="212">
        <f t="shared" si="363"/>
        <v>156.54718361375274</v>
      </c>
      <c r="AC1572" s="82"/>
      <c r="AD1572" s="10"/>
      <c r="AE1572"/>
      <c r="AF1572"/>
      <c r="AK1572" s="10"/>
      <c r="AM1572"/>
      <c r="AR1572" s="10"/>
      <c r="AT1572"/>
    </row>
    <row r="1573" spans="1:46" x14ac:dyDescent="0.25">
      <c r="A1573" s="93">
        <v>1484</v>
      </c>
      <c r="B1573" s="93" t="s">
        <v>126</v>
      </c>
      <c r="C1573" s="94" t="s">
        <v>114</v>
      </c>
      <c r="D1573" s="121">
        <v>2014</v>
      </c>
      <c r="E1573" s="93">
        <v>4</v>
      </c>
      <c r="F1573" s="93">
        <f t="shared" si="361"/>
        <v>1484</v>
      </c>
      <c r="H1573" s="54">
        <v>4</v>
      </c>
      <c r="I1573" s="118">
        <v>642</v>
      </c>
      <c r="J1573" s="123"/>
      <c r="L1573"/>
      <c r="M1573" s="60">
        <f t="shared" si="362"/>
        <v>642</v>
      </c>
      <c r="N1573" s="10"/>
      <c r="O1573" s="79" t="str">
        <f t="shared" si="358"/>
        <v>NY Metro</v>
      </c>
      <c r="P1573" s="94">
        <f t="shared" si="357"/>
        <v>1484</v>
      </c>
      <c r="Q1573" s="94" t="s">
        <v>114</v>
      </c>
      <c r="R1573" s="193"/>
      <c r="S1573" s="94">
        <v>1</v>
      </c>
      <c r="T1573" s="58">
        <f t="shared" si="366"/>
        <v>4</v>
      </c>
      <c r="U1573" s="61">
        <f t="shared" si="367"/>
        <v>642</v>
      </c>
      <c r="V1573" s="61">
        <f t="shared" si="359"/>
        <v>626.18873445501094</v>
      </c>
      <c r="W1573" s="61" t="s">
        <v>194</v>
      </c>
      <c r="X1573" s="61">
        <f t="shared" si="360"/>
        <v>3.6349999999999998</v>
      </c>
      <c r="Y1573" s="61">
        <f t="shared" si="364"/>
        <v>3.5454767129968299</v>
      </c>
      <c r="Z1573" s="58">
        <f t="shared" si="365"/>
        <v>0</v>
      </c>
      <c r="AA1573" s="81">
        <f t="shared" si="368"/>
        <v>626.18873445501094</v>
      </c>
      <c r="AB1573" s="212">
        <f t="shared" si="363"/>
        <v>156.54718361375274</v>
      </c>
      <c r="AC1573" s="82"/>
      <c r="AD1573" s="10"/>
      <c r="AE1573"/>
      <c r="AF1573"/>
      <c r="AK1573" s="10"/>
      <c r="AM1573"/>
      <c r="AR1573" s="10"/>
      <c r="AT1573"/>
    </row>
    <row r="1574" spans="1:46" x14ac:dyDescent="0.25">
      <c r="A1574" s="93">
        <v>1485</v>
      </c>
      <c r="B1574" s="93" t="s">
        <v>126</v>
      </c>
      <c r="C1574" s="94" t="s">
        <v>114</v>
      </c>
      <c r="D1574" s="121">
        <v>2014</v>
      </c>
      <c r="E1574" s="93">
        <v>4</v>
      </c>
      <c r="F1574" s="93">
        <f t="shared" si="361"/>
        <v>1485</v>
      </c>
      <c r="H1574" s="54">
        <v>4</v>
      </c>
      <c r="I1574" s="118">
        <v>642</v>
      </c>
      <c r="J1574" s="123"/>
      <c r="L1574"/>
      <c r="M1574" s="60">
        <f t="shared" si="362"/>
        <v>642</v>
      </c>
      <c r="N1574" s="10"/>
      <c r="O1574" s="79" t="str">
        <f t="shared" si="358"/>
        <v>NY Metro</v>
      </c>
      <c r="P1574" s="94">
        <f t="shared" si="357"/>
        <v>1485</v>
      </c>
      <c r="Q1574" s="94" t="s">
        <v>114</v>
      </c>
      <c r="R1574" s="193"/>
      <c r="S1574" s="94">
        <v>1</v>
      </c>
      <c r="T1574" s="58">
        <f t="shared" si="366"/>
        <v>4</v>
      </c>
      <c r="U1574" s="61">
        <f t="shared" si="367"/>
        <v>642</v>
      </c>
      <c r="V1574" s="61">
        <f t="shared" si="359"/>
        <v>626.18873445501094</v>
      </c>
      <c r="W1574" s="61" t="s">
        <v>194</v>
      </c>
      <c r="X1574" s="61">
        <f t="shared" si="360"/>
        <v>3.6349999999999998</v>
      </c>
      <c r="Y1574" s="61">
        <f t="shared" si="364"/>
        <v>3.5454767129968299</v>
      </c>
      <c r="Z1574" s="58">
        <f t="shared" si="365"/>
        <v>0</v>
      </c>
      <c r="AA1574" s="81">
        <f t="shared" si="368"/>
        <v>626.18873445501094</v>
      </c>
      <c r="AB1574" s="212">
        <f t="shared" si="363"/>
        <v>156.54718361375274</v>
      </c>
      <c r="AC1574" s="82"/>
      <c r="AD1574" s="10"/>
      <c r="AE1574"/>
      <c r="AF1574"/>
      <c r="AK1574" s="10"/>
      <c r="AM1574"/>
      <c r="AR1574" s="10"/>
      <c r="AT1574"/>
    </row>
    <row r="1575" spans="1:46" x14ac:dyDescent="0.25">
      <c r="A1575" s="93">
        <v>1486</v>
      </c>
      <c r="B1575" s="93" t="s">
        <v>126</v>
      </c>
      <c r="C1575" s="94" t="s">
        <v>114</v>
      </c>
      <c r="D1575" s="121">
        <v>2014</v>
      </c>
      <c r="E1575" s="93">
        <v>4</v>
      </c>
      <c r="F1575" s="93">
        <f t="shared" si="361"/>
        <v>1486</v>
      </c>
      <c r="H1575" s="54">
        <v>4</v>
      </c>
      <c r="I1575" s="118">
        <v>642</v>
      </c>
      <c r="J1575" s="123"/>
      <c r="L1575"/>
      <c r="M1575" s="60">
        <f t="shared" si="362"/>
        <v>642</v>
      </c>
      <c r="N1575" s="10"/>
      <c r="O1575" s="79" t="str">
        <f t="shared" si="358"/>
        <v>NY Metro</v>
      </c>
      <c r="P1575" s="94">
        <f t="shared" si="357"/>
        <v>1486</v>
      </c>
      <c r="Q1575" s="94" t="s">
        <v>114</v>
      </c>
      <c r="R1575" s="193"/>
      <c r="S1575" s="94">
        <v>1</v>
      </c>
      <c r="T1575" s="58">
        <f t="shared" si="366"/>
        <v>4</v>
      </c>
      <c r="U1575" s="61">
        <f t="shared" si="367"/>
        <v>642</v>
      </c>
      <c r="V1575" s="61">
        <f t="shared" si="359"/>
        <v>626.18873445501094</v>
      </c>
      <c r="W1575" s="61" t="s">
        <v>194</v>
      </c>
      <c r="X1575" s="61">
        <f t="shared" si="360"/>
        <v>3.6349999999999998</v>
      </c>
      <c r="Y1575" s="61">
        <f t="shared" si="364"/>
        <v>3.5454767129968299</v>
      </c>
      <c r="Z1575" s="58">
        <f t="shared" si="365"/>
        <v>0</v>
      </c>
      <c r="AA1575" s="81">
        <f t="shared" si="368"/>
        <v>626.18873445501094</v>
      </c>
      <c r="AB1575" s="212">
        <f t="shared" si="363"/>
        <v>156.54718361375274</v>
      </c>
      <c r="AC1575" s="82"/>
      <c r="AD1575" s="10"/>
      <c r="AE1575"/>
      <c r="AF1575"/>
      <c r="AK1575" s="10"/>
      <c r="AM1575"/>
      <c r="AR1575" s="10"/>
      <c r="AT1575"/>
    </row>
    <row r="1576" spans="1:46" x14ac:dyDescent="0.25">
      <c r="A1576" s="93">
        <v>1487</v>
      </c>
      <c r="B1576" s="93" t="s">
        <v>126</v>
      </c>
      <c r="C1576" s="94" t="s">
        <v>114</v>
      </c>
      <c r="D1576" s="121">
        <v>2014</v>
      </c>
      <c r="E1576" s="93">
        <v>4</v>
      </c>
      <c r="F1576" s="93">
        <f t="shared" si="361"/>
        <v>1487</v>
      </c>
      <c r="H1576" s="54">
        <v>4</v>
      </c>
      <c r="I1576" s="118">
        <v>642</v>
      </c>
      <c r="J1576" s="123"/>
      <c r="L1576"/>
      <c r="M1576" s="60">
        <f t="shared" si="362"/>
        <v>642</v>
      </c>
      <c r="N1576" s="10"/>
      <c r="O1576" s="79" t="str">
        <f t="shared" si="358"/>
        <v>NY Metro</v>
      </c>
      <c r="P1576" s="94">
        <f t="shared" si="357"/>
        <v>1487</v>
      </c>
      <c r="Q1576" s="94" t="s">
        <v>114</v>
      </c>
      <c r="R1576" s="193"/>
      <c r="S1576" s="94">
        <v>1</v>
      </c>
      <c r="T1576" s="58">
        <f t="shared" si="366"/>
        <v>4</v>
      </c>
      <c r="U1576" s="61">
        <f t="shared" si="367"/>
        <v>642</v>
      </c>
      <c r="V1576" s="61">
        <f t="shared" si="359"/>
        <v>626.18873445501094</v>
      </c>
      <c r="W1576" s="61" t="s">
        <v>194</v>
      </c>
      <c r="X1576" s="61">
        <f t="shared" si="360"/>
        <v>3.6349999999999998</v>
      </c>
      <c r="Y1576" s="61">
        <f t="shared" si="364"/>
        <v>3.5454767129968299</v>
      </c>
      <c r="Z1576" s="58">
        <f t="shared" si="365"/>
        <v>0</v>
      </c>
      <c r="AA1576" s="81">
        <f t="shared" si="368"/>
        <v>626.18873445501094</v>
      </c>
      <c r="AB1576" s="212">
        <f t="shared" si="363"/>
        <v>156.54718361375274</v>
      </c>
      <c r="AC1576" s="82"/>
      <c r="AD1576" s="10"/>
      <c r="AE1576"/>
      <c r="AF1576"/>
      <c r="AK1576" s="10"/>
      <c r="AM1576"/>
      <c r="AR1576" s="10"/>
      <c r="AT1576"/>
    </row>
    <row r="1577" spans="1:46" x14ac:dyDescent="0.25">
      <c r="A1577" s="93">
        <v>1488</v>
      </c>
      <c r="B1577" s="93" t="s">
        <v>126</v>
      </c>
      <c r="C1577" s="94" t="s">
        <v>114</v>
      </c>
      <c r="D1577" s="121">
        <v>2014</v>
      </c>
      <c r="E1577" s="93">
        <v>4</v>
      </c>
      <c r="F1577" s="93">
        <f t="shared" si="361"/>
        <v>1488</v>
      </c>
      <c r="H1577" s="54">
        <v>4</v>
      </c>
      <c r="I1577" s="118">
        <v>642</v>
      </c>
      <c r="J1577" s="123"/>
      <c r="L1577"/>
      <c r="M1577" s="60">
        <f t="shared" si="362"/>
        <v>642</v>
      </c>
      <c r="N1577" s="10"/>
      <c r="O1577" s="79" t="str">
        <f t="shared" si="358"/>
        <v>NY Metro</v>
      </c>
      <c r="P1577" s="94">
        <f t="shared" si="357"/>
        <v>1488</v>
      </c>
      <c r="Q1577" s="94" t="s">
        <v>114</v>
      </c>
      <c r="R1577" s="193"/>
      <c r="S1577" s="94">
        <v>1</v>
      </c>
      <c r="T1577" s="58">
        <f t="shared" si="366"/>
        <v>4</v>
      </c>
      <c r="U1577" s="61">
        <f t="shared" si="367"/>
        <v>642</v>
      </c>
      <c r="V1577" s="61">
        <f t="shared" si="359"/>
        <v>626.18873445501094</v>
      </c>
      <c r="W1577" s="61" t="s">
        <v>194</v>
      </c>
      <c r="X1577" s="61">
        <f t="shared" si="360"/>
        <v>3.6349999999999998</v>
      </c>
      <c r="Y1577" s="61">
        <f t="shared" si="364"/>
        <v>3.5454767129968299</v>
      </c>
      <c r="Z1577" s="58">
        <f t="shared" si="365"/>
        <v>0</v>
      </c>
      <c r="AA1577" s="81">
        <f t="shared" si="368"/>
        <v>626.18873445501094</v>
      </c>
      <c r="AB1577" s="212">
        <f t="shared" si="363"/>
        <v>156.54718361375274</v>
      </c>
      <c r="AC1577" s="82"/>
      <c r="AD1577" s="10"/>
      <c r="AE1577"/>
      <c r="AF1577"/>
      <c r="AK1577" s="10"/>
      <c r="AM1577"/>
      <c r="AR1577" s="10"/>
      <c r="AT1577"/>
    </row>
    <row r="1578" spans="1:46" x14ac:dyDescent="0.25">
      <c r="A1578" s="93">
        <v>1489</v>
      </c>
      <c r="B1578" s="93" t="s">
        <v>126</v>
      </c>
      <c r="C1578" s="94" t="s">
        <v>114</v>
      </c>
      <c r="D1578" s="121">
        <v>2014</v>
      </c>
      <c r="E1578" s="93">
        <v>4</v>
      </c>
      <c r="F1578" s="93">
        <f t="shared" si="361"/>
        <v>1489</v>
      </c>
      <c r="H1578" s="54">
        <v>4</v>
      </c>
      <c r="I1578" s="118">
        <v>642</v>
      </c>
      <c r="J1578" s="123"/>
      <c r="L1578"/>
      <c r="M1578" s="60">
        <f t="shared" si="362"/>
        <v>642</v>
      </c>
      <c r="N1578" s="10"/>
      <c r="O1578" s="79" t="str">
        <f t="shared" si="358"/>
        <v>NY Metro</v>
      </c>
      <c r="P1578" s="94">
        <f t="shared" si="357"/>
        <v>1489</v>
      </c>
      <c r="Q1578" s="94" t="s">
        <v>114</v>
      </c>
      <c r="R1578" s="193"/>
      <c r="S1578" s="94">
        <v>1</v>
      </c>
      <c r="T1578" s="58">
        <f t="shared" si="366"/>
        <v>4</v>
      </c>
      <c r="U1578" s="61">
        <f t="shared" si="367"/>
        <v>642</v>
      </c>
      <c r="V1578" s="61">
        <f t="shared" si="359"/>
        <v>626.18873445501094</v>
      </c>
      <c r="W1578" s="61" t="s">
        <v>194</v>
      </c>
      <c r="X1578" s="61">
        <f t="shared" si="360"/>
        <v>3.6349999999999998</v>
      </c>
      <c r="Y1578" s="61">
        <f t="shared" si="364"/>
        <v>3.5454767129968299</v>
      </c>
      <c r="Z1578" s="58">
        <f t="shared" si="365"/>
        <v>0</v>
      </c>
      <c r="AA1578" s="81">
        <f t="shared" si="368"/>
        <v>626.18873445501094</v>
      </c>
      <c r="AB1578" s="212">
        <f t="shared" si="363"/>
        <v>156.54718361375274</v>
      </c>
      <c r="AC1578" s="82"/>
      <c r="AD1578" s="10"/>
      <c r="AE1578"/>
      <c r="AF1578"/>
      <c r="AK1578" s="10"/>
      <c r="AM1578"/>
      <c r="AR1578" s="10"/>
      <c r="AT1578"/>
    </row>
    <row r="1579" spans="1:46" x14ac:dyDescent="0.25">
      <c r="A1579" s="93">
        <v>1490</v>
      </c>
      <c r="B1579" s="93" t="s">
        <v>126</v>
      </c>
      <c r="C1579" s="94" t="s">
        <v>114</v>
      </c>
      <c r="D1579" s="121">
        <v>2014</v>
      </c>
      <c r="E1579" s="93">
        <v>4</v>
      </c>
      <c r="F1579" s="93">
        <f t="shared" si="361"/>
        <v>1490</v>
      </c>
      <c r="H1579" s="54">
        <v>4</v>
      </c>
      <c r="I1579" s="118">
        <v>642</v>
      </c>
      <c r="J1579" s="123"/>
      <c r="L1579"/>
      <c r="M1579" s="60">
        <f t="shared" si="362"/>
        <v>642</v>
      </c>
      <c r="N1579" s="10"/>
      <c r="O1579" s="79" t="str">
        <f t="shared" si="358"/>
        <v>NY Metro</v>
      </c>
      <c r="P1579" s="94">
        <f t="shared" si="357"/>
        <v>1490</v>
      </c>
      <c r="Q1579" s="94" t="s">
        <v>114</v>
      </c>
      <c r="R1579" s="193"/>
      <c r="S1579" s="94">
        <v>1</v>
      </c>
      <c r="T1579" s="58">
        <f t="shared" si="366"/>
        <v>4</v>
      </c>
      <c r="U1579" s="61">
        <f t="shared" si="367"/>
        <v>642</v>
      </c>
      <c r="V1579" s="61">
        <f t="shared" si="359"/>
        <v>626.18873445501094</v>
      </c>
      <c r="W1579" s="61" t="s">
        <v>194</v>
      </c>
      <c r="X1579" s="61">
        <f t="shared" si="360"/>
        <v>3.6349999999999998</v>
      </c>
      <c r="Y1579" s="61">
        <f t="shared" si="364"/>
        <v>3.5454767129968299</v>
      </c>
      <c r="Z1579" s="58">
        <f t="shared" si="365"/>
        <v>0</v>
      </c>
      <c r="AA1579" s="81">
        <f t="shared" si="368"/>
        <v>626.18873445501094</v>
      </c>
      <c r="AB1579" s="212">
        <f t="shared" si="363"/>
        <v>156.54718361375274</v>
      </c>
      <c r="AC1579" s="82"/>
      <c r="AD1579" s="10"/>
      <c r="AE1579"/>
      <c r="AF1579"/>
      <c r="AK1579" s="10"/>
      <c r="AM1579"/>
      <c r="AR1579" s="10"/>
      <c r="AT1579"/>
    </row>
    <row r="1580" spans="1:46" x14ac:dyDescent="0.25">
      <c r="A1580" s="93">
        <v>1491</v>
      </c>
      <c r="B1580" s="93" t="s">
        <v>126</v>
      </c>
      <c r="C1580" s="94" t="s">
        <v>114</v>
      </c>
      <c r="D1580" s="121">
        <v>2014</v>
      </c>
      <c r="E1580" s="93">
        <v>4</v>
      </c>
      <c r="F1580" s="93">
        <f t="shared" si="361"/>
        <v>1491</v>
      </c>
      <c r="H1580" s="54">
        <v>4</v>
      </c>
      <c r="I1580" s="118">
        <v>642</v>
      </c>
      <c r="J1580" s="123"/>
      <c r="L1580"/>
      <c r="M1580" s="60">
        <f t="shared" si="362"/>
        <v>642</v>
      </c>
      <c r="N1580" s="10"/>
      <c r="O1580" s="79" t="str">
        <f t="shared" si="358"/>
        <v>NY Metro</v>
      </c>
      <c r="P1580" s="94">
        <f t="shared" si="357"/>
        <v>1491</v>
      </c>
      <c r="Q1580" s="94" t="s">
        <v>114</v>
      </c>
      <c r="R1580" s="193"/>
      <c r="S1580" s="94">
        <v>1</v>
      </c>
      <c r="T1580" s="58">
        <f t="shared" si="366"/>
        <v>4</v>
      </c>
      <c r="U1580" s="61">
        <f t="shared" si="367"/>
        <v>642</v>
      </c>
      <c r="V1580" s="61">
        <f t="shared" si="359"/>
        <v>626.18873445501094</v>
      </c>
      <c r="W1580" s="61" t="s">
        <v>194</v>
      </c>
      <c r="X1580" s="61">
        <f t="shared" si="360"/>
        <v>3.6349999999999998</v>
      </c>
      <c r="Y1580" s="61">
        <f t="shared" si="364"/>
        <v>3.5454767129968299</v>
      </c>
      <c r="Z1580" s="58">
        <f t="shared" si="365"/>
        <v>0</v>
      </c>
      <c r="AA1580" s="81">
        <f t="shared" si="368"/>
        <v>626.18873445501094</v>
      </c>
      <c r="AB1580" s="212">
        <f t="shared" si="363"/>
        <v>156.54718361375274</v>
      </c>
      <c r="AC1580" s="82"/>
      <c r="AD1580" s="10"/>
      <c r="AE1580"/>
      <c r="AF1580"/>
      <c r="AK1580" s="10"/>
      <c r="AM1580"/>
      <c r="AR1580" s="10"/>
      <c r="AT1580"/>
    </row>
    <row r="1581" spans="1:46" x14ac:dyDescent="0.25">
      <c r="A1581" s="93">
        <v>1492</v>
      </c>
      <c r="B1581" s="93" t="s">
        <v>126</v>
      </c>
      <c r="C1581" s="94" t="s">
        <v>114</v>
      </c>
      <c r="D1581" s="121">
        <v>2014</v>
      </c>
      <c r="E1581" s="93">
        <v>4</v>
      </c>
      <c r="F1581" s="93">
        <f t="shared" si="361"/>
        <v>1492</v>
      </c>
      <c r="H1581" s="54">
        <v>4</v>
      </c>
      <c r="I1581" s="118">
        <v>642</v>
      </c>
      <c r="J1581" s="123"/>
      <c r="L1581"/>
      <c r="M1581" s="60">
        <f t="shared" si="362"/>
        <v>642</v>
      </c>
      <c r="N1581" s="10"/>
      <c r="O1581" s="79" t="str">
        <f t="shared" si="358"/>
        <v>NY Metro</v>
      </c>
      <c r="P1581" s="94">
        <f t="shared" si="357"/>
        <v>1492</v>
      </c>
      <c r="Q1581" s="94" t="s">
        <v>114</v>
      </c>
      <c r="R1581" s="193"/>
      <c r="S1581" s="94">
        <v>1</v>
      </c>
      <c r="T1581" s="58">
        <f t="shared" si="366"/>
        <v>4</v>
      </c>
      <c r="U1581" s="61">
        <f t="shared" si="367"/>
        <v>642</v>
      </c>
      <c r="V1581" s="61">
        <f t="shared" si="359"/>
        <v>626.18873445501094</v>
      </c>
      <c r="W1581" s="61" t="s">
        <v>194</v>
      </c>
      <c r="X1581" s="61">
        <f t="shared" si="360"/>
        <v>3.6349999999999998</v>
      </c>
      <c r="Y1581" s="61">
        <f t="shared" si="364"/>
        <v>3.5454767129968299</v>
      </c>
      <c r="Z1581" s="58">
        <f t="shared" si="365"/>
        <v>0</v>
      </c>
      <c r="AA1581" s="81">
        <f t="shared" si="368"/>
        <v>626.18873445501094</v>
      </c>
      <c r="AB1581" s="212">
        <f t="shared" si="363"/>
        <v>156.54718361375274</v>
      </c>
      <c r="AC1581" s="82"/>
      <c r="AD1581" s="10"/>
      <c r="AE1581"/>
      <c r="AF1581"/>
      <c r="AK1581" s="10"/>
      <c r="AM1581"/>
      <c r="AR1581" s="10"/>
      <c r="AT1581"/>
    </row>
    <row r="1582" spans="1:46" x14ac:dyDescent="0.25">
      <c r="A1582" s="93">
        <v>1493</v>
      </c>
      <c r="B1582" s="93" t="s">
        <v>126</v>
      </c>
      <c r="C1582" s="94" t="s">
        <v>114</v>
      </c>
      <c r="D1582" s="121">
        <v>2014</v>
      </c>
      <c r="E1582" s="93">
        <v>4</v>
      </c>
      <c r="F1582" s="93">
        <f t="shared" si="361"/>
        <v>1493</v>
      </c>
      <c r="H1582" s="54">
        <v>4</v>
      </c>
      <c r="I1582" s="118">
        <v>642</v>
      </c>
      <c r="J1582" s="123"/>
      <c r="L1582"/>
      <c r="M1582" s="60">
        <f t="shared" si="362"/>
        <v>642</v>
      </c>
      <c r="N1582" s="10"/>
      <c r="O1582" s="79" t="str">
        <f t="shared" si="358"/>
        <v>NY Metro</v>
      </c>
      <c r="P1582" s="94">
        <f t="shared" si="357"/>
        <v>1493</v>
      </c>
      <c r="Q1582" s="94" t="s">
        <v>114</v>
      </c>
      <c r="R1582" s="193"/>
      <c r="S1582" s="94">
        <v>1</v>
      </c>
      <c r="T1582" s="58">
        <f t="shared" si="366"/>
        <v>4</v>
      </c>
      <c r="U1582" s="61">
        <f t="shared" si="367"/>
        <v>642</v>
      </c>
      <c r="V1582" s="61">
        <f t="shared" si="359"/>
        <v>626.18873445501094</v>
      </c>
      <c r="W1582" s="61" t="s">
        <v>194</v>
      </c>
      <c r="X1582" s="61">
        <f t="shared" si="360"/>
        <v>3.6349999999999998</v>
      </c>
      <c r="Y1582" s="61">
        <f t="shared" si="364"/>
        <v>3.5454767129968299</v>
      </c>
      <c r="Z1582" s="58">
        <f t="shared" si="365"/>
        <v>0</v>
      </c>
      <c r="AA1582" s="81">
        <f t="shared" si="368"/>
        <v>626.18873445501094</v>
      </c>
      <c r="AB1582" s="212">
        <f t="shared" si="363"/>
        <v>156.54718361375274</v>
      </c>
      <c r="AC1582" s="82"/>
      <c r="AD1582" s="10"/>
      <c r="AE1582"/>
      <c r="AF1582"/>
      <c r="AK1582" s="10"/>
      <c r="AM1582"/>
      <c r="AR1582" s="10"/>
      <c r="AT1582"/>
    </row>
    <row r="1583" spans="1:46" x14ac:dyDescent="0.25">
      <c r="A1583" s="93">
        <v>1494</v>
      </c>
      <c r="B1583" s="93" t="s">
        <v>126</v>
      </c>
      <c r="C1583" s="94" t="s">
        <v>114</v>
      </c>
      <c r="D1583" s="121">
        <v>2014</v>
      </c>
      <c r="E1583" s="93">
        <v>4</v>
      </c>
      <c r="F1583" s="93">
        <f t="shared" si="361"/>
        <v>1494</v>
      </c>
      <c r="H1583" s="54">
        <v>4</v>
      </c>
      <c r="I1583" s="118">
        <v>642</v>
      </c>
      <c r="J1583" s="123"/>
      <c r="L1583"/>
      <c r="M1583" s="60">
        <f t="shared" si="362"/>
        <v>642</v>
      </c>
      <c r="N1583" s="10"/>
      <c r="O1583" s="79" t="str">
        <f t="shared" si="358"/>
        <v>NY Metro</v>
      </c>
      <c r="P1583" s="94">
        <f t="shared" si="357"/>
        <v>1494</v>
      </c>
      <c r="Q1583" s="94" t="s">
        <v>114</v>
      </c>
      <c r="R1583" s="193"/>
      <c r="S1583" s="94">
        <v>1</v>
      </c>
      <c r="T1583" s="58">
        <f t="shared" si="366"/>
        <v>4</v>
      </c>
      <c r="U1583" s="61">
        <f t="shared" si="367"/>
        <v>642</v>
      </c>
      <c r="V1583" s="61">
        <f t="shared" si="359"/>
        <v>626.18873445501094</v>
      </c>
      <c r="W1583" s="61" t="s">
        <v>194</v>
      </c>
      <c r="X1583" s="61">
        <f t="shared" si="360"/>
        <v>3.6349999999999998</v>
      </c>
      <c r="Y1583" s="61">
        <f t="shared" si="364"/>
        <v>3.5454767129968299</v>
      </c>
      <c r="Z1583" s="58">
        <f t="shared" si="365"/>
        <v>0</v>
      </c>
      <c r="AA1583" s="81">
        <f t="shared" si="368"/>
        <v>626.18873445501094</v>
      </c>
      <c r="AB1583" s="212">
        <f t="shared" si="363"/>
        <v>156.54718361375274</v>
      </c>
      <c r="AC1583" s="82"/>
      <c r="AD1583" s="10"/>
      <c r="AE1583"/>
      <c r="AF1583"/>
      <c r="AK1583" s="10"/>
      <c r="AM1583"/>
      <c r="AR1583" s="10"/>
      <c r="AT1583"/>
    </row>
    <row r="1584" spans="1:46" x14ac:dyDescent="0.25">
      <c r="A1584" s="93">
        <v>1495</v>
      </c>
      <c r="B1584" s="93" t="s">
        <v>126</v>
      </c>
      <c r="C1584" s="94" t="s">
        <v>114</v>
      </c>
      <c r="D1584" s="121">
        <v>2014</v>
      </c>
      <c r="E1584" s="93">
        <v>4</v>
      </c>
      <c r="F1584" s="93">
        <f t="shared" si="361"/>
        <v>1495</v>
      </c>
      <c r="H1584" s="54">
        <v>4</v>
      </c>
      <c r="I1584" s="118">
        <v>642</v>
      </c>
      <c r="J1584" s="123"/>
      <c r="L1584"/>
      <c r="M1584" s="60">
        <f t="shared" si="362"/>
        <v>642</v>
      </c>
      <c r="N1584" s="10"/>
      <c r="O1584" s="79" t="str">
        <f t="shared" si="358"/>
        <v>NY Metro</v>
      </c>
      <c r="P1584" s="94">
        <f t="shared" si="357"/>
        <v>1495</v>
      </c>
      <c r="Q1584" s="94" t="s">
        <v>114</v>
      </c>
      <c r="R1584" s="193"/>
      <c r="S1584" s="94">
        <v>1</v>
      </c>
      <c r="T1584" s="58">
        <f t="shared" si="366"/>
        <v>4</v>
      </c>
      <c r="U1584" s="61">
        <f t="shared" si="367"/>
        <v>642</v>
      </c>
      <c r="V1584" s="61">
        <f t="shared" si="359"/>
        <v>626.18873445501094</v>
      </c>
      <c r="W1584" s="61" t="s">
        <v>194</v>
      </c>
      <c r="X1584" s="61">
        <f t="shared" si="360"/>
        <v>3.6349999999999998</v>
      </c>
      <c r="Y1584" s="61">
        <f t="shared" si="364"/>
        <v>3.5454767129968299</v>
      </c>
      <c r="Z1584" s="58">
        <f t="shared" si="365"/>
        <v>0</v>
      </c>
      <c r="AA1584" s="81">
        <f t="shared" si="368"/>
        <v>626.18873445501094</v>
      </c>
      <c r="AB1584" s="212">
        <f t="shared" si="363"/>
        <v>156.54718361375274</v>
      </c>
      <c r="AC1584" s="82"/>
      <c r="AD1584" s="10"/>
      <c r="AE1584"/>
      <c r="AF1584"/>
      <c r="AK1584" s="10"/>
      <c r="AM1584"/>
      <c r="AR1584" s="10"/>
      <c r="AT1584"/>
    </row>
    <row r="1585" spans="1:46" x14ac:dyDescent="0.25">
      <c r="A1585" s="93">
        <v>1496</v>
      </c>
      <c r="B1585" s="93" t="s">
        <v>126</v>
      </c>
      <c r="C1585" s="94" t="s">
        <v>114</v>
      </c>
      <c r="D1585" s="121">
        <v>2014</v>
      </c>
      <c r="E1585" s="93">
        <v>4</v>
      </c>
      <c r="F1585" s="93">
        <f t="shared" si="361"/>
        <v>1496</v>
      </c>
      <c r="H1585" s="54">
        <v>4</v>
      </c>
      <c r="I1585" s="118">
        <v>642</v>
      </c>
      <c r="J1585" s="123"/>
      <c r="L1585"/>
      <c r="M1585" s="60">
        <f t="shared" si="362"/>
        <v>642</v>
      </c>
      <c r="N1585" s="10"/>
      <c r="O1585" s="79" t="str">
        <f t="shared" si="358"/>
        <v>NY Metro</v>
      </c>
      <c r="P1585" s="94">
        <f t="shared" si="357"/>
        <v>1496</v>
      </c>
      <c r="Q1585" s="94" t="s">
        <v>114</v>
      </c>
      <c r="R1585" s="193"/>
      <c r="S1585" s="94">
        <v>1</v>
      </c>
      <c r="T1585" s="58">
        <f t="shared" si="366"/>
        <v>4</v>
      </c>
      <c r="U1585" s="61">
        <f t="shared" si="367"/>
        <v>642</v>
      </c>
      <c r="V1585" s="61">
        <f t="shared" si="359"/>
        <v>626.18873445501094</v>
      </c>
      <c r="W1585" s="61" t="s">
        <v>194</v>
      </c>
      <c r="X1585" s="61">
        <f t="shared" si="360"/>
        <v>3.6349999999999998</v>
      </c>
      <c r="Y1585" s="61">
        <f t="shared" si="364"/>
        <v>3.5454767129968299</v>
      </c>
      <c r="Z1585" s="58">
        <f t="shared" si="365"/>
        <v>0</v>
      </c>
      <c r="AA1585" s="81">
        <f t="shared" si="368"/>
        <v>626.18873445501094</v>
      </c>
      <c r="AB1585" s="212">
        <f t="shared" si="363"/>
        <v>156.54718361375274</v>
      </c>
      <c r="AC1585" s="82"/>
      <c r="AD1585" s="10"/>
      <c r="AE1585"/>
      <c r="AF1585"/>
      <c r="AK1585" s="10"/>
      <c r="AM1585"/>
      <c r="AR1585" s="10"/>
      <c r="AT1585"/>
    </row>
    <row r="1586" spans="1:46" x14ac:dyDescent="0.25">
      <c r="A1586" s="93">
        <v>1497</v>
      </c>
      <c r="B1586" s="93" t="s">
        <v>126</v>
      </c>
      <c r="C1586" s="94" t="s">
        <v>114</v>
      </c>
      <c r="D1586" s="121">
        <v>2014</v>
      </c>
      <c r="E1586" s="93">
        <v>4</v>
      </c>
      <c r="F1586" s="93">
        <f t="shared" si="361"/>
        <v>1497</v>
      </c>
      <c r="H1586" s="54">
        <v>4</v>
      </c>
      <c r="I1586" s="118">
        <v>642</v>
      </c>
      <c r="J1586" s="123"/>
      <c r="L1586"/>
      <c r="M1586" s="60">
        <f t="shared" si="362"/>
        <v>642</v>
      </c>
      <c r="N1586" s="10"/>
      <c r="O1586" s="79" t="str">
        <f t="shared" si="358"/>
        <v>NY Metro</v>
      </c>
      <c r="P1586" s="94">
        <f t="shared" si="357"/>
        <v>1497</v>
      </c>
      <c r="Q1586" s="94" t="s">
        <v>114</v>
      </c>
      <c r="R1586" s="193"/>
      <c r="S1586" s="94">
        <v>1</v>
      </c>
      <c r="T1586" s="58">
        <f t="shared" si="366"/>
        <v>4</v>
      </c>
      <c r="U1586" s="61">
        <f t="shared" si="367"/>
        <v>642</v>
      </c>
      <c r="V1586" s="61">
        <f t="shared" si="359"/>
        <v>626.18873445501094</v>
      </c>
      <c r="W1586" s="61" t="s">
        <v>194</v>
      </c>
      <c r="X1586" s="61">
        <f t="shared" si="360"/>
        <v>3.6349999999999998</v>
      </c>
      <c r="Y1586" s="61">
        <f t="shared" si="364"/>
        <v>3.5454767129968299</v>
      </c>
      <c r="Z1586" s="58">
        <f t="shared" si="365"/>
        <v>0</v>
      </c>
      <c r="AA1586" s="81">
        <f t="shared" si="368"/>
        <v>626.18873445501094</v>
      </c>
      <c r="AB1586" s="212">
        <f t="shared" si="363"/>
        <v>156.54718361375274</v>
      </c>
      <c r="AC1586" s="82"/>
      <c r="AD1586" s="10"/>
      <c r="AE1586"/>
      <c r="AF1586"/>
      <c r="AK1586" s="10"/>
      <c r="AM1586"/>
      <c r="AR1586" s="10"/>
      <c r="AT1586"/>
    </row>
    <row r="1587" spans="1:46" x14ac:dyDescent="0.25">
      <c r="A1587" s="93">
        <v>1498</v>
      </c>
      <c r="B1587" s="93" t="s">
        <v>126</v>
      </c>
      <c r="C1587" s="94" t="s">
        <v>114</v>
      </c>
      <c r="D1587" s="121">
        <v>2014</v>
      </c>
      <c r="E1587" s="93">
        <v>4</v>
      </c>
      <c r="F1587" s="93">
        <f t="shared" si="361"/>
        <v>1498</v>
      </c>
      <c r="H1587" s="54">
        <v>4</v>
      </c>
      <c r="I1587" s="118">
        <v>642</v>
      </c>
      <c r="J1587" s="123"/>
      <c r="L1587"/>
      <c r="M1587" s="60">
        <f t="shared" si="362"/>
        <v>642</v>
      </c>
      <c r="N1587" s="10"/>
      <c r="O1587" s="79" t="str">
        <f t="shared" si="358"/>
        <v>NY Metro</v>
      </c>
      <c r="P1587" s="94">
        <f t="shared" si="357"/>
        <v>1498</v>
      </c>
      <c r="Q1587" s="94" t="s">
        <v>114</v>
      </c>
      <c r="R1587" s="193"/>
      <c r="S1587" s="94">
        <v>1</v>
      </c>
      <c r="T1587" s="58">
        <f t="shared" si="366"/>
        <v>4</v>
      </c>
      <c r="U1587" s="61">
        <f t="shared" si="367"/>
        <v>642</v>
      </c>
      <c r="V1587" s="61">
        <f t="shared" si="359"/>
        <v>626.18873445501094</v>
      </c>
      <c r="W1587" s="61" t="s">
        <v>194</v>
      </c>
      <c r="X1587" s="61">
        <f t="shared" si="360"/>
        <v>3.6349999999999998</v>
      </c>
      <c r="Y1587" s="61">
        <f t="shared" si="364"/>
        <v>3.5454767129968299</v>
      </c>
      <c r="Z1587" s="58">
        <f t="shared" si="365"/>
        <v>0</v>
      </c>
      <c r="AA1587" s="81">
        <f t="shared" si="368"/>
        <v>626.18873445501094</v>
      </c>
      <c r="AB1587" s="212">
        <f t="shared" si="363"/>
        <v>156.54718361375274</v>
      </c>
      <c r="AC1587" s="82"/>
      <c r="AD1587" s="10"/>
      <c r="AE1587"/>
      <c r="AF1587"/>
      <c r="AK1587" s="10"/>
      <c r="AM1587"/>
      <c r="AR1587" s="10"/>
      <c r="AT1587"/>
    </row>
    <row r="1588" spans="1:46" x14ac:dyDescent="0.25">
      <c r="A1588" s="93">
        <v>1499</v>
      </c>
      <c r="B1588" s="93" t="s">
        <v>126</v>
      </c>
      <c r="C1588" s="94" t="s">
        <v>114</v>
      </c>
      <c r="D1588" s="121">
        <v>2014</v>
      </c>
      <c r="E1588" s="93">
        <v>4</v>
      </c>
      <c r="F1588" s="93">
        <f t="shared" si="361"/>
        <v>1499</v>
      </c>
      <c r="H1588" s="54">
        <v>4</v>
      </c>
      <c r="I1588" s="118">
        <v>642</v>
      </c>
      <c r="J1588" s="123"/>
      <c r="L1588"/>
      <c r="M1588" s="60">
        <f t="shared" si="362"/>
        <v>642</v>
      </c>
      <c r="N1588" s="10"/>
      <c r="O1588" s="79" t="str">
        <f t="shared" si="358"/>
        <v>NY Metro</v>
      </c>
      <c r="P1588" s="94">
        <f t="shared" si="357"/>
        <v>1499</v>
      </c>
      <c r="Q1588" s="94" t="s">
        <v>114</v>
      </c>
      <c r="R1588" s="193"/>
      <c r="S1588" s="94">
        <v>1</v>
      </c>
      <c r="T1588" s="58">
        <f t="shared" si="366"/>
        <v>4</v>
      </c>
      <c r="U1588" s="61">
        <f t="shared" si="367"/>
        <v>642</v>
      </c>
      <c r="V1588" s="61">
        <f t="shared" si="359"/>
        <v>626.18873445501094</v>
      </c>
      <c r="W1588" s="61" t="s">
        <v>194</v>
      </c>
      <c r="X1588" s="61">
        <f t="shared" si="360"/>
        <v>3.6349999999999998</v>
      </c>
      <c r="Y1588" s="61">
        <f t="shared" si="364"/>
        <v>3.5454767129968299</v>
      </c>
      <c r="Z1588" s="58">
        <f t="shared" si="365"/>
        <v>0</v>
      </c>
      <c r="AA1588" s="81">
        <f t="shared" si="368"/>
        <v>626.18873445501094</v>
      </c>
      <c r="AB1588" s="212">
        <f t="shared" si="363"/>
        <v>156.54718361375274</v>
      </c>
      <c r="AC1588" s="82"/>
      <c r="AD1588" s="10"/>
      <c r="AE1588"/>
      <c r="AF1588"/>
      <c r="AK1588" s="10"/>
      <c r="AM1588"/>
      <c r="AR1588" s="10"/>
      <c r="AT1588"/>
    </row>
    <row r="1589" spans="1:46" x14ac:dyDescent="0.25">
      <c r="A1589" s="93">
        <v>1500</v>
      </c>
      <c r="B1589" s="93" t="s">
        <v>126</v>
      </c>
      <c r="C1589" s="94" t="s">
        <v>114</v>
      </c>
      <c r="D1589" s="121">
        <v>2014</v>
      </c>
      <c r="E1589" s="93">
        <v>4</v>
      </c>
      <c r="F1589" s="93">
        <f t="shared" si="361"/>
        <v>1500</v>
      </c>
      <c r="H1589" s="54">
        <v>4</v>
      </c>
      <c r="I1589" s="118">
        <v>642</v>
      </c>
      <c r="J1589" s="123"/>
      <c r="L1589"/>
      <c r="M1589" s="60">
        <f t="shared" si="362"/>
        <v>642</v>
      </c>
      <c r="N1589" s="10"/>
      <c r="O1589" s="79" t="str">
        <f t="shared" si="358"/>
        <v>NY Metro</v>
      </c>
      <c r="P1589" s="94">
        <f t="shared" si="357"/>
        <v>1500</v>
      </c>
      <c r="Q1589" s="94" t="s">
        <v>114</v>
      </c>
      <c r="R1589" s="193"/>
      <c r="S1589" s="94">
        <v>1</v>
      </c>
      <c r="T1589" s="58">
        <f t="shared" si="366"/>
        <v>4</v>
      </c>
      <c r="U1589" s="61">
        <f t="shared" si="367"/>
        <v>642</v>
      </c>
      <c r="V1589" s="61">
        <f t="shared" si="359"/>
        <v>626.18873445501094</v>
      </c>
      <c r="W1589" s="61" t="s">
        <v>194</v>
      </c>
      <c r="X1589" s="61">
        <f t="shared" si="360"/>
        <v>3.6349999999999998</v>
      </c>
      <c r="Y1589" s="61">
        <f t="shared" si="364"/>
        <v>3.5454767129968299</v>
      </c>
      <c r="Z1589" s="58">
        <f t="shared" si="365"/>
        <v>0</v>
      </c>
      <c r="AA1589" s="81">
        <f t="shared" si="368"/>
        <v>626.18873445501094</v>
      </c>
      <c r="AB1589" s="212">
        <f t="shared" si="363"/>
        <v>156.54718361375274</v>
      </c>
      <c r="AC1589" s="82"/>
      <c r="AD1589" s="10"/>
      <c r="AE1589"/>
      <c r="AF1589"/>
      <c r="AK1589" s="10"/>
      <c r="AM1589"/>
      <c r="AR1589" s="10"/>
      <c r="AT1589"/>
    </row>
    <row r="1590" spans="1:46" x14ac:dyDescent="0.25">
      <c r="A1590" s="93">
        <v>1501</v>
      </c>
      <c r="B1590" s="93" t="s">
        <v>126</v>
      </c>
      <c r="C1590" s="94" t="s">
        <v>114</v>
      </c>
      <c r="D1590" s="121">
        <v>2014</v>
      </c>
      <c r="E1590" s="93">
        <v>4</v>
      </c>
      <c r="F1590" s="93">
        <f t="shared" si="361"/>
        <v>1501</v>
      </c>
      <c r="H1590" s="54">
        <v>4</v>
      </c>
      <c r="I1590" s="118">
        <v>506.64</v>
      </c>
      <c r="J1590" s="123"/>
      <c r="L1590"/>
      <c r="M1590" s="60">
        <f t="shared" si="362"/>
        <v>506.64</v>
      </c>
      <c r="N1590" s="10"/>
      <c r="O1590" s="79" t="str">
        <f t="shared" si="358"/>
        <v>NY Metro</v>
      </c>
      <c r="P1590" s="94">
        <f t="shared" si="357"/>
        <v>1501</v>
      </c>
      <c r="Q1590" s="94" t="s">
        <v>114</v>
      </c>
      <c r="R1590" s="193"/>
      <c r="S1590" s="94">
        <v>1</v>
      </c>
      <c r="T1590" s="58">
        <f t="shared" si="366"/>
        <v>4</v>
      </c>
      <c r="U1590" s="61">
        <f t="shared" si="367"/>
        <v>506.64</v>
      </c>
      <c r="V1590" s="61">
        <f t="shared" si="359"/>
        <v>494.16239941477687</v>
      </c>
      <c r="W1590" s="61" t="s">
        <v>194</v>
      </c>
      <c r="X1590" s="61">
        <f t="shared" si="360"/>
        <v>3.6349999999999998</v>
      </c>
      <c r="Y1590" s="61">
        <f t="shared" si="364"/>
        <v>3.5454767129968299</v>
      </c>
      <c r="Z1590" s="58">
        <f t="shared" si="365"/>
        <v>0</v>
      </c>
      <c r="AA1590" s="81">
        <f t="shared" si="368"/>
        <v>494.16239941477687</v>
      </c>
      <c r="AB1590" s="212">
        <f t="shared" si="363"/>
        <v>123.54059985369422</v>
      </c>
      <c r="AC1590" s="82"/>
      <c r="AD1590" s="10"/>
      <c r="AE1590"/>
      <c r="AF1590"/>
      <c r="AK1590" s="10"/>
      <c r="AM1590"/>
      <c r="AR1590" s="10"/>
      <c r="AT1590"/>
    </row>
    <row r="1591" spans="1:46" x14ac:dyDescent="0.25">
      <c r="A1591" s="93">
        <v>1502</v>
      </c>
      <c r="B1591" s="93" t="s">
        <v>126</v>
      </c>
      <c r="C1591" s="94" t="s">
        <v>114</v>
      </c>
      <c r="D1591" s="121">
        <v>2014</v>
      </c>
      <c r="E1591" s="93">
        <v>4</v>
      </c>
      <c r="F1591" s="93">
        <f t="shared" si="361"/>
        <v>1502</v>
      </c>
      <c r="H1591" s="54">
        <v>4</v>
      </c>
      <c r="I1591" s="118">
        <v>506.64</v>
      </c>
      <c r="J1591" s="123"/>
      <c r="L1591"/>
      <c r="M1591" s="60">
        <f t="shared" si="362"/>
        <v>506.64</v>
      </c>
      <c r="N1591" s="10"/>
      <c r="O1591" s="79" t="str">
        <f t="shared" si="358"/>
        <v>NY Metro</v>
      </c>
      <c r="P1591" s="94">
        <f t="shared" si="357"/>
        <v>1502</v>
      </c>
      <c r="Q1591" s="94" t="s">
        <v>114</v>
      </c>
      <c r="R1591" s="193"/>
      <c r="S1591" s="94">
        <v>1</v>
      </c>
      <c r="T1591" s="58">
        <f t="shared" si="366"/>
        <v>4</v>
      </c>
      <c r="U1591" s="61">
        <f t="shared" si="367"/>
        <v>506.64</v>
      </c>
      <c r="V1591" s="61">
        <f t="shared" si="359"/>
        <v>494.16239941477687</v>
      </c>
      <c r="W1591" s="61" t="s">
        <v>194</v>
      </c>
      <c r="X1591" s="61">
        <f t="shared" si="360"/>
        <v>3.6349999999999998</v>
      </c>
      <c r="Y1591" s="61">
        <f t="shared" si="364"/>
        <v>3.5454767129968299</v>
      </c>
      <c r="Z1591" s="58">
        <f t="shared" si="365"/>
        <v>0</v>
      </c>
      <c r="AA1591" s="81">
        <f t="shared" si="368"/>
        <v>494.16239941477687</v>
      </c>
      <c r="AB1591" s="212">
        <f t="shared" si="363"/>
        <v>123.54059985369422</v>
      </c>
      <c r="AC1591" s="82"/>
      <c r="AD1591" s="10"/>
      <c r="AE1591"/>
      <c r="AF1591"/>
      <c r="AK1591" s="10"/>
      <c r="AM1591"/>
      <c r="AR1591" s="10"/>
      <c r="AT1591"/>
    </row>
    <row r="1592" spans="1:46" x14ac:dyDescent="0.25">
      <c r="A1592" s="93">
        <v>1503</v>
      </c>
      <c r="B1592" s="93" t="s">
        <v>126</v>
      </c>
      <c r="C1592" s="94" t="s">
        <v>114</v>
      </c>
      <c r="D1592" s="121">
        <v>2014</v>
      </c>
      <c r="E1592" s="93">
        <v>4</v>
      </c>
      <c r="F1592" s="93">
        <f t="shared" si="361"/>
        <v>1503</v>
      </c>
      <c r="H1592" s="54">
        <v>4</v>
      </c>
      <c r="I1592" s="118">
        <v>506.64</v>
      </c>
      <c r="J1592" s="123"/>
      <c r="L1592"/>
      <c r="M1592" s="60">
        <f t="shared" si="362"/>
        <v>506.64</v>
      </c>
      <c r="N1592" s="10"/>
      <c r="O1592" s="79" t="str">
        <f t="shared" si="358"/>
        <v>NY Metro</v>
      </c>
      <c r="P1592" s="94">
        <f t="shared" ref="P1592:P1655" si="369">A1592</f>
        <v>1503</v>
      </c>
      <c r="Q1592" s="94" t="s">
        <v>114</v>
      </c>
      <c r="R1592" s="193"/>
      <c r="S1592" s="94">
        <v>1</v>
      </c>
      <c r="T1592" s="58">
        <f t="shared" si="366"/>
        <v>4</v>
      </c>
      <c r="U1592" s="61">
        <f t="shared" si="367"/>
        <v>506.64</v>
      </c>
      <c r="V1592" s="61">
        <f t="shared" si="359"/>
        <v>494.16239941477687</v>
      </c>
      <c r="W1592" s="61" t="s">
        <v>194</v>
      </c>
      <c r="X1592" s="61">
        <f t="shared" si="360"/>
        <v>3.6349999999999998</v>
      </c>
      <c r="Y1592" s="61">
        <f t="shared" si="364"/>
        <v>3.5454767129968299</v>
      </c>
      <c r="Z1592" s="58">
        <f t="shared" si="365"/>
        <v>0</v>
      </c>
      <c r="AA1592" s="81">
        <f t="shared" si="368"/>
        <v>494.16239941477687</v>
      </c>
      <c r="AB1592" s="212">
        <f t="shared" si="363"/>
        <v>123.54059985369422</v>
      </c>
      <c r="AC1592" s="82"/>
      <c r="AD1592" s="10"/>
      <c r="AE1592"/>
      <c r="AF1592"/>
      <c r="AK1592" s="10"/>
      <c r="AM1592"/>
      <c r="AR1592" s="10"/>
      <c r="AT1592"/>
    </row>
    <row r="1593" spans="1:46" x14ac:dyDescent="0.25">
      <c r="A1593" s="93">
        <v>1504</v>
      </c>
      <c r="B1593" s="93" t="s">
        <v>126</v>
      </c>
      <c r="C1593" s="94" t="s">
        <v>114</v>
      </c>
      <c r="D1593" s="121">
        <v>2014</v>
      </c>
      <c r="E1593" s="93">
        <v>4</v>
      </c>
      <c r="F1593" s="93">
        <f t="shared" si="361"/>
        <v>1504</v>
      </c>
      <c r="H1593" s="54">
        <v>4</v>
      </c>
      <c r="I1593" s="118">
        <v>506.64</v>
      </c>
      <c r="J1593" s="123"/>
      <c r="L1593"/>
      <c r="M1593" s="60">
        <f t="shared" si="362"/>
        <v>506.64</v>
      </c>
      <c r="N1593" s="10"/>
      <c r="O1593" s="79" t="str">
        <f t="shared" ref="O1593:O1656" si="370">IF(E1593=1,$E$3,IF(E1593=2,$E$4,IF(E1593=3,$E$5,IF(E1593=4,$E$6,IF(E1593=5,$E$7,IF(E1593=6,$E$8,"other"))))))</f>
        <v>NY Metro</v>
      </c>
      <c r="P1593" s="94">
        <f t="shared" si="369"/>
        <v>1504</v>
      </c>
      <c r="Q1593" s="94" t="s">
        <v>114</v>
      </c>
      <c r="R1593" s="193"/>
      <c r="S1593" s="94">
        <v>1</v>
      </c>
      <c r="T1593" s="58">
        <f t="shared" si="366"/>
        <v>4</v>
      </c>
      <c r="U1593" s="61">
        <f t="shared" si="367"/>
        <v>506.64</v>
      </c>
      <c r="V1593" s="61">
        <f t="shared" ref="V1593:V1656" si="371">U1593/INDEX($AO$49:$AO$56,MATCH($O1593,$AL$49:$AL$56,0))</f>
        <v>494.16239941477687</v>
      </c>
      <c r="W1593" s="61" t="s">
        <v>194</v>
      </c>
      <c r="X1593" s="61">
        <f t="shared" ref="X1593:X1656" si="372">IF(K1593,K1593,AVERAGE($L$11:$L$1104))</f>
        <v>3.6349999999999998</v>
      </c>
      <c r="Y1593" s="61">
        <f t="shared" si="364"/>
        <v>3.5454767129968299</v>
      </c>
      <c r="Z1593" s="58">
        <f t="shared" si="365"/>
        <v>0</v>
      </c>
      <c r="AA1593" s="81">
        <f t="shared" si="368"/>
        <v>494.16239941477687</v>
      </c>
      <c r="AB1593" s="212">
        <f t="shared" si="363"/>
        <v>123.54059985369422</v>
      </c>
      <c r="AC1593" s="82"/>
      <c r="AD1593" s="10"/>
      <c r="AE1593"/>
      <c r="AF1593"/>
      <c r="AK1593" s="10"/>
      <c r="AM1593"/>
      <c r="AR1593" s="10"/>
      <c r="AT1593"/>
    </row>
    <row r="1594" spans="1:46" x14ac:dyDescent="0.25">
      <c r="A1594" s="93">
        <v>1505</v>
      </c>
      <c r="B1594" s="93" t="s">
        <v>126</v>
      </c>
      <c r="C1594" s="94" t="s">
        <v>114</v>
      </c>
      <c r="D1594" s="121">
        <v>2014</v>
      </c>
      <c r="E1594" s="93">
        <v>4</v>
      </c>
      <c r="F1594" s="93">
        <f t="shared" si="361"/>
        <v>1505</v>
      </c>
      <c r="H1594" s="54">
        <v>4</v>
      </c>
      <c r="I1594" s="118">
        <v>506.64</v>
      </c>
      <c r="J1594" s="123"/>
      <c r="L1594"/>
      <c r="M1594" s="60">
        <f t="shared" si="362"/>
        <v>506.64</v>
      </c>
      <c r="N1594" s="10"/>
      <c r="O1594" s="79" t="str">
        <f t="shared" si="370"/>
        <v>NY Metro</v>
      </c>
      <c r="P1594" s="94">
        <f t="shared" si="369"/>
        <v>1505</v>
      </c>
      <c r="Q1594" s="94" t="s">
        <v>114</v>
      </c>
      <c r="R1594" s="193"/>
      <c r="S1594" s="94">
        <v>1</v>
      </c>
      <c r="T1594" s="58">
        <f t="shared" si="366"/>
        <v>4</v>
      </c>
      <c r="U1594" s="61">
        <f t="shared" si="367"/>
        <v>506.64</v>
      </c>
      <c r="V1594" s="61">
        <f t="shared" si="371"/>
        <v>494.16239941477687</v>
      </c>
      <c r="W1594" s="61" t="s">
        <v>194</v>
      </c>
      <c r="X1594" s="61">
        <f t="shared" si="372"/>
        <v>3.6349999999999998</v>
      </c>
      <c r="Y1594" s="61">
        <f t="shared" si="364"/>
        <v>3.5454767129968299</v>
      </c>
      <c r="Z1594" s="58">
        <f t="shared" si="365"/>
        <v>0</v>
      </c>
      <c r="AA1594" s="81">
        <f t="shared" si="368"/>
        <v>494.16239941477687</v>
      </c>
      <c r="AB1594" s="212">
        <f t="shared" si="363"/>
        <v>123.54059985369422</v>
      </c>
      <c r="AC1594" s="82"/>
      <c r="AD1594" s="10"/>
      <c r="AE1594"/>
      <c r="AF1594"/>
      <c r="AK1594" s="10"/>
      <c r="AM1594"/>
      <c r="AR1594" s="10"/>
      <c r="AT1594"/>
    </row>
    <row r="1595" spans="1:46" x14ac:dyDescent="0.25">
      <c r="A1595" s="93">
        <v>1506</v>
      </c>
      <c r="B1595" s="93" t="s">
        <v>126</v>
      </c>
      <c r="C1595" s="94" t="s">
        <v>114</v>
      </c>
      <c r="D1595" s="121">
        <v>2014</v>
      </c>
      <c r="E1595" s="93">
        <v>4</v>
      </c>
      <c r="F1595" s="93">
        <f t="shared" si="361"/>
        <v>1506</v>
      </c>
      <c r="H1595" s="54">
        <v>4</v>
      </c>
      <c r="I1595" s="118">
        <v>506.64</v>
      </c>
      <c r="J1595" s="123"/>
      <c r="L1595"/>
      <c r="M1595" s="60">
        <f t="shared" si="362"/>
        <v>506.64</v>
      </c>
      <c r="N1595" s="10"/>
      <c r="O1595" s="79" t="str">
        <f t="shared" si="370"/>
        <v>NY Metro</v>
      </c>
      <c r="P1595" s="94">
        <f t="shared" si="369"/>
        <v>1506</v>
      </c>
      <c r="Q1595" s="94" t="s">
        <v>114</v>
      </c>
      <c r="R1595" s="193"/>
      <c r="S1595" s="94">
        <v>1</v>
      </c>
      <c r="T1595" s="58">
        <f t="shared" si="366"/>
        <v>4</v>
      </c>
      <c r="U1595" s="61">
        <f t="shared" si="367"/>
        <v>506.64</v>
      </c>
      <c r="V1595" s="61">
        <f t="shared" si="371"/>
        <v>494.16239941477687</v>
      </c>
      <c r="W1595" s="61" t="s">
        <v>194</v>
      </c>
      <c r="X1595" s="61">
        <f t="shared" si="372"/>
        <v>3.6349999999999998</v>
      </c>
      <c r="Y1595" s="61">
        <f t="shared" si="364"/>
        <v>3.5454767129968299</v>
      </c>
      <c r="Z1595" s="58">
        <f t="shared" si="365"/>
        <v>0</v>
      </c>
      <c r="AA1595" s="81">
        <f t="shared" si="368"/>
        <v>494.16239941477687</v>
      </c>
      <c r="AB1595" s="212">
        <f t="shared" si="363"/>
        <v>123.54059985369422</v>
      </c>
      <c r="AC1595" s="82"/>
      <c r="AD1595" s="10"/>
      <c r="AE1595"/>
      <c r="AF1595"/>
      <c r="AK1595" s="10"/>
      <c r="AM1595"/>
      <c r="AR1595" s="10"/>
      <c r="AT1595"/>
    </row>
    <row r="1596" spans="1:46" x14ac:dyDescent="0.25">
      <c r="A1596" s="93">
        <v>1507</v>
      </c>
      <c r="B1596" s="93" t="s">
        <v>126</v>
      </c>
      <c r="C1596" s="94" t="s">
        <v>114</v>
      </c>
      <c r="D1596" s="121">
        <v>2014</v>
      </c>
      <c r="E1596" s="93">
        <v>4</v>
      </c>
      <c r="F1596" s="93">
        <f t="shared" si="361"/>
        <v>1507</v>
      </c>
      <c r="H1596" s="54">
        <v>4</v>
      </c>
      <c r="I1596" s="118">
        <v>506.64</v>
      </c>
      <c r="J1596" s="123"/>
      <c r="L1596"/>
      <c r="M1596" s="60">
        <f t="shared" si="362"/>
        <v>506.64</v>
      </c>
      <c r="N1596" s="10"/>
      <c r="O1596" s="79" t="str">
        <f t="shared" si="370"/>
        <v>NY Metro</v>
      </c>
      <c r="P1596" s="94">
        <f t="shared" si="369"/>
        <v>1507</v>
      </c>
      <c r="Q1596" s="94" t="s">
        <v>114</v>
      </c>
      <c r="R1596" s="193"/>
      <c r="S1596" s="94">
        <v>1</v>
      </c>
      <c r="T1596" s="58">
        <f t="shared" si="366"/>
        <v>4</v>
      </c>
      <c r="U1596" s="61">
        <f t="shared" si="367"/>
        <v>506.64</v>
      </c>
      <c r="V1596" s="61">
        <f t="shared" si="371"/>
        <v>494.16239941477687</v>
      </c>
      <c r="W1596" s="61" t="s">
        <v>194</v>
      </c>
      <c r="X1596" s="61">
        <f t="shared" si="372"/>
        <v>3.6349999999999998</v>
      </c>
      <c r="Y1596" s="61">
        <f t="shared" si="364"/>
        <v>3.5454767129968299</v>
      </c>
      <c r="Z1596" s="58">
        <f t="shared" si="365"/>
        <v>0</v>
      </c>
      <c r="AA1596" s="81">
        <f t="shared" si="368"/>
        <v>494.16239941477687</v>
      </c>
      <c r="AB1596" s="212">
        <f t="shared" si="363"/>
        <v>123.54059985369422</v>
      </c>
      <c r="AC1596" s="82"/>
      <c r="AD1596" s="10"/>
      <c r="AE1596"/>
      <c r="AF1596"/>
      <c r="AK1596" s="10"/>
      <c r="AM1596"/>
      <c r="AR1596" s="10"/>
      <c r="AT1596"/>
    </row>
    <row r="1597" spans="1:46" x14ac:dyDescent="0.25">
      <c r="A1597" s="93">
        <v>1508</v>
      </c>
      <c r="B1597" s="93" t="s">
        <v>126</v>
      </c>
      <c r="C1597" s="94" t="s">
        <v>114</v>
      </c>
      <c r="D1597" s="121">
        <v>2014</v>
      </c>
      <c r="E1597" s="93">
        <v>4</v>
      </c>
      <c r="F1597" s="93">
        <f t="shared" si="361"/>
        <v>1508</v>
      </c>
      <c r="H1597" s="54">
        <v>4</v>
      </c>
      <c r="I1597" s="118">
        <v>506.64</v>
      </c>
      <c r="J1597" s="123"/>
      <c r="L1597"/>
      <c r="M1597" s="60">
        <f t="shared" si="362"/>
        <v>506.64</v>
      </c>
      <c r="N1597" s="10"/>
      <c r="O1597" s="79" t="str">
        <f t="shared" si="370"/>
        <v>NY Metro</v>
      </c>
      <c r="P1597" s="94">
        <f t="shared" si="369"/>
        <v>1508</v>
      </c>
      <c r="Q1597" s="94" t="s">
        <v>114</v>
      </c>
      <c r="R1597" s="193"/>
      <c r="S1597" s="94">
        <v>1</v>
      </c>
      <c r="T1597" s="58">
        <f t="shared" si="366"/>
        <v>4</v>
      </c>
      <c r="U1597" s="61">
        <f t="shared" si="367"/>
        <v>506.64</v>
      </c>
      <c r="V1597" s="61">
        <f t="shared" si="371"/>
        <v>494.16239941477687</v>
      </c>
      <c r="W1597" s="61" t="s">
        <v>194</v>
      </c>
      <c r="X1597" s="61">
        <f t="shared" si="372"/>
        <v>3.6349999999999998</v>
      </c>
      <c r="Y1597" s="61">
        <f t="shared" si="364"/>
        <v>3.5454767129968299</v>
      </c>
      <c r="Z1597" s="58">
        <f t="shared" si="365"/>
        <v>0</v>
      </c>
      <c r="AA1597" s="81">
        <f t="shared" si="368"/>
        <v>494.16239941477687</v>
      </c>
      <c r="AB1597" s="212">
        <f t="shared" si="363"/>
        <v>123.54059985369422</v>
      </c>
      <c r="AC1597" s="82"/>
      <c r="AD1597" s="10"/>
      <c r="AE1597"/>
      <c r="AF1597"/>
      <c r="AK1597" s="10"/>
      <c r="AM1597"/>
      <c r="AR1597" s="10"/>
      <c r="AT1597"/>
    </row>
    <row r="1598" spans="1:46" x14ac:dyDescent="0.25">
      <c r="A1598" s="93">
        <v>1509</v>
      </c>
      <c r="B1598" s="93" t="s">
        <v>126</v>
      </c>
      <c r="C1598" s="94" t="s">
        <v>114</v>
      </c>
      <c r="D1598" s="121">
        <v>2014</v>
      </c>
      <c r="E1598" s="93">
        <v>4</v>
      </c>
      <c r="F1598" s="93">
        <f t="shared" si="361"/>
        <v>1509</v>
      </c>
      <c r="H1598" s="54">
        <v>4</v>
      </c>
      <c r="I1598" s="118">
        <v>506.64</v>
      </c>
      <c r="J1598" s="123"/>
      <c r="L1598"/>
      <c r="M1598" s="60">
        <f t="shared" si="362"/>
        <v>506.64</v>
      </c>
      <c r="N1598" s="10"/>
      <c r="O1598" s="79" t="str">
        <f t="shared" si="370"/>
        <v>NY Metro</v>
      </c>
      <c r="P1598" s="94">
        <f t="shared" si="369"/>
        <v>1509</v>
      </c>
      <c r="Q1598" s="94" t="s">
        <v>114</v>
      </c>
      <c r="R1598" s="193"/>
      <c r="S1598" s="94">
        <v>1</v>
      </c>
      <c r="T1598" s="58">
        <f t="shared" si="366"/>
        <v>4</v>
      </c>
      <c r="U1598" s="61">
        <f t="shared" si="367"/>
        <v>506.64</v>
      </c>
      <c r="V1598" s="61">
        <f t="shared" si="371"/>
        <v>494.16239941477687</v>
      </c>
      <c r="W1598" s="61" t="s">
        <v>194</v>
      </c>
      <c r="X1598" s="61">
        <f t="shared" si="372"/>
        <v>3.6349999999999998</v>
      </c>
      <c r="Y1598" s="61">
        <f t="shared" si="364"/>
        <v>3.5454767129968299</v>
      </c>
      <c r="Z1598" s="58">
        <f t="shared" si="365"/>
        <v>0</v>
      </c>
      <c r="AA1598" s="81">
        <f t="shared" si="368"/>
        <v>494.16239941477687</v>
      </c>
      <c r="AB1598" s="212">
        <f t="shared" si="363"/>
        <v>123.54059985369422</v>
      </c>
      <c r="AC1598" s="82"/>
      <c r="AD1598" s="10"/>
      <c r="AE1598"/>
      <c r="AF1598"/>
      <c r="AK1598" s="10"/>
      <c r="AM1598"/>
      <c r="AR1598" s="10"/>
      <c r="AT1598"/>
    </row>
    <row r="1599" spans="1:46" x14ac:dyDescent="0.25">
      <c r="A1599" s="93">
        <v>1510</v>
      </c>
      <c r="B1599" s="93" t="s">
        <v>126</v>
      </c>
      <c r="C1599" s="94" t="s">
        <v>114</v>
      </c>
      <c r="D1599" s="121">
        <v>2014</v>
      </c>
      <c r="E1599" s="93">
        <v>4</v>
      </c>
      <c r="F1599" s="93">
        <f t="shared" ref="F1599:F1662" si="373">A1599</f>
        <v>1510</v>
      </c>
      <c r="H1599" s="54">
        <v>4</v>
      </c>
      <c r="I1599" s="118">
        <v>506.64</v>
      </c>
      <c r="J1599" s="123"/>
      <c r="L1599"/>
      <c r="M1599" s="60">
        <f t="shared" si="362"/>
        <v>506.64</v>
      </c>
      <c r="N1599" s="10"/>
      <c r="O1599" s="79" t="str">
        <f t="shared" si="370"/>
        <v>NY Metro</v>
      </c>
      <c r="P1599" s="94">
        <f t="shared" si="369"/>
        <v>1510</v>
      </c>
      <c r="Q1599" s="94" t="s">
        <v>114</v>
      </c>
      <c r="R1599" s="193"/>
      <c r="S1599" s="94">
        <v>1</v>
      </c>
      <c r="T1599" s="58">
        <f t="shared" si="366"/>
        <v>4</v>
      </c>
      <c r="U1599" s="61">
        <f t="shared" si="367"/>
        <v>506.64</v>
      </c>
      <c r="V1599" s="61">
        <f t="shared" si="371"/>
        <v>494.16239941477687</v>
      </c>
      <c r="W1599" s="61" t="s">
        <v>194</v>
      </c>
      <c r="X1599" s="61">
        <f t="shared" si="372"/>
        <v>3.6349999999999998</v>
      </c>
      <c r="Y1599" s="61">
        <f t="shared" si="364"/>
        <v>3.5454767129968299</v>
      </c>
      <c r="Z1599" s="58">
        <f t="shared" si="365"/>
        <v>0</v>
      </c>
      <c r="AA1599" s="81">
        <f t="shared" si="368"/>
        <v>494.16239941477687</v>
      </c>
      <c r="AB1599" s="212">
        <f t="shared" si="363"/>
        <v>123.54059985369422</v>
      </c>
      <c r="AC1599" s="82"/>
      <c r="AD1599" s="10"/>
      <c r="AE1599"/>
      <c r="AF1599"/>
      <c r="AK1599" s="10"/>
      <c r="AM1599"/>
      <c r="AR1599" s="10"/>
      <c r="AT1599"/>
    </row>
    <row r="1600" spans="1:46" x14ac:dyDescent="0.25">
      <c r="A1600" s="93">
        <v>1511</v>
      </c>
      <c r="B1600" s="93" t="s">
        <v>126</v>
      </c>
      <c r="C1600" s="94" t="s">
        <v>114</v>
      </c>
      <c r="D1600" s="121">
        <v>2014</v>
      </c>
      <c r="E1600" s="93">
        <v>4</v>
      </c>
      <c r="F1600" s="93">
        <f t="shared" si="373"/>
        <v>1511</v>
      </c>
      <c r="H1600" s="54">
        <v>4</v>
      </c>
      <c r="I1600" s="118">
        <v>506.64</v>
      </c>
      <c r="J1600" s="123"/>
      <c r="L1600"/>
      <c r="M1600" s="60">
        <f t="shared" si="362"/>
        <v>506.64</v>
      </c>
      <c r="N1600" s="10"/>
      <c r="O1600" s="79" t="str">
        <f t="shared" si="370"/>
        <v>NY Metro</v>
      </c>
      <c r="P1600" s="94">
        <f t="shared" si="369"/>
        <v>1511</v>
      </c>
      <c r="Q1600" s="94" t="s">
        <v>114</v>
      </c>
      <c r="R1600" s="193"/>
      <c r="S1600" s="94">
        <v>1</v>
      </c>
      <c r="T1600" s="58">
        <f t="shared" si="366"/>
        <v>4</v>
      </c>
      <c r="U1600" s="61">
        <f t="shared" si="367"/>
        <v>506.64</v>
      </c>
      <c r="V1600" s="61">
        <f t="shared" si="371"/>
        <v>494.16239941477687</v>
      </c>
      <c r="W1600" s="61" t="s">
        <v>194</v>
      </c>
      <c r="X1600" s="61">
        <f t="shared" si="372"/>
        <v>3.6349999999999998</v>
      </c>
      <c r="Y1600" s="61">
        <f t="shared" si="364"/>
        <v>3.5454767129968299</v>
      </c>
      <c r="Z1600" s="58">
        <f t="shared" si="365"/>
        <v>0</v>
      </c>
      <c r="AA1600" s="81">
        <f t="shared" si="368"/>
        <v>494.16239941477687</v>
      </c>
      <c r="AB1600" s="212">
        <f t="shared" si="363"/>
        <v>123.54059985369422</v>
      </c>
      <c r="AC1600" s="82"/>
      <c r="AD1600" s="10"/>
      <c r="AE1600"/>
      <c r="AF1600"/>
      <c r="AK1600" s="10"/>
      <c r="AM1600"/>
      <c r="AR1600" s="10"/>
      <c r="AT1600"/>
    </row>
    <row r="1601" spans="1:46" x14ac:dyDescent="0.25">
      <c r="A1601" s="93">
        <v>1512</v>
      </c>
      <c r="B1601" s="93" t="s">
        <v>126</v>
      </c>
      <c r="C1601" s="94" t="s">
        <v>114</v>
      </c>
      <c r="D1601" s="121">
        <v>2014</v>
      </c>
      <c r="E1601" s="93">
        <v>4</v>
      </c>
      <c r="F1601" s="93">
        <f t="shared" si="373"/>
        <v>1512</v>
      </c>
      <c r="H1601" s="54">
        <v>4</v>
      </c>
      <c r="I1601" s="118">
        <v>506.64</v>
      </c>
      <c r="J1601" s="123"/>
      <c r="L1601"/>
      <c r="M1601" s="60">
        <f t="shared" si="362"/>
        <v>506.64</v>
      </c>
      <c r="N1601" s="10"/>
      <c r="O1601" s="79" t="str">
        <f t="shared" si="370"/>
        <v>NY Metro</v>
      </c>
      <c r="P1601" s="94">
        <f t="shared" si="369"/>
        <v>1512</v>
      </c>
      <c r="Q1601" s="94" t="s">
        <v>114</v>
      </c>
      <c r="R1601" s="193"/>
      <c r="S1601" s="94">
        <v>1</v>
      </c>
      <c r="T1601" s="58">
        <f t="shared" si="366"/>
        <v>4</v>
      </c>
      <c r="U1601" s="61">
        <f t="shared" si="367"/>
        <v>506.64</v>
      </c>
      <c r="V1601" s="61">
        <f t="shared" si="371"/>
        <v>494.16239941477687</v>
      </c>
      <c r="W1601" s="61" t="s">
        <v>194</v>
      </c>
      <c r="X1601" s="61">
        <f t="shared" si="372"/>
        <v>3.6349999999999998</v>
      </c>
      <c r="Y1601" s="61">
        <f t="shared" si="364"/>
        <v>3.5454767129968299</v>
      </c>
      <c r="Z1601" s="58">
        <f t="shared" si="365"/>
        <v>0</v>
      </c>
      <c r="AA1601" s="81">
        <f t="shared" si="368"/>
        <v>494.16239941477687</v>
      </c>
      <c r="AB1601" s="212">
        <f t="shared" si="363"/>
        <v>123.54059985369422</v>
      </c>
      <c r="AC1601" s="82"/>
      <c r="AD1601" s="10"/>
      <c r="AE1601"/>
      <c r="AF1601"/>
      <c r="AK1601" s="10"/>
      <c r="AM1601"/>
      <c r="AR1601" s="10"/>
      <c r="AT1601"/>
    </row>
    <row r="1602" spans="1:46" x14ac:dyDescent="0.25">
      <c r="A1602" s="93">
        <v>1513</v>
      </c>
      <c r="B1602" s="93" t="s">
        <v>126</v>
      </c>
      <c r="C1602" s="94" t="s">
        <v>114</v>
      </c>
      <c r="D1602" s="121">
        <v>2014</v>
      </c>
      <c r="E1602" s="93">
        <v>4</v>
      </c>
      <c r="F1602" s="93">
        <f t="shared" si="373"/>
        <v>1513</v>
      </c>
      <c r="H1602" s="54">
        <v>4</v>
      </c>
      <c r="I1602" s="118">
        <v>506.64</v>
      </c>
      <c r="J1602" s="123"/>
      <c r="L1602"/>
      <c r="M1602" s="60">
        <f t="shared" si="362"/>
        <v>506.64</v>
      </c>
      <c r="N1602" s="10"/>
      <c r="O1602" s="79" t="str">
        <f t="shared" si="370"/>
        <v>NY Metro</v>
      </c>
      <c r="P1602" s="94">
        <f t="shared" si="369"/>
        <v>1513</v>
      </c>
      <c r="Q1602" s="94" t="s">
        <v>114</v>
      </c>
      <c r="R1602" s="193"/>
      <c r="S1602" s="94">
        <v>1</v>
      </c>
      <c r="T1602" s="58">
        <f t="shared" si="366"/>
        <v>4</v>
      </c>
      <c r="U1602" s="61">
        <f t="shared" si="367"/>
        <v>506.64</v>
      </c>
      <c r="V1602" s="61">
        <f t="shared" si="371"/>
        <v>494.16239941477687</v>
      </c>
      <c r="W1602" s="61" t="s">
        <v>194</v>
      </c>
      <c r="X1602" s="61">
        <f t="shared" si="372"/>
        <v>3.6349999999999998</v>
      </c>
      <c r="Y1602" s="61">
        <f t="shared" si="364"/>
        <v>3.5454767129968299</v>
      </c>
      <c r="Z1602" s="58">
        <f t="shared" si="365"/>
        <v>0</v>
      </c>
      <c r="AA1602" s="81">
        <f t="shared" si="368"/>
        <v>494.16239941477687</v>
      </c>
      <c r="AB1602" s="212">
        <f t="shared" si="363"/>
        <v>123.54059985369422</v>
      </c>
      <c r="AC1602" s="82"/>
      <c r="AD1602" s="10"/>
      <c r="AE1602"/>
      <c r="AF1602"/>
      <c r="AK1602" s="10"/>
      <c r="AM1602"/>
      <c r="AR1602" s="10"/>
      <c r="AT1602"/>
    </row>
    <row r="1603" spans="1:46" x14ac:dyDescent="0.25">
      <c r="A1603" s="93">
        <v>1514</v>
      </c>
      <c r="B1603" s="93" t="s">
        <v>126</v>
      </c>
      <c r="C1603" s="94" t="s">
        <v>114</v>
      </c>
      <c r="D1603" s="121">
        <v>2014</v>
      </c>
      <c r="E1603" s="93">
        <v>4</v>
      </c>
      <c r="F1603" s="93">
        <f t="shared" si="373"/>
        <v>1514</v>
      </c>
      <c r="H1603" s="54">
        <v>4</v>
      </c>
      <c r="I1603" s="118">
        <v>506.64</v>
      </c>
      <c r="J1603" s="123"/>
      <c r="L1603"/>
      <c r="M1603" s="60">
        <f t="shared" si="362"/>
        <v>506.64</v>
      </c>
      <c r="N1603" s="10"/>
      <c r="O1603" s="79" t="str">
        <f t="shared" si="370"/>
        <v>NY Metro</v>
      </c>
      <c r="P1603" s="94">
        <f t="shared" si="369"/>
        <v>1514</v>
      </c>
      <c r="Q1603" s="94" t="s">
        <v>114</v>
      </c>
      <c r="R1603" s="193"/>
      <c r="S1603" s="94">
        <v>1</v>
      </c>
      <c r="T1603" s="58">
        <f t="shared" si="366"/>
        <v>4</v>
      </c>
      <c r="U1603" s="61">
        <f t="shared" si="367"/>
        <v>506.64</v>
      </c>
      <c r="V1603" s="61">
        <f t="shared" si="371"/>
        <v>494.16239941477687</v>
      </c>
      <c r="W1603" s="61" t="s">
        <v>194</v>
      </c>
      <c r="X1603" s="61">
        <f t="shared" si="372"/>
        <v>3.6349999999999998</v>
      </c>
      <c r="Y1603" s="61">
        <f t="shared" si="364"/>
        <v>3.5454767129968299</v>
      </c>
      <c r="Z1603" s="58">
        <f t="shared" si="365"/>
        <v>0</v>
      </c>
      <c r="AA1603" s="81">
        <f t="shared" si="368"/>
        <v>494.16239941477687</v>
      </c>
      <c r="AB1603" s="212">
        <f t="shared" si="363"/>
        <v>123.54059985369422</v>
      </c>
      <c r="AC1603" s="82"/>
      <c r="AD1603" s="10"/>
      <c r="AE1603"/>
      <c r="AF1603"/>
      <c r="AK1603" s="10"/>
      <c r="AM1603"/>
      <c r="AR1603" s="10"/>
      <c r="AT1603"/>
    </row>
    <row r="1604" spans="1:46" x14ac:dyDescent="0.25">
      <c r="A1604" s="93">
        <v>1515</v>
      </c>
      <c r="B1604" s="93" t="s">
        <v>126</v>
      </c>
      <c r="C1604" s="94" t="s">
        <v>114</v>
      </c>
      <c r="D1604" s="121">
        <v>2014</v>
      </c>
      <c r="E1604" s="93">
        <v>4</v>
      </c>
      <c r="F1604" s="93">
        <f t="shared" si="373"/>
        <v>1515</v>
      </c>
      <c r="H1604" s="54">
        <v>4</v>
      </c>
      <c r="I1604" s="118">
        <v>506.64</v>
      </c>
      <c r="J1604" s="123"/>
      <c r="L1604"/>
      <c r="M1604" s="60">
        <f t="shared" si="362"/>
        <v>506.64</v>
      </c>
      <c r="N1604" s="10"/>
      <c r="O1604" s="79" t="str">
        <f t="shared" si="370"/>
        <v>NY Metro</v>
      </c>
      <c r="P1604" s="94">
        <f t="shared" si="369"/>
        <v>1515</v>
      </c>
      <c r="Q1604" s="94" t="s">
        <v>114</v>
      </c>
      <c r="R1604" s="193"/>
      <c r="S1604" s="94">
        <v>1</v>
      </c>
      <c r="T1604" s="58">
        <f t="shared" si="366"/>
        <v>4</v>
      </c>
      <c r="U1604" s="61">
        <f t="shared" si="367"/>
        <v>506.64</v>
      </c>
      <c r="V1604" s="61">
        <f t="shared" si="371"/>
        <v>494.16239941477687</v>
      </c>
      <c r="W1604" s="61" t="s">
        <v>194</v>
      </c>
      <c r="X1604" s="61">
        <f t="shared" si="372"/>
        <v>3.6349999999999998</v>
      </c>
      <c r="Y1604" s="61">
        <f t="shared" si="364"/>
        <v>3.5454767129968299</v>
      </c>
      <c r="Z1604" s="58">
        <f t="shared" si="365"/>
        <v>0</v>
      </c>
      <c r="AA1604" s="81">
        <f t="shared" si="368"/>
        <v>494.16239941477687</v>
      </c>
      <c r="AB1604" s="212">
        <f t="shared" si="363"/>
        <v>123.54059985369422</v>
      </c>
      <c r="AC1604" s="82"/>
      <c r="AD1604" s="10"/>
      <c r="AE1604"/>
      <c r="AF1604"/>
      <c r="AK1604" s="10"/>
      <c r="AM1604"/>
      <c r="AR1604" s="10"/>
      <c r="AT1604"/>
    </row>
    <row r="1605" spans="1:46" x14ac:dyDescent="0.25">
      <c r="A1605" s="93">
        <v>1516</v>
      </c>
      <c r="B1605" s="93" t="s">
        <v>126</v>
      </c>
      <c r="C1605" s="94" t="s">
        <v>114</v>
      </c>
      <c r="D1605" s="121">
        <v>2014</v>
      </c>
      <c r="E1605" s="93">
        <v>4</v>
      </c>
      <c r="F1605" s="93">
        <f t="shared" si="373"/>
        <v>1516</v>
      </c>
      <c r="H1605" s="54">
        <v>4</v>
      </c>
      <c r="I1605" s="118">
        <v>506.64</v>
      </c>
      <c r="J1605" s="123"/>
      <c r="L1605"/>
      <c r="M1605" s="60">
        <f t="shared" si="362"/>
        <v>506.64</v>
      </c>
      <c r="N1605" s="10"/>
      <c r="O1605" s="79" t="str">
        <f t="shared" si="370"/>
        <v>NY Metro</v>
      </c>
      <c r="P1605" s="94">
        <f t="shared" si="369"/>
        <v>1516</v>
      </c>
      <c r="Q1605" s="94" t="s">
        <v>114</v>
      </c>
      <c r="R1605" s="193"/>
      <c r="S1605" s="94">
        <v>1</v>
      </c>
      <c r="T1605" s="58">
        <f t="shared" si="366"/>
        <v>4</v>
      </c>
      <c r="U1605" s="61">
        <f t="shared" si="367"/>
        <v>506.64</v>
      </c>
      <c r="V1605" s="61">
        <f t="shared" si="371"/>
        <v>494.16239941477687</v>
      </c>
      <c r="W1605" s="61" t="s">
        <v>194</v>
      </c>
      <c r="X1605" s="61">
        <f t="shared" si="372"/>
        <v>3.6349999999999998</v>
      </c>
      <c r="Y1605" s="61">
        <f t="shared" si="364"/>
        <v>3.5454767129968299</v>
      </c>
      <c r="Z1605" s="58">
        <f t="shared" si="365"/>
        <v>0</v>
      </c>
      <c r="AA1605" s="81">
        <f t="shared" si="368"/>
        <v>494.16239941477687</v>
      </c>
      <c r="AB1605" s="212">
        <f t="shared" si="363"/>
        <v>123.54059985369422</v>
      </c>
      <c r="AC1605" s="82"/>
      <c r="AD1605" s="10"/>
      <c r="AE1605"/>
      <c r="AF1605"/>
      <c r="AK1605" s="10"/>
      <c r="AM1605"/>
      <c r="AR1605" s="10"/>
      <c r="AT1605"/>
    </row>
    <row r="1606" spans="1:46" x14ac:dyDescent="0.25">
      <c r="A1606" s="93">
        <v>1517</v>
      </c>
      <c r="B1606" s="93" t="s">
        <v>126</v>
      </c>
      <c r="C1606" s="94" t="s">
        <v>114</v>
      </c>
      <c r="D1606" s="121">
        <v>2014</v>
      </c>
      <c r="E1606" s="93">
        <v>4</v>
      </c>
      <c r="F1606" s="93">
        <f t="shared" si="373"/>
        <v>1517</v>
      </c>
      <c r="H1606" s="54">
        <v>4</v>
      </c>
      <c r="I1606" s="118">
        <v>506.64</v>
      </c>
      <c r="J1606" s="123"/>
      <c r="L1606"/>
      <c r="M1606" s="60">
        <f t="shared" ref="M1606:M1669" si="374">I1606+(L1606*K1606)</f>
        <v>506.64</v>
      </c>
      <c r="N1606" s="10"/>
      <c r="O1606" s="79" t="str">
        <f t="shared" si="370"/>
        <v>NY Metro</v>
      </c>
      <c r="P1606" s="94">
        <f t="shared" si="369"/>
        <v>1517</v>
      </c>
      <c r="Q1606" s="94" t="s">
        <v>114</v>
      </c>
      <c r="R1606" s="193"/>
      <c r="S1606" s="94">
        <v>1</v>
      </c>
      <c r="T1606" s="58">
        <f t="shared" si="366"/>
        <v>4</v>
      </c>
      <c r="U1606" s="61">
        <f t="shared" si="367"/>
        <v>506.64</v>
      </c>
      <c r="V1606" s="61">
        <f t="shared" si="371"/>
        <v>494.16239941477687</v>
      </c>
      <c r="W1606" s="61" t="s">
        <v>194</v>
      </c>
      <c r="X1606" s="61">
        <f t="shared" si="372"/>
        <v>3.6349999999999998</v>
      </c>
      <c r="Y1606" s="61">
        <f t="shared" si="364"/>
        <v>3.5454767129968299</v>
      </c>
      <c r="Z1606" s="58">
        <f t="shared" si="365"/>
        <v>0</v>
      </c>
      <c r="AA1606" s="81">
        <f t="shared" si="368"/>
        <v>494.16239941477687</v>
      </c>
      <c r="AB1606" s="212">
        <f t="shared" ref="AB1606:AB1669" si="375">IF(T1606,AA1606/T1606,"-")</f>
        <v>123.54059985369422</v>
      </c>
      <c r="AC1606" s="82"/>
      <c r="AD1606" s="10"/>
      <c r="AE1606"/>
      <c r="AF1606"/>
      <c r="AK1606" s="10"/>
      <c r="AM1606"/>
      <c r="AR1606" s="10"/>
      <c r="AT1606"/>
    </row>
    <row r="1607" spans="1:46" x14ac:dyDescent="0.25">
      <c r="A1607" s="93">
        <v>1518</v>
      </c>
      <c r="B1607" s="93" t="s">
        <v>126</v>
      </c>
      <c r="C1607" s="94" t="s">
        <v>114</v>
      </c>
      <c r="D1607" s="121">
        <v>2014</v>
      </c>
      <c r="E1607" s="93">
        <v>4</v>
      </c>
      <c r="F1607" s="93">
        <f t="shared" si="373"/>
        <v>1518</v>
      </c>
      <c r="H1607" s="54">
        <v>4</v>
      </c>
      <c r="I1607" s="118">
        <v>506.64</v>
      </c>
      <c r="J1607" s="123"/>
      <c r="L1607"/>
      <c r="M1607" s="60">
        <f t="shared" si="374"/>
        <v>506.64</v>
      </c>
      <c r="N1607" s="10"/>
      <c r="O1607" s="79" t="str">
        <f t="shared" si="370"/>
        <v>NY Metro</v>
      </c>
      <c r="P1607" s="94">
        <f t="shared" si="369"/>
        <v>1518</v>
      </c>
      <c r="Q1607" s="94" t="s">
        <v>114</v>
      </c>
      <c r="R1607" s="193"/>
      <c r="S1607" s="94">
        <v>1</v>
      </c>
      <c r="T1607" s="58">
        <f t="shared" si="366"/>
        <v>4</v>
      </c>
      <c r="U1607" s="61">
        <f t="shared" si="367"/>
        <v>506.64</v>
      </c>
      <c r="V1607" s="61">
        <f t="shared" si="371"/>
        <v>494.16239941477687</v>
      </c>
      <c r="W1607" s="61" t="s">
        <v>194</v>
      </c>
      <c r="X1607" s="61">
        <f t="shared" si="372"/>
        <v>3.6349999999999998</v>
      </c>
      <c r="Y1607" s="61">
        <f t="shared" si="364"/>
        <v>3.5454767129968299</v>
      </c>
      <c r="Z1607" s="58">
        <f t="shared" si="365"/>
        <v>0</v>
      </c>
      <c r="AA1607" s="81">
        <f t="shared" si="368"/>
        <v>494.16239941477687</v>
      </c>
      <c r="AB1607" s="212">
        <f t="shared" si="375"/>
        <v>123.54059985369422</v>
      </c>
      <c r="AC1607" s="82"/>
      <c r="AD1607" s="10"/>
      <c r="AE1607"/>
      <c r="AF1607"/>
      <c r="AK1607" s="10"/>
      <c r="AM1607"/>
      <c r="AR1607" s="10"/>
      <c r="AT1607"/>
    </row>
    <row r="1608" spans="1:46" x14ac:dyDescent="0.25">
      <c r="A1608" s="93">
        <v>1519</v>
      </c>
      <c r="B1608" s="93" t="s">
        <v>126</v>
      </c>
      <c r="C1608" s="94" t="s">
        <v>114</v>
      </c>
      <c r="D1608" s="121">
        <v>2014</v>
      </c>
      <c r="E1608" s="93">
        <v>4</v>
      </c>
      <c r="F1608" s="93">
        <f t="shared" si="373"/>
        <v>1519</v>
      </c>
      <c r="H1608" s="54">
        <v>4</v>
      </c>
      <c r="I1608" s="118">
        <v>506.64</v>
      </c>
      <c r="J1608" s="123"/>
      <c r="L1608"/>
      <c r="M1608" s="60">
        <f t="shared" si="374"/>
        <v>506.64</v>
      </c>
      <c r="N1608" s="10"/>
      <c r="O1608" s="79" t="str">
        <f t="shared" si="370"/>
        <v>NY Metro</v>
      </c>
      <c r="P1608" s="94">
        <f t="shared" si="369"/>
        <v>1519</v>
      </c>
      <c r="Q1608" s="94" t="s">
        <v>114</v>
      </c>
      <c r="R1608" s="193"/>
      <c r="S1608" s="94">
        <v>1</v>
      </c>
      <c r="T1608" s="58">
        <f t="shared" si="366"/>
        <v>4</v>
      </c>
      <c r="U1608" s="61">
        <f t="shared" si="367"/>
        <v>506.64</v>
      </c>
      <c r="V1608" s="61">
        <f t="shared" si="371"/>
        <v>494.16239941477687</v>
      </c>
      <c r="W1608" s="61" t="s">
        <v>194</v>
      </c>
      <c r="X1608" s="61">
        <f t="shared" si="372"/>
        <v>3.6349999999999998</v>
      </c>
      <c r="Y1608" s="61">
        <f t="shared" si="364"/>
        <v>3.5454767129968299</v>
      </c>
      <c r="Z1608" s="58">
        <f t="shared" si="365"/>
        <v>0</v>
      </c>
      <c r="AA1608" s="81">
        <f t="shared" si="368"/>
        <v>494.16239941477687</v>
      </c>
      <c r="AB1608" s="212">
        <f t="shared" si="375"/>
        <v>123.54059985369422</v>
      </c>
      <c r="AC1608" s="82"/>
      <c r="AD1608" s="10"/>
      <c r="AE1608"/>
      <c r="AF1608"/>
      <c r="AK1608" s="10"/>
      <c r="AM1608"/>
      <c r="AR1608" s="10"/>
      <c r="AT1608"/>
    </row>
    <row r="1609" spans="1:46" x14ac:dyDescent="0.25">
      <c r="A1609" s="93">
        <v>1520</v>
      </c>
      <c r="B1609" s="93" t="s">
        <v>126</v>
      </c>
      <c r="C1609" s="94" t="s">
        <v>114</v>
      </c>
      <c r="D1609" s="121">
        <v>2014</v>
      </c>
      <c r="E1609" s="93">
        <v>4</v>
      </c>
      <c r="F1609" s="93">
        <f t="shared" si="373"/>
        <v>1520</v>
      </c>
      <c r="H1609" s="54">
        <v>4</v>
      </c>
      <c r="I1609" s="118">
        <v>506.64</v>
      </c>
      <c r="J1609" s="123"/>
      <c r="L1609"/>
      <c r="M1609" s="60">
        <f t="shared" si="374"/>
        <v>506.64</v>
      </c>
      <c r="N1609" s="10"/>
      <c r="O1609" s="79" t="str">
        <f t="shared" si="370"/>
        <v>NY Metro</v>
      </c>
      <c r="P1609" s="94">
        <f t="shared" si="369"/>
        <v>1520</v>
      </c>
      <c r="Q1609" s="94" t="s">
        <v>114</v>
      </c>
      <c r="R1609" s="193"/>
      <c r="S1609" s="94">
        <v>1</v>
      </c>
      <c r="T1609" s="58">
        <f t="shared" si="366"/>
        <v>4</v>
      </c>
      <c r="U1609" s="61">
        <f t="shared" si="367"/>
        <v>506.64</v>
      </c>
      <c r="V1609" s="61">
        <f t="shared" si="371"/>
        <v>494.16239941477687</v>
      </c>
      <c r="W1609" s="61" t="s">
        <v>194</v>
      </c>
      <c r="X1609" s="61">
        <f t="shared" si="372"/>
        <v>3.6349999999999998</v>
      </c>
      <c r="Y1609" s="61">
        <f t="shared" ref="Y1609:Y1672" si="376">X1609/$AO$52</f>
        <v>3.5454767129968299</v>
      </c>
      <c r="Z1609" s="58">
        <f t="shared" si="365"/>
        <v>0</v>
      </c>
      <c r="AA1609" s="81">
        <f t="shared" si="368"/>
        <v>494.16239941477687</v>
      </c>
      <c r="AB1609" s="212">
        <f t="shared" si="375"/>
        <v>123.54059985369422</v>
      </c>
      <c r="AC1609" s="82"/>
      <c r="AD1609" s="10"/>
      <c r="AE1609"/>
      <c r="AF1609"/>
      <c r="AK1609" s="10"/>
      <c r="AM1609"/>
      <c r="AR1609" s="10"/>
      <c r="AT1609"/>
    </row>
    <row r="1610" spans="1:46" x14ac:dyDescent="0.25">
      <c r="A1610" s="93">
        <v>1521</v>
      </c>
      <c r="B1610" s="93" t="s">
        <v>126</v>
      </c>
      <c r="C1610" s="94" t="s">
        <v>114</v>
      </c>
      <c r="D1610" s="121">
        <v>2014</v>
      </c>
      <c r="E1610" s="93">
        <v>4</v>
      </c>
      <c r="F1610" s="93">
        <f t="shared" si="373"/>
        <v>1521</v>
      </c>
      <c r="H1610" s="54">
        <v>4</v>
      </c>
      <c r="I1610" s="118">
        <v>506.64</v>
      </c>
      <c r="J1610" s="123"/>
      <c r="L1610"/>
      <c r="M1610" s="60">
        <f t="shared" si="374"/>
        <v>506.64</v>
      </c>
      <c r="N1610" s="10"/>
      <c r="O1610" s="79" t="str">
        <f t="shared" si="370"/>
        <v>NY Metro</v>
      </c>
      <c r="P1610" s="94">
        <f t="shared" si="369"/>
        <v>1521</v>
      </c>
      <c r="Q1610" s="94" t="s">
        <v>114</v>
      </c>
      <c r="R1610" s="193"/>
      <c r="S1610" s="94">
        <v>1</v>
      </c>
      <c r="T1610" s="58">
        <f t="shared" si="366"/>
        <v>4</v>
      </c>
      <c r="U1610" s="61">
        <f t="shared" si="367"/>
        <v>506.64</v>
      </c>
      <c r="V1610" s="61">
        <f t="shared" si="371"/>
        <v>494.16239941477687</v>
      </c>
      <c r="W1610" s="61" t="s">
        <v>194</v>
      </c>
      <c r="X1610" s="61">
        <f t="shared" si="372"/>
        <v>3.6349999999999998</v>
      </c>
      <c r="Y1610" s="61">
        <f t="shared" si="376"/>
        <v>3.5454767129968299</v>
      </c>
      <c r="Z1610" s="58">
        <f t="shared" si="365"/>
        <v>0</v>
      </c>
      <c r="AA1610" s="81">
        <f t="shared" si="368"/>
        <v>494.16239941477687</v>
      </c>
      <c r="AB1610" s="212">
        <f t="shared" si="375"/>
        <v>123.54059985369422</v>
      </c>
      <c r="AC1610" s="82"/>
      <c r="AD1610" s="10"/>
      <c r="AE1610"/>
      <c r="AF1610"/>
      <c r="AK1610" s="10"/>
      <c r="AM1610"/>
      <c r="AR1610" s="10"/>
      <c r="AT1610"/>
    </row>
    <row r="1611" spans="1:46" x14ac:dyDescent="0.25">
      <c r="A1611" s="93">
        <v>1522</v>
      </c>
      <c r="B1611" s="93" t="s">
        <v>126</v>
      </c>
      <c r="C1611" s="94" t="s">
        <v>114</v>
      </c>
      <c r="D1611" s="121">
        <v>2014</v>
      </c>
      <c r="E1611" s="93">
        <v>4</v>
      </c>
      <c r="F1611" s="93">
        <f t="shared" si="373"/>
        <v>1522</v>
      </c>
      <c r="H1611" s="54">
        <v>4</v>
      </c>
      <c r="I1611" s="118">
        <v>506.64</v>
      </c>
      <c r="J1611" s="123"/>
      <c r="L1611"/>
      <c r="M1611" s="60">
        <f t="shared" si="374"/>
        <v>506.64</v>
      </c>
      <c r="N1611" s="10"/>
      <c r="O1611" s="79" t="str">
        <f t="shared" si="370"/>
        <v>NY Metro</v>
      </c>
      <c r="P1611" s="94">
        <f t="shared" si="369"/>
        <v>1522</v>
      </c>
      <c r="Q1611" s="94" t="s">
        <v>114</v>
      </c>
      <c r="R1611" s="193"/>
      <c r="S1611" s="94">
        <v>1</v>
      </c>
      <c r="T1611" s="58">
        <f t="shared" si="366"/>
        <v>4</v>
      </c>
      <c r="U1611" s="61">
        <f t="shared" si="367"/>
        <v>506.64</v>
      </c>
      <c r="V1611" s="61">
        <f t="shared" si="371"/>
        <v>494.16239941477687</v>
      </c>
      <c r="W1611" s="61" t="s">
        <v>194</v>
      </c>
      <c r="X1611" s="61">
        <f t="shared" si="372"/>
        <v>3.6349999999999998</v>
      </c>
      <c r="Y1611" s="61">
        <f t="shared" si="376"/>
        <v>3.5454767129968299</v>
      </c>
      <c r="Z1611" s="58">
        <f t="shared" si="365"/>
        <v>0</v>
      </c>
      <c r="AA1611" s="81">
        <f t="shared" si="368"/>
        <v>494.16239941477687</v>
      </c>
      <c r="AB1611" s="212">
        <f t="shared" si="375"/>
        <v>123.54059985369422</v>
      </c>
      <c r="AC1611" s="82"/>
      <c r="AD1611" s="10"/>
      <c r="AE1611"/>
      <c r="AF1611"/>
      <c r="AK1611" s="10"/>
      <c r="AM1611"/>
      <c r="AR1611" s="10"/>
      <c r="AT1611"/>
    </row>
    <row r="1612" spans="1:46" x14ac:dyDescent="0.25">
      <c r="A1612" s="93">
        <v>1523</v>
      </c>
      <c r="B1612" s="93" t="s">
        <v>126</v>
      </c>
      <c r="C1612" s="94" t="s">
        <v>114</v>
      </c>
      <c r="D1612" s="121">
        <v>2014</v>
      </c>
      <c r="E1612" s="93">
        <v>4</v>
      </c>
      <c r="F1612" s="93">
        <f t="shared" si="373"/>
        <v>1523</v>
      </c>
      <c r="H1612" s="54">
        <v>4</v>
      </c>
      <c r="I1612" s="118">
        <v>506.64</v>
      </c>
      <c r="J1612" s="123"/>
      <c r="L1612"/>
      <c r="M1612" s="60">
        <f t="shared" si="374"/>
        <v>506.64</v>
      </c>
      <c r="N1612" s="10"/>
      <c r="O1612" s="79" t="str">
        <f t="shared" si="370"/>
        <v>NY Metro</v>
      </c>
      <c r="P1612" s="94">
        <f t="shared" si="369"/>
        <v>1523</v>
      </c>
      <c r="Q1612" s="94" t="s">
        <v>114</v>
      </c>
      <c r="R1612" s="193"/>
      <c r="S1612" s="94">
        <v>1</v>
      </c>
      <c r="T1612" s="58">
        <f t="shared" si="366"/>
        <v>4</v>
      </c>
      <c r="U1612" s="61">
        <f t="shared" si="367"/>
        <v>506.64</v>
      </c>
      <c r="V1612" s="61">
        <f t="shared" si="371"/>
        <v>494.16239941477687</v>
      </c>
      <c r="W1612" s="61" t="s">
        <v>194</v>
      </c>
      <c r="X1612" s="61">
        <f t="shared" si="372"/>
        <v>3.6349999999999998</v>
      </c>
      <c r="Y1612" s="61">
        <f t="shared" si="376"/>
        <v>3.5454767129968299</v>
      </c>
      <c r="Z1612" s="58">
        <f t="shared" si="365"/>
        <v>0</v>
      </c>
      <c r="AA1612" s="81">
        <f t="shared" si="368"/>
        <v>494.16239941477687</v>
      </c>
      <c r="AB1612" s="212">
        <f t="shared" si="375"/>
        <v>123.54059985369422</v>
      </c>
      <c r="AC1612" s="82"/>
      <c r="AD1612" s="10"/>
      <c r="AE1612"/>
      <c r="AF1612"/>
      <c r="AK1612" s="10"/>
      <c r="AM1612"/>
      <c r="AR1612" s="10"/>
      <c r="AT1612"/>
    </row>
    <row r="1613" spans="1:46" x14ac:dyDescent="0.25">
      <c r="A1613" s="93">
        <v>1524</v>
      </c>
      <c r="B1613" s="93" t="s">
        <v>126</v>
      </c>
      <c r="C1613" s="94" t="s">
        <v>114</v>
      </c>
      <c r="D1613" s="121">
        <v>2014</v>
      </c>
      <c r="E1613" s="93">
        <v>4</v>
      </c>
      <c r="F1613" s="93">
        <f t="shared" si="373"/>
        <v>1524</v>
      </c>
      <c r="H1613" s="54">
        <v>4</v>
      </c>
      <c r="I1613" s="118">
        <v>642</v>
      </c>
      <c r="J1613" s="123"/>
      <c r="L1613"/>
      <c r="M1613" s="60">
        <f t="shared" si="374"/>
        <v>642</v>
      </c>
      <c r="N1613" s="10"/>
      <c r="O1613" s="79" t="str">
        <f t="shared" si="370"/>
        <v>NY Metro</v>
      </c>
      <c r="P1613" s="94">
        <f t="shared" si="369"/>
        <v>1524</v>
      </c>
      <c r="Q1613" s="94" t="s">
        <v>114</v>
      </c>
      <c r="R1613" s="193"/>
      <c r="S1613" s="94">
        <v>1</v>
      </c>
      <c r="T1613" s="58">
        <f t="shared" si="366"/>
        <v>4</v>
      </c>
      <c r="U1613" s="61">
        <f t="shared" si="367"/>
        <v>642</v>
      </c>
      <c r="V1613" s="61">
        <f t="shared" si="371"/>
        <v>626.18873445501094</v>
      </c>
      <c r="W1613" s="61" t="s">
        <v>194</v>
      </c>
      <c r="X1613" s="61">
        <f t="shared" si="372"/>
        <v>3.6349999999999998</v>
      </c>
      <c r="Y1613" s="61">
        <f t="shared" si="376"/>
        <v>3.5454767129968299</v>
      </c>
      <c r="Z1613" s="58">
        <f t="shared" si="365"/>
        <v>0</v>
      </c>
      <c r="AA1613" s="81">
        <f t="shared" si="368"/>
        <v>626.18873445501094</v>
      </c>
      <c r="AB1613" s="212">
        <f t="shared" si="375"/>
        <v>156.54718361375274</v>
      </c>
      <c r="AC1613" s="82"/>
      <c r="AD1613" s="10"/>
      <c r="AE1613"/>
      <c r="AF1613"/>
      <c r="AK1613" s="10"/>
      <c r="AM1613"/>
      <c r="AR1613" s="10"/>
      <c r="AT1613"/>
    </row>
    <row r="1614" spans="1:46" x14ac:dyDescent="0.25">
      <c r="A1614" s="93">
        <v>1525</v>
      </c>
      <c r="B1614" s="93" t="s">
        <v>126</v>
      </c>
      <c r="C1614" s="94" t="s">
        <v>114</v>
      </c>
      <c r="D1614" s="121">
        <v>2014</v>
      </c>
      <c r="E1614" s="93">
        <v>4</v>
      </c>
      <c r="F1614" s="93">
        <f t="shared" si="373"/>
        <v>1525</v>
      </c>
      <c r="H1614" s="54">
        <v>4</v>
      </c>
      <c r="I1614" s="118">
        <v>642</v>
      </c>
      <c r="J1614" s="123"/>
      <c r="L1614"/>
      <c r="M1614" s="60">
        <f t="shared" si="374"/>
        <v>642</v>
      </c>
      <c r="N1614" s="10"/>
      <c r="O1614" s="79" t="str">
        <f t="shared" si="370"/>
        <v>NY Metro</v>
      </c>
      <c r="P1614" s="94">
        <f t="shared" si="369"/>
        <v>1525</v>
      </c>
      <c r="Q1614" s="94" t="s">
        <v>114</v>
      </c>
      <c r="R1614" s="193"/>
      <c r="S1614" s="94">
        <v>1</v>
      </c>
      <c r="T1614" s="58">
        <f t="shared" si="366"/>
        <v>4</v>
      </c>
      <c r="U1614" s="61">
        <f t="shared" si="367"/>
        <v>642</v>
      </c>
      <c r="V1614" s="61">
        <f t="shared" si="371"/>
        <v>626.18873445501094</v>
      </c>
      <c r="W1614" s="61" t="s">
        <v>194</v>
      </c>
      <c r="X1614" s="61">
        <f t="shared" si="372"/>
        <v>3.6349999999999998</v>
      </c>
      <c r="Y1614" s="61">
        <f t="shared" si="376"/>
        <v>3.5454767129968299</v>
      </c>
      <c r="Z1614" s="58">
        <f t="shared" si="365"/>
        <v>0</v>
      </c>
      <c r="AA1614" s="81">
        <f t="shared" si="368"/>
        <v>626.18873445501094</v>
      </c>
      <c r="AB1614" s="212">
        <f t="shared" si="375"/>
        <v>156.54718361375274</v>
      </c>
      <c r="AC1614" s="82"/>
      <c r="AD1614" s="10"/>
      <c r="AE1614"/>
      <c r="AF1614"/>
      <c r="AK1614" s="10"/>
      <c r="AM1614"/>
      <c r="AR1614" s="10"/>
      <c r="AT1614"/>
    </row>
    <row r="1615" spans="1:46" x14ac:dyDescent="0.25">
      <c r="A1615" s="93">
        <v>1526</v>
      </c>
      <c r="B1615" s="93" t="s">
        <v>126</v>
      </c>
      <c r="C1615" s="94" t="s">
        <v>114</v>
      </c>
      <c r="D1615" s="121">
        <v>2014</v>
      </c>
      <c r="E1615" s="93">
        <v>4</v>
      </c>
      <c r="F1615" s="93">
        <f t="shared" si="373"/>
        <v>1526</v>
      </c>
      <c r="H1615" s="54">
        <v>4</v>
      </c>
      <c r="I1615" s="118">
        <v>642</v>
      </c>
      <c r="J1615" s="123"/>
      <c r="L1615"/>
      <c r="M1615" s="60">
        <f t="shared" si="374"/>
        <v>642</v>
      </c>
      <c r="N1615" s="10"/>
      <c r="O1615" s="79" t="str">
        <f t="shared" si="370"/>
        <v>NY Metro</v>
      </c>
      <c r="P1615" s="94">
        <f t="shared" si="369"/>
        <v>1526</v>
      </c>
      <c r="Q1615" s="94" t="s">
        <v>114</v>
      </c>
      <c r="R1615" s="193"/>
      <c r="S1615" s="94">
        <v>1</v>
      </c>
      <c r="T1615" s="58">
        <f t="shared" si="366"/>
        <v>4</v>
      </c>
      <c r="U1615" s="61">
        <f t="shared" si="367"/>
        <v>642</v>
      </c>
      <c r="V1615" s="61">
        <f t="shared" si="371"/>
        <v>626.18873445501094</v>
      </c>
      <c r="W1615" s="61" t="s">
        <v>194</v>
      </c>
      <c r="X1615" s="61">
        <f t="shared" si="372"/>
        <v>3.6349999999999998</v>
      </c>
      <c r="Y1615" s="61">
        <f t="shared" si="376"/>
        <v>3.5454767129968299</v>
      </c>
      <c r="Z1615" s="58">
        <f t="shared" si="365"/>
        <v>0</v>
      </c>
      <c r="AA1615" s="81">
        <f t="shared" si="368"/>
        <v>626.18873445501094</v>
      </c>
      <c r="AB1615" s="212">
        <f t="shared" si="375"/>
        <v>156.54718361375274</v>
      </c>
      <c r="AC1615" s="82"/>
      <c r="AD1615" s="10"/>
      <c r="AE1615"/>
      <c r="AF1615"/>
      <c r="AK1615" s="10"/>
      <c r="AM1615"/>
      <c r="AR1615" s="10"/>
      <c r="AT1615"/>
    </row>
    <row r="1616" spans="1:46" x14ac:dyDescent="0.25">
      <c r="A1616" s="93">
        <v>1527</v>
      </c>
      <c r="B1616" s="93" t="s">
        <v>126</v>
      </c>
      <c r="C1616" s="94" t="s">
        <v>114</v>
      </c>
      <c r="D1616" s="121">
        <v>2014</v>
      </c>
      <c r="E1616" s="93">
        <v>4</v>
      </c>
      <c r="F1616" s="93">
        <f t="shared" si="373"/>
        <v>1527</v>
      </c>
      <c r="H1616" s="54">
        <v>4</v>
      </c>
      <c r="I1616" s="118">
        <v>642</v>
      </c>
      <c r="J1616" s="123"/>
      <c r="L1616"/>
      <c r="M1616" s="60">
        <f t="shared" si="374"/>
        <v>642</v>
      </c>
      <c r="N1616" s="10"/>
      <c r="O1616" s="79" t="str">
        <f t="shared" si="370"/>
        <v>NY Metro</v>
      </c>
      <c r="P1616" s="94">
        <f t="shared" si="369"/>
        <v>1527</v>
      </c>
      <c r="Q1616" s="94" t="s">
        <v>114</v>
      </c>
      <c r="R1616" s="193"/>
      <c r="S1616" s="94">
        <v>1</v>
      </c>
      <c r="T1616" s="58">
        <f t="shared" si="366"/>
        <v>4</v>
      </c>
      <c r="U1616" s="61">
        <f t="shared" si="367"/>
        <v>642</v>
      </c>
      <c r="V1616" s="61">
        <f t="shared" si="371"/>
        <v>626.18873445501094</v>
      </c>
      <c r="W1616" s="61" t="s">
        <v>194</v>
      </c>
      <c r="X1616" s="61">
        <f t="shared" si="372"/>
        <v>3.6349999999999998</v>
      </c>
      <c r="Y1616" s="61">
        <f t="shared" si="376"/>
        <v>3.5454767129968299</v>
      </c>
      <c r="Z1616" s="58">
        <f t="shared" si="365"/>
        <v>0</v>
      </c>
      <c r="AA1616" s="81">
        <f t="shared" si="368"/>
        <v>626.18873445501094</v>
      </c>
      <c r="AB1616" s="212">
        <f t="shared" si="375"/>
        <v>156.54718361375274</v>
      </c>
      <c r="AC1616" s="82"/>
      <c r="AD1616" s="10"/>
      <c r="AE1616"/>
      <c r="AF1616"/>
      <c r="AK1616" s="10"/>
      <c r="AM1616"/>
      <c r="AR1616" s="10"/>
      <c r="AT1616"/>
    </row>
    <row r="1617" spans="1:46" x14ac:dyDescent="0.25">
      <c r="A1617" s="93">
        <v>1528</v>
      </c>
      <c r="B1617" s="93" t="s">
        <v>126</v>
      </c>
      <c r="C1617" s="94" t="s">
        <v>114</v>
      </c>
      <c r="D1617" s="121">
        <v>2014</v>
      </c>
      <c r="E1617" s="93">
        <v>4</v>
      </c>
      <c r="F1617" s="93">
        <f t="shared" si="373"/>
        <v>1528</v>
      </c>
      <c r="H1617" s="54">
        <v>4</v>
      </c>
      <c r="I1617" s="118">
        <v>642</v>
      </c>
      <c r="J1617" s="123"/>
      <c r="L1617"/>
      <c r="M1617" s="60">
        <f t="shared" si="374"/>
        <v>642</v>
      </c>
      <c r="N1617" s="10"/>
      <c r="O1617" s="79" t="str">
        <f t="shared" si="370"/>
        <v>NY Metro</v>
      </c>
      <c r="P1617" s="94">
        <f t="shared" si="369"/>
        <v>1528</v>
      </c>
      <c r="Q1617" s="94" t="s">
        <v>114</v>
      </c>
      <c r="R1617" s="193"/>
      <c r="S1617" s="94">
        <v>1</v>
      </c>
      <c r="T1617" s="58">
        <f t="shared" si="366"/>
        <v>4</v>
      </c>
      <c r="U1617" s="61">
        <f t="shared" si="367"/>
        <v>642</v>
      </c>
      <c r="V1617" s="61">
        <f t="shared" si="371"/>
        <v>626.18873445501094</v>
      </c>
      <c r="W1617" s="61" t="s">
        <v>194</v>
      </c>
      <c r="X1617" s="61">
        <f t="shared" si="372"/>
        <v>3.6349999999999998</v>
      </c>
      <c r="Y1617" s="61">
        <f t="shared" si="376"/>
        <v>3.5454767129968299</v>
      </c>
      <c r="Z1617" s="58">
        <f t="shared" ref="Z1617:Z1680" si="377">L1617</f>
        <v>0</v>
      </c>
      <c r="AA1617" s="81">
        <f t="shared" si="368"/>
        <v>626.18873445501094</v>
      </c>
      <c r="AB1617" s="212">
        <f t="shared" si="375"/>
        <v>156.54718361375274</v>
      </c>
      <c r="AC1617" s="82"/>
      <c r="AD1617" s="10"/>
      <c r="AE1617"/>
      <c r="AF1617"/>
      <c r="AK1617" s="10"/>
      <c r="AM1617"/>
      <c r="AR1617" s="10"/>
      <c r="AT1617"/>
    </row>
    <row r="1618" spans="1:46" x14ac:dyDescent="0.25">
      <c r="A1618" s="93">
        <v>1529</v>
      </c>
      <c r="B1618" s="93" t="s">
        <v>126</v>
      </c>
      <c r="C1618" s="94" t="s">
        <v>114</v>
      </c>
      <c r="D1618" s="121">
        <v>2014</v>
      </c>
      <c r="E1618" s="93">
        <v>4</v>
      </c>
      <c r="F1618" s="93">
        <f t="shared" si="373"/>
        <v>1529</v>
      </c>
      <c r="H1618" s="54">
        <v>4</v>
      </c>
      <c r="I1618" s="118">
        <v>642</v>
      </c>
      <c r="J1618" s="123"/>
      <c r="L1618"/>
      <c r="M1618" s="60">
        <f t="shared" si="374"/>
        <v>642</v>
      </c>
      <c r="N1618" s="10"/>
      <c r="O1618" s="79" t="str">
        <f t="shared" si="370"/>
        <v>NY Metro</v>
      </c>
      <c r="P1618" s="94">
        <f t="shared" si="369"/>
        <v>1529</v>
      </c>
      <c r="Q1618" s="94" t="s">
        <v>114</v>
      </c>
      <c r="R1618" s="193"/>
      <c r="S1618" s="94">
        <v>1</v>
      </c>
      <c r="T1618" s="58">
        <f t="shared" si="366"/>
        <v>4</v>
      </c>
      <c r="U1618" s="61">
        <f t="shared" si="367"/>
        <v>642</v>
      </c>
      <c r="V1618" s="61">
        <f t="shared" si="371"/>
        <v>626.18873445501094</v>
      </c>
      <c r="W1618" s="61" t="s">
        <v>194</v>
      </c>
      <c r="X1618" s="61">
        <f t="shared" si="372"/>
        <v>3.6349999999999998</v>
      </c>
      <c r="Y1618" s="61">
        <f t="shared" si="376"/>
        <v>3.5454767129968299</v>
      </c>
      <c r="Z1618" s="58">
        <f t="shared" si="377"/>
        <v>0</v>
      </c>
      <c r="AA1618" s="81">
        <f t="shared" si="368"/>
        <v>626.18873445501094</v>
      </c>
      <c r="AB1618" s="212">
        <f t="shared" si="375"/>
        <v>156.54718361375274</v>
      </c>
      <c r="AC1618" s="82"/>
      <c r="AD1618" s="10"/>
      <c r="AE1618"/>
      <c r="AF1618"/>
      <c r="AK1618" s="10"/>
      <c r="AM1618"/>
      <c r="AR1618" s="10"/>
      <c r="AT1618"/>
    </row>
    <row r="1619" spans="1:46" x14ac:dyDescent="0.25">
      <c r="A1619" s="93">
        <v>1530</v>
      </c>
      <c r="B1619" s="93" t="s">
        <v>126</v>
      </c>
      <c r="C1619" s="94" t="s">
        <v>114</v>
      </c>
      <c r="D1619" s="121">
        <v>2014</v>
      </c>
      <c r="E1619" s="93">
        <v>4</v>
      </c>
      <c r="F1619" s="93">
        <f t="shared" si="373"/>
        <v>1530</v>
      </c>
      <c r="H1619" s="54">
        <v>4</v>
      </c>
      <c r="I1619" s="118">
        <v>642</v>
      </c>
      <c r="J1619" s="123"/>
      <c r="L1619"/>
      <c r="M1619" s="60">
        <f t="shared" si="374"/>
        <v>642</v>
      </c>
      <c r="N1619" s="10"/>
      <c r="O1619" s="79" t="str">
        <f t="shared" si="370"/>
        <v>NY Metro</v>
      </c>
      <c r="P1619" s="94">
        <f t="shared" si="369"/>
        <v>1530</v>
      </c>
      <c r="Q1619" s="94" t="s">
        <v>114</v>
      </c>
      <c r="R1619" s="193"/>
      <c r="S1619" s="94">
        <v>1</v>
      </c>
      <c r="T1619" s="58">
        <f t="shared" si="366"/>
        <v>4</v>
      </c>
      <c r="U1619" s="61">
        <f t="shared" si="367"/>
        <v>642</v>
      </c>
      <c r="V1619" s="61">
        <f t="shared" si="371"/>
        <v>626.18873445501094</v>
      </c>
      <c r="W1619" s="61" t="s">
        <v>194</v>
      </c>
      <c r="X1619" s="61">
        <f t="shared" si="372"/>
        <v>3.6349999999999998</v>
      </c>
      <c r="Y1619" s="61">
        <f t="shared" si="376"/>
        <v>3.5454767129968299</v>
      </c>
      <c r="Z1619" s="58">
        <f t="shared" si="377"/>
        <v>0</v>
      </c>
      <c r="AA1619" s="81">
        <f t="shared" si="368"/>
        <v>626.18873445501094</v>
      </c>
      <c r="AB1619" s="212">
        <f t="shared" si="375"/>
        <v>156.54718361375274</v>
      </c>
      <c r="AC1619" s="82"/>
      <c r="AD1619" s="10"/>
      <c r="AE1619"/>
      <c r="AF1619"/>
      <c r="AK1619" s="10"/>
      <c r="AM1619"/>
      <c r="AR1619" s="10"/>
      <c r="AT1619"/>
    </row>
    <row r="1620" spans="1:46" x14ac:dyDescent="0.25">
      <c r="A1620" s="93">
        <v>1531</v>
      </c>
      <c r="B1620" s="93" t="s">
        <v>126</v>
      </c>
      <c r="C1620" s="94" t="s">
        <v>114</v>
      </c>
      <c r="D1620" s="121">
        <v>2014</v>
      </c>
      <c r="E1620" s="93">
        <v>4</v>
      </c>
      <c r="F1620" s="93">
        <f t="shared" si="373"/>
        <v>1531</v>
      </c>
      <c r="H1620" s="54">
        <v>4</v>
      </c>
      <c r="I1620" s="118">
        <v>642</v>
      </c>
      <c r="J1620" s="123"/>
      <c r="L1620"/>
      <c r="M1620" s="60">
        <f t="shared" si="374"/>
        <v>642</v>
      </c>
      <c r="N1620" s="10"/>
      <c r="O1620" s="79" t="str">
        <f t="shared" si="370"/>
        <v>NY Metro</v>
      </c>
      <c r="P1620" s="94">
        <f t="shared" si="369"/>
        <v>1531</v>
      </c>
      <c r="Q1620" s="94" t="s">
        <v>114</v>
      </c>
      <c r="R1620" s="193"/>
      <c r="S1620" s="94">
        <v>1</v>
      </c>
      <c r="T1620" s="58">
        <f t="shared" si="366"/>
        <v>4</v>
      </c>
      <c r="U1620" s="61">
        <f t="shared" si="367"/>
        <v>642</v>
      </c>
      <c r="V1620" s="61">
        <f t="shared" si="371"/>
        <v>626.18873445501094</v>
      </c>
      <c r="W1620" s="61" t="s">
        <v>194</v>
      </c>
      <c r="X1620" s="61">
        <f t="shared" si="372"/>
        <v>3.6349999999999998</v>
      </c>
      <c r="Y1620" s="61">
        <f t="shared" si="376"/>
        <v>3.5454767129968299</v>
      </c>
      <c r="Z1620" s="58">
        <f t="shared" si="377"/>
        <v>0</v>
      </c>
      <c r="AA1620" s="81">
        <f t="shared" si="368"/>
        <v>626.18873445501094</v>
      </c>
      <c r="AB1620" s="212">
        <f t="shared" si="375"/>
        <v>156.54718361375274</v>
      </c>
      <c r="AC1620" s="82"/>
      <c r="AD1620" s="10"/>
      <c r="AE1620"/>
      <c r="AF1620"/>
      <c r="AK1620" s="10"/>
      <c r="AM1620"/>
      <c r="AR1620" s="10"/>
      <c r="AT1620"/>
    </row>
    <row r="1621" spans="1:46" x14ac:dyDescent="0.25">
      <c r="A1621" s="93">
        <v>1532</v>
      </c>
      <c r="B1621" s="93" t="s">
        <v>126</v>
      </c>
      <c r="C1621" s="94" t="s">
        <v>114</v>
      </c>
      <c r="D1621" s="121">
        <v>2014</v>
      </c>
      <c r="E1621" s="93">
        <v>4</v>
      </c>
      <c r="F1621" s="93">
        <f t="shared" si="373"/>
        <v>1532</v>
      </c>
      <c r="H1621" s="54">
        <v>4</v>
      </c>
      <c r="I1621" s="118">
        <v>642</v>
      </c>
      <c r="J1621" s="123"/>
      <c r="L1621"/>
      <c r="M1621" s="60">
        <f t="shared" si="374"/>
        <v>642</v>
      </c>
      <c r="N1621" s="10"/>
      <c r="O1621" s="79" t="str">
        <f t="shared" si="370"/>
        <v>NY Metro</v>
      </c>
      <c r="P1621" s="94">
        <f t="shared" si="369"/>
        <v>1532</v>
      </c>
      <c r="Q1621" s="94" t="s">
        <v>114</v>
      </c>
      <c r="R1621" s="193"/>
      <c r="S1621" s="94">
        <v>1</v>
      </c>
      <c r="T1621" s="58">
        <f t="shared" si="366"/>
        <v>4</v>
      </c>
      <c r="U1621" s="61">
        <f t="shared" si="367"/>
        <v>642</v>
      </c>
      <c r="V1621" s="61">
        <f t="shared" si="371"/>
        <v>626.18873445501094</v>
      </c>
      <c r="W1621" s="61" t="s">
        <v>194</v>
      </c>
      <c r="X1621" s="61">
        <f t="shared" si="372"/>
        <v>3.6349999999999998</v>
      </c>
      <c r="Y1621" s="61">
        <f t="shared" si="376"/>
        <v>3.5454767129968299</v>
      </c>
      <c r="Z1621" s="58">
        <f t="shared" si="377"/>
        <v>0</v>
      </c>
      <c r="AA1621" s="81">
        <f t="shared" si="368"/>
        <v>626.18873445501094</v>
      </c>
      <c r="AB1621" s="212">
        <f t="shared" si="375"/>
        <v>156.54718361375274</v>
      </c>
      <c r="AC1621" s="82"/>
      <c r="AD1621" s="10"/>
      <c r="AE1621"/>
      <c r="AF1621"/>
      <c r="AK1621" s="10"/>
      <c r="AM1621"/>
      <c r="AR1621" s="10"/>
      <c r="AT1621"/>
    </row>
    <row r="1622" spans="1:46" x14ac:dyDescent="0.25">
      <c r="A1622" s="93">
        <v>1533</v>
      </c>
      <c r="B1622" s="93" t="s">
        <v>126</v>
      </c>
      <c r="C1622" s="94" t="s">
        <v>114</v>
      </c>
      <c r="D1622" s="121">
        <v>2014</v>
      </c>
      <c r="E1622" s="93">
        <v>4</v>
      </c>
      <c r="F1622" s="93">
        <f t="shared" si="373"/>
        <v>1533</v>
      </c>
      <c r="H1622" s="54">
        <v>4</v>
      </c>
      <c r="I1622" s="118">
        <v>642</v>
      </c>
      <c r="J1622" s="123"/>
      <c r="L1622"/>
      <c r="M1622" s="60">
        <f t="shared" si="374"/>
        <v>642</v>
      </c>
      <c r="N1622" s="10"/>
      <c r="O1622" s="79" t="str">
        <f t="shared" si="370"/>
        <v>NY Metro</v>
      </c>
      <c r="P1622" s="94">
        <f t="shared" si="369"/>
        <v>1533</v>
      </c>
      <c r="Q1622" s="94" t="s">
        <v>114</v>
      </c>
      <c r="R1622" s="193"/>
      <c r="S1622" s="94">
        <v>1</v>
      </c>
      <c r="T1622" s="58">
        <f t="shared" si="366"/>
        <v>4</v>
      </c>
      <c r="U1622" s="61">
        <f t="shared" si="367"/>
        <v>642</v>
      </c>
      <c r="V1622" s="61">
        <f t="shared" si="371"/>
        <v>626.18873445501094</v>
      </c>
      <c r="W1622" s="61" t="s">
        <v>194</v>
      </c>
      <c r="X1622" s="61">
        <f t="shared" si="372"/>
        <v>3.6349999999999998</v>
      </c>
      <c r="Y1622" s="61">
        <f t="shared" si="376"/>
        <v>3.5454767129968299</v>
      </c>
      <c r="Z1622" s="58">
        <f t="shared" si="377"/>
        <v>0</v>
      </c>
      <c r="AA1622" s="81">
        <f t="shared" si="368"/>
        <v>626.18873445501094</v>
      </c>
      <c r="AB1622" s="212">
        <f t="shared" si="375"/>
        <v>156.54718361375274</v>
      </c>
      <c r="AC1622" s="82"/>
      <c r="AD1622" s="10"/>
      <c r="AE1622"/>
      <c r="AF1622"/>
      <c r="AK1622" s="10"/>
      <c r="AM1622"/>
      <c r="AR1622" s="10"/>
      <c r="AT1622"/>
    </row>
    <row r="1623" spans="1:46" x14ac:dyDescent="0.25">
      <c r="A1623" s="93">
        <v>1534</v>
      </c>
      <c r="B1623" s="93" t="s">
        <v>126</v>
      </c>
      <c r="C1623" s="94" t="s">
        <v>114</v>
      </c>
      <c r="D1623" s="121">
        <v>2014</v>
      </c>
      <c r="E1623" s="93">
        <v>4</v>
      </c>
      <c r="F1623" s="93">
        <f t="shared" si="373"/>
        <v>1534</v>
      </c>
      <c r="H1623" s="54">
        <v>4</v>
      </c>
      <c r="I1623" s="118">
        <v>642</v>
      </c>
      <c r="J1623" s="123"/>
      <c r="L1623"/>
      <c r="M1623" s="60">
        <f t="shared" si="374"/>
        <v>642</v>
      </c>
      <c r="N1623" s="10"/>
      <c r="O1623" s="79" t="str">
        <f t="shared" si="370"/>
        <v>NY Metro</v>
      </c>
      <c r="P1623" s="94">
        <f t="shared" si="369"/>
        <v>1534</v>
      </c>
      <c r="Q1623" s="94" t="s">
        <v>114</v>
      </c>
      <c r="R1623" s="193"/>
      <c r="S1623" s="94">
        <v>1</v>
      </c>
      <c r="T1623" s="58">
        <f t="shared" si="366"/>
        <v>4</v>
      </c>
      <c r="U1623" s="61">
        <f t="shared" si="367"/>
        <v>642</v>
      </c>
      <c r="V1623" s="61">
        <f t="shared" si="371"/>
        <v>626.18873445501094</v>
      </c>
      <c r="W1623" s="61" t="s">
        <v>194</v>
      </c>
      <c r="X1623" s="61">
        <f t="shared" si="372"/>
        <v>3.6349999999999998</v>
      </c>
      <c r="Y1623" s="61">
        <f t="shared" si="376"/>
        <v>3.5454767129968299</v>
      </c>
      <c r="Z1623" s="58">
        <f t="shared" si="377"/>
        <v>0</v>
      </c>
      <c r="AA1623" s="81">
        <f t="shared" si="368"/>
        <v>626.18873445501094</v>
      </c>
      <c r="AB1623" s="212">
        <f t="shared" si="375"/>
        <v>156.54718361375274</v>
      </c>
      <c r="AC1623" s="82"/>
      <c r="AD1623" s="10"/>
      <c r="AE1623"/>
      <c r="AF1623"/>
      <c r="AK1623" s="10"/>
      <c r="AM1623"/>
      <c r="AR1623" s="10"/>
      <c r="AT1623"/>
    </row>
    <row r="1624" spans="1:46" x14ac:dyDescent="0.25">
      <c r="A1624" s="93">
        <v>1535</v>
      </c>
      <c r="B1624" s="93" t="s">
        <v>126</v>
      </c>
      <c r="C1624" s="94" t="s">
        <v>114</v>
      </c>
      <c r="D1624" s="121">
        <v>2014</v>
      </c>
      <c r="E1624" s="93">
        <v>4</v>
      </c>
      <c r="F1624" s="93">
        <f t="shared" si="373"/>
        <v>1535</v>
      </c>
      <c r="H1624" s="54">
        <v>4</v>
      </c>
      <c r="I1624" s="118">
        <v>642</v>
      </c>
      <c r="J1624" s="123"/>
      <c r="L1624"/>
      <c r="M1624" s="60">
        <f t="shared" si="374"/>
        <v>642</v>
      </c>
      <c r="N1624" s="10"/>
      <c r="O1624" s="79" t="str">
        <f t="shared" si="370"/>
        <v>NY Metro</v>
      </c>
      <c r="P1624" s="94">
        <f t="shared" si="369"/>
        <v>1535</v>
      </c>
      <c r="Q1624" s="94" t="s">
        <v>114</v>
      </c>
      <c r="R1624" s="193"/>
      <c r="S1624" s="94">
        <v>1</v>
      </c>
      <c r="T1624" s="58">
        <f t="shared" ref="T1624:T1687" si="378">H1624</f>
        <v>4</v>
      </c>
      <c r="U1624" s="61">
        <f t="shared" ref="U1624:U1687" si="379">I1624</f>
        <v>642</v>
      </c>
      <c r="V1624" s="61">
        <f t="shared" si="371"/>
        <v>626.18873445501094</v>
      </c>
      <c r="W1624" s="61" t="s">
        <v>194</v>
      </c>
      <c r="X1624" s="61">
        <f t="shared" si="372"/>
        <v>3.6349999999999998</v>
      </c>
      <c r="Y1624" s="61">
        <f t="shared" si="376"/>
        <v>3.5454767129968299</v>
      </c>
      <c r="Z1624" s="58">
        <f t="shared" si="377"/>
        <v>0</v>
      </c>
      <c r="AA1624" s="81">
        <f t="shared" si="368"/>
        <v>626.18873445501094</v>
      </c>
      <c r="AB1624" s="212">
        <f t="shared" si="375"/>
        <v>156.54718361375274</v>
      </c>
      <c r="AC1624" s="82"/>
      <c r="AD1624" s="10"/>
      <c r="AE1624"/>
      <c r="AF1624"/>
      <c r="AK1624" s="10"/>
      <c r="AM1624"/>
      <c r="AR1624" s="10"/>
      <c r="AT1624"/>
    </row>
    <row r="1625" spans="1:46" x14ac:dyDescent="0.25">
      <c r="A1625" s="93">
        <v>1536</v>
      </c>
      <c r="B1625" s="93" t="s">
        <v>126</v>
      </c>
      <c r="C1625" s="94" t="s">
        <v>114</v>
      </c>
      <c r="D1625" s="121">
        <v>2014</v>
      </c>
      <c r="E1625" s="93">
        <v>4</v>
      </c>
      <c r="F1625" s="93">
        <f t="shared" si="373"/>
        <v>1536</v>
      </c>
      <c r="H1625" s="54">
        <v>4</v>
      </c>
      <c r="I1625" s="118">
        <v>642</v>
      </c>
      <c r="J1625" s="123"/>
      <c r="L1625"/>
      <c r="M1625" s="60">
        <f t="shared" si="374"/>
        <v>642</v>
      </c>
      <c r="N1625" s="10"/>
      <c r="O1625" s="79" t="str">
        <f t="shared" si="370"/>
        <v>NY Metro</v>
      </c>
      <c r="P1625" s="94">
        <f t="shared" si="369"/>
        <v>1536</v>
      </c>
      <c r="Q1625" s="94" t="s">
        <v>114</v>
      </c>
      <c r="R1625" s="193"/>
      <c r="S1625" s="94">
        <v>1</v>
      </c>
      <c r="T1625" s="58">
        <f t="shared" si="378"/>
        <v>4</v>
      </c>
      <c r="U1625" s="61">
        <f t="shared" si="379"/>
        <v>642</v>
      </c>
      <c r="V1625" s="61">
        <f t="shared" si="371"/>
        <v>626.18873445501094</v>
      </c>
      <c r="W1625" s="61" t="s">
        <v>194</v>
      </c>
      <c r="X1625" s="61">
        <f t="shared" si="372"/>
        <v>3.6349999999999998</v>
      </c>
      <c r="Y1625" s="61">
        <f t="shared" si="376"/>
        <v>3.5454767129968299</v>
      </c>
      <c r="Z1625" s="58">
        <f t="shared" si="377"/>
        <v>0</v>
      </c>
      <c r="AA1625" s="81">
        <f t="shared" si="368"/>
        <v>626.18873445501094</v>
      </c>
      <c r="AB1625" s="212">
        <f t="shared" si="375"/>
        <v>156.54718361375274</v>
      </c>
      <c r="AC1625" s="82"/>
      <c r="AD1625" s="10"/>
      <c r="AE1625"/>
      <c r="AF1625"/>
      <c r="AK1625" s="10"/>
      <c r="AM1625"/>
      <c r="AR1625" s="10"/>
      <c r="AT1625"/>
    </row>
    <row r="1626" spans="1:46" x14ac:dyDescent="0.25">
      <c r="A1626" s="93">
        <v>1537</v>
      </c>
      <c r="B1626" s="93" t="s">
        <v>126</v>
      </c>
      <c r="C1626" s="94" t="s">
        <v>114</v>
      </c>
      <c r="D1626" s="121">
        <v>2014</v>
      </c>
      <c r="E1626" s="93">
        <v>4</v>
      </c>
      <c r="F1626" s="93">
        <f t="shared" si="373"/>
        <v>1537</v>
      </c>
      <c r="H1626" s="54">
        <v>4</v>
      </c>
      <c r="I1626" s="118">
        <v>642</v>
      </c>
      <c r="J1626" s="123"/>
      <c r="L1626"/>
      <c r="M1626" s="60">
        <f t="shared" si="374"/>
        <v>642</v>
      </c>
      <c r="N1626" s="10"/>
      <c r="O1626" s="79" t="str">
        <f t="shared" si="370"/>
        <v>NY Metro</v>
      </c>
      <c r="P1626" s="94">
        <f t="shared" si="369"/>
        <v>1537</v>
      </c>
      <c r="Q1626" s="94" t="s">
        <v>114</v>
      </c>
      <c r="R1626" s="193"/>
      <c r="S1626" s="94">
        <v>1</v>
      </c>
      <c r="T1626" s="58">
        <f t="shared" si="378"/>
        <v>4</v>
      </c>
      <c r="U1626" s="61">
        <f t="shared" si="379"/>
        <v>642</v>
      </c>
      <c r="V1626" s="61">
        <f t="shared" si="371"/>
        <v>626.18873445501094</v>
      </c>
      <c r="W1626" s="61" t="s">
        <v>194</v>
      </c>
      <c r="X1626" s="61">
        <f t="shared" si="372"/>
        <v>3.6349999999999998</v>
      </c>
      <c r="Y1626" s="61">
        <f t="shared" si="376"/>
        <v>3.5454767129968299</v>
      </c>
      <c r="Z1626" s="58">
        <f t="shared" si="377"/>
        <v>0</v>
      </c>
      <c r="AA1626" s="81">
        <f t="shared" si="368"/>
        <v>626.18873445501094</v>
      </c>
      <c r="AB1626" s="212">
        <f t="shared" si="375"/>
        <v>156.54718361375274</v>
      </c>
      <c r="AC1626" s="82"/>
      <c r="AD1626" s="10"/>
      <c r="AE1626"/>
      <c r="AF1626"/>
      <c r="AK1626" s="10"/>
      <c r="AM1626"/>
      <c r="AR1626" s="10"/>
      <c r="AT1626"/>
    </row>
    <row r="1627" spans="1:46" x14ac:dyDescent="0.25">
      <c r="A1627" s="93">
        <v>1538</v>
      </c>
      <c r="B1627" s="93" t="s">
        <v>126</v>
      </c>
      <c r="C1627" s="94" t="s">
        <v>114</v>
      </c>
      <c r="D1627" s="121">
        <v>2014</v>
      </c>
      <c r="E1627" s="93">
        <v>4</v>
      </c>
      <c r="F1627" s="93">
        <f t="shared" si="373"/>
        <v>1538</v>
      </c>
      <c r="H1627" s="54">
        <v>4</v>
      </c>
      <c r="I1627" s="118">
        <v>642</v>
      </c>
      <c r="J1627" s="123"/>
      <c r="L1627"/>
      <c r="M1627" s="60">
        <f t="shared" si="374"/>
        <v>642</v>
      </c>
      <c r="N1627" s="10"/>
      <c r="O1627" s="79" t="str">
        <f t="shared" si="370"/>
        <v>NY Metro</v>
      </c>
      <c r="P1627" s="94">
        <f t="shared" si="369"/>
        <v>1538</v>
      </c>
      <c r="Q1627" s="94" t="s">
        <v>114</v>
      </c>
      <c r="R1627" s="193"/>
      <c r="S1627" s="94">
        <v>1</v>
      </c>
      <c r="T1627" s="58">
        <f t="shared" si="378"/>
        <v>4</v>
      </c>
      <c r="U1627" s="61">
        <f t="shared" si="379"/>
        <v>642</v>
      </c>
      <c r="V1627" s="61">
        <f t="shared" si="371"/>
        <v>626.18873445501094</v>
      </c>
      <c r="W1627" s="61" t="s">
        <v>194</v>
      </c>
      <c r="X1627" s="61">
        <f t="shared" si="372"/>
        <v>3.6349999999999998</v>
      </c>
      <c r="Y1627" s="61">
        <f t="shared" si="376"/>
        <v>3.5454767129968299</v>
      </c>
      <c r="Z1627" s="58">
        <f t="shared" si="377"/>
        <v>0</v>
      </c>
      <c r="AA1627" s="81">
        <f t="shared" si="368"/>
        <v>626.18873445501094</v>
      </c>
      <c r="AB1627" s="212">
        <f t="shared" si="375"/>
        <v>156.54718361375274</v>
      </c>
      <c r="AC1627" s="82"/>
      <c r="AD1627" s="10"/>
      <c r="AE1627"/>
      <c r="AF1627"/>
      <c r="AK1627" s="10"/>
      <c r="AM1627"/>
      <c r="AR1627" s="10"/>
      <c r="AT1627"/>
    </row>
    <row r="1628" spans="1:46" x14ac:dyDescent="0.25">
      <c r="A1628" s="93">
        <v>1539</v>
      </c>
      <c r="B1628" s="93" t="s">
        <v>126</v>
      </c>
      <c r="C1628" s="94" t="s">
        <v>114</v>
      </c>
      <c r="D1628" s="121">
        <v>2014</v>
      </c>
      <c r="E1628" s="93">
        <v>4</v>
      </c>
      <c r="F1628" s="93">
        <f t="shared" si="373"/>
        <v>1539</v>
      </c>
      <c r="H1628" s="54">
        <v>4</v>
      </c>
      <c r="I1628" s="118">
        <v>642</v>
      </c>
      <c r="J1628" s="123"/>
      <c r="L1628"/>
      <c r="M1628" s="60">
        <f t="shared" si="374"/>
        <v>642</v>
      </c>
      <c r="N1628" s="10"/>
      <c r="O1628" s="79" t="str">
        <f t="shared" si="370"/>
        <v>NY Metro</v>
      </c>
      <c r="P1628" s="94">
        <f t="shared" si="369"/>
        <v>1539</v>
      </c>
      <c r="Q1628" s="94" t="s">
        <v>114</v>
      </c>
      <c r="R1628" s="193"/>
      <c r="S1628" s="94">
        <v>1</v>
      </c>
      <c r="T1628" s="58">
        <f t="shared" si="378"/>
        <v>4</v>
      </c>
      <c r="U1628" s="61">
        <f t="shared" si="379"/>
        <v>642</v>
      </c>
      <c r="V1628" s="61">
        <f t="shared" si="371"/>
        <v>626.18873445501094</v>
      </c>
      <c r="W1628" s="61" t="s">
        <v>194</v>
      </c>
      <c r="X1628" s="61">
        <f t="shared" si="372"/>
        <v>3.6349999999999998</v>
      </c>
      <c r="Y1628" s="61">
        <f t="shared" si="376"/>
        <v>3.5454767129968299</v>
      </c>
      <c r="Z1628" s="58">
        <f t="shared" si="377"/>
        <v>0</v>
      </c>
      <c r="AA1628" s="81">
        <f t="shared" si="368"/>
        <v>626.18873445501094</v>
      </c>
      <c r="AB1628" s="212">
        <f t="shared" si="375"/>
        <v>156.54718361375274</v>
      </c>
      <c r="AC1628" s="82"/>
      <c r="AD1628" s="10"/>
      <c r="AE1628"/>
      <c r="AF1628"/>
      <c r="AK1628" s="10"/>
      <c r="AM1628"/>
      <c r="AR1628" s="10"/>
      <c r="AT1628"/>
    </row>
    <row r="1629" spans="1:46" x14ac:dyDescent="0.25">
      <c r="A1629" s="93">
        <v>1540</v>
      </c>
      <c r="B1629" s="93" t="s">
        <v>126</v>
      </c>
      <c r="C1629" s="94" t="s">
        <v>114</v>
      </c>
      <c r="D1629" s="121">
        <v>2014</v>
      </c>
      <c r="E1629" s="93">
        <v>4</v>
      </c>
      <c r="F1629" s="93">
        <f t="shared" si="373"/>
        <v>1540</v>
      </c>
      <c r="H1629" s="54">
        <v>4</v>
      </c>
      <c r="I1629" s="118">
        <v>642</v>
      </c>
      <c r="J1629" s="123"/>
      <c r="L1629"/>
      <c r="M1629" s="60">
        <f t="shared" si="374"/>
        <v>642</v>
      </c>
      <c r="N1629" s="10"/>
      <c r="O1629" s="79" t="str">
        <f t="shared" si="370"/>
        <v>NY Metro</v>
      </c>
      <c r="P1629" s="94">
        <f t="shared" si="369"/>
        <v>1540</v>
      </c>
      <c r="Q1629" s="94" t="s">
        <v>114</v>
      </c>
      <c r="R1629" s="193"/>
      <c r="S1629" s="94">
        <v>1</v>
      </c>
      <c r="T1629" s="58">
        <f t="shared" si="378"/>
        <v>4</v>
      </c>
      <c r="U1629" s="61">
        <f t="shared" si="379"/>
        <v>642</v>
      </c>
      <c r="V1629" s="61">
        <f t="shared" si="371"/>
        <v>626.18873445501094</v>
      </c>
      <c r="W1629" s="61" t="s">
        <v>194</v>
      </c>
      <c r="X1629" s="61">
        <f t="shared" si="372"/>
        <v>3.6349999999999998</v>
      </c>
      <c r="Y1629" s="61">
        <f t="shared" si="376"/>
        <v>3.5454767129968299</v>
      </c>
      <c r="Z1629" s="58">
        <f t="shared" si="377"/>
        <v>0</v>
      </c>
      <c r="AA1629" s="81">
        <f t="shared" si="368"/>
        <v>626.18873445501094</v>
      </c>
      <c r="AB1629" s="212">
        <f t="shared" si="375"/>
        <v>156.54718361375274</v>
      </c>
      <c r="AC1629" s="82"/>
      <c r="AD1629" s="10"/>
      <c r="AE1629"/>
      <c r="AF1629"/>
      <c r="AK1629" s="10"/>
      <c r="AM1629"/>
      <c r="AR1629" s="10"/>
      <c r="AT1629"/>
    </row>
    <row r="1630" spans="1:46" x14ac:dyDescent="0.25">
      <c r="A1630" s="93">
        <v>1541</v>
      </c>
      <c r="B1630" s="93" t="s">
        <v>126</v>
      </c>
      <c r="C1630" s="94" t="s">
        <v>114</v>
      </c>
      <c r="D1630" s="121">
        <v>2014</v>
      </c>
      <c r="E1630" s="93">
        <v>4</v>
      </c>
      <c r="F1630" s="93">
        <f t="shared" si="373"/>
        <v>1541</v>
      </c>
      <c r="H1630" s="54">
        <v>4</v>
      </c>
      <c r="I1630" s="118">
        <v>642</v>
      </c>
      <c r="J1630" s="123"/>
      <c r="L1630"/>
      <c r="M1630" s="60">
        <f t="shared" si="374"/>
        <v>642</v>
      </c>
      <c r="N1630" s="10"/>
      <c r="O1630" s="79" t="str">
        <f t="shared" si="370"/>
        <v>NY Metro</v>
      </c>
      <c r="P1630" s="94">
        <f t="shared" si="369"/>
        <v>1541</v>
      </c>
      <c r="Q1630" s="94" t="s">
        <v>114</v>
      </c>
      <c r="R1630" s="193"/>
      <c r="S1630" s="94">
        <v>1</v>
      </c>
      <c r="T1630" s="58">
        <f t="shared" si="378"/>
        <v>4</v>
      </c>
      <c r="U1630" s="61">
        <f t="shared" si="379"/>
        <v>642</v>
      </c>
      <c r="V1630" s="61">
        <f t="shared" si="371"/>
        <v>626.18873445501094</v>
      </c>
      <c r="W1630" s="61" t="s">
        <v>194</v>
      </c>
      <c r="X1630" s="61">
        <f t="shared" si="372"/>
        <v>3.6349999999999998</v>
      </c>
      <c r="Y1630" s="61">
        <f t="shared" si="376"/>
        <v>3.5454767129968299</v>
      </c>
      <c r="Z1630" s="58">
        <f t="shared" si="377"/>
        <v>0</v>
      </c>
      <c r="AA1630" s="81">
        <f t="shared" si="368"/>
        <v>626.18873445501094</v>
      </c>
      <c r="AB1630" s="212">
        <f t="shared" si="375"/>
        <v>156.54718361375274</v>
      </c>
      <c r="AC1630" s="82"/>
      <c r="AD1630" s="10"/>
      <c r="AE1630"/>
      <c r="AF1630"/>
      <c r="AK1630" s="10"/>
      <c r="AM1630"/>
      <c r="AR1630" s="10"/>
      <c r="AT1630"/>
    </row>
    <row r="1631" spans="1:46" x14ac:dyDescent="0.25">
      <c r="A1631" s="93">
        <v>1542</v>
      </c>
      <c r="B1631" s="93" t="s">
        <v>126</v>
      </c>
      <c r="C1631" s="94" t="s">
        <v>114</v>
      </c>
      <c r="D1631" s="121">
        <v>2014</v>
      </c>
      <c r="E1631" s="93">
        <v>4</v>
      </c>
      <c r="F1631" s="93">
        <f t="shared" si="373"/>
        <v>1542</v>
      </c>
      <c r="H1631" s="54">
        <v>4</v>
      </c>
      <c r="I1631" s="118">
        <v>642</v>
      </c>
      <c r="J1631" s="123"/>
      <c r="L1631"/>
      <c r="M1631" s="60">
        <f t="shared" si="374"/>
        <v>642</v>
      </c>
      <c r="N1631" s="10"/>
      <c r="O1631" s="79" t="str">
        <f t="shared" si="370"/>
        <v>NY Metro</v>
      </c>
      <c r="P1631" s="94">
        <f t="shared" si="369"/>
        <v>1542</v>
      </c>
      <c r="Q1631" s="94" t="s">
        <v>114</v>
      </c>
      <c r="R1631" s="193"/>
      <c r="S1631" s="94">
        <v>1</v>
      </c>
      <c r="T1631" s="58">
        <f t="shared" si="378"/>
        <v>4</v>
      </c>
      <c r="U1631" s="61">
        <f t="shared" si="379"/>
        <v>642</v>
      </c>
      <c r="V1631" s="61">
        <f t="shared" si="371"/>
        <v>626.18873445501094</v>
      </c>
      <c r="W1631" s="61" t="s">
        <v>194</v>
      </c>
      <c r="X1631" s="61">
        <f t="shared" si="372"/>
        <v>3.6349999999999998</v>
      </c>
      <c r="Y1631" s="61">
        <f t="shared" si="376"/>
        <v>3.5454767129968299</v>
      </c>
      <c r="Z1631" s="58">
        <f t="shared" si="377"/>
        <v>0</v>
      </c>
      <c r="AA1631" s="81">
        <f t="shared" ref="AA1631:AA1694" si="380">(Z1631*Y1631+V1631)/S1631</f>
        <v>626.18873445501094</v>
      </c>
      <c r="AB1631" s="212">
        <f t="shared" si="375"/>
        <v>156.54718361375274</v>
      </c>
      <c r="AC1631" s="82"/>
      <c r="AD1631" s="10"/>
      <c r="AE1631"/>
      <c r="AF1631"/>
      <c r="AK1631" s="10"/>
      <c r="AM1631"/>
      <c r="AR1631" s="10"/>
      <c r="AT1631"/>
    </row>
    <row r="1632" spans="1:46" x14ac:dyDescent="0.25">
      <c r="A1632" s="93">
        <v>1543</v>
      </c>
      <c r="B1632" s="93" t="s">
        <v>126</v>
      </c>
      <c r="C1632" s="94" t="s">
        <v>114</v>
      </c>
      <c r="D1632" s="121">
        <v>2014</v>
      </c>
      <c r="E1632" s="93">
        <v>4</v>
      </c>
      <c r="F1632" s="93">
        <f t="shared" si="373"/>
        <v>1543</v>
      </c>
      <c r="H1632" s="54">
        <v>4</v>
      </c>
      <c r="I1632" s="118">
        <v>642</v>
      </c>
      <c r="J1632" s="123"/>
      <c r="L1632"/>
      <c r="M1632" s="60">
        <f t="shared" si="374"/>
        <v>642</v>
      </c>
      <c r="N1632" s="10"/>
      <c r="O1632" s="79" t="str">
        <f t="shared" si="370"/>
        <v>NY Metro</v>
      </c>
      <c r="P1632" s="94">
        <f t="shared" si="369"/>
        <v>1543</v>
      </c>
      <c r="Q1632" s="94" t="s">
        <v>114</v>
      </c>
      <c r="R1632" s="193"/>
      <c r="S1632" s="94">
        <v>1</v>
      </c>
      <c r="T1632" s="58">
        <f t="shared" si="378"/>
        <v>4</v>
      </c>
      <c r="U1632" s="61">
        <f t="shared" si="379"/>
        <v>642</v>
      </c>
      <c r="V1632" s="61">
        <f t="shared" si="371"/>
        <v>626.18873445501094</v>
      </c>
      <c r="W1632" s="61" t="s">
        <v>194</v>
      </c>
      <c r="X1632" s="61">
        <f t="shared" si="372"/>
        <v>3.6349999999999998</v>
      </c>
      <c r="Y1632" s="61">
        <f t="shared" si="376"/>
        <v>3.5454767129968299</v>
      </c>
      <c r="Z1632" s="58">
        <f t="shared" si="377"/>
        <v>0</v>
      </c>
      <c r="AA1632" s="81">
        <f t="shared" si="380"/>
        <v>626.18873445501094</v>
      </c>
      <c r="AB1632" s="212">
        <f t="shared" si="375"/>
        <v>156.54718361375274</v>
      </c>
      <c r="AC1632" s="82"/>
      <c r="AD1632" s="10"/>
      <c r="AE1632"/>
      <c r="AF1632"/>
      <c r="AK1632" s="10"/>
      <c r="AM1632"/>
      <c r="AR1632" s="10"/>
      <c r="AT1632"/>
    </row>
    <row r="1633" spans="1:46" x14ac:dyDescent="0.25">
      <c r="A1633" s="93">
        <v>1544</v>
      </c>
      <c r="B1633" s="93" t="s">
        <v>126</v>
      </c>
      <c r="C1633" s="94" t="s">
        <v>114</v>
      </c>
      <c r="D1633" s="121">
        <v>2014</v>
      </c>
      <c r="E1633" s="93">
        <v>4</v>
      </c>
      <c r="F1633" s="93">
        <f t="shared" si="373"/>
        <v>1544</v>
      </c>
      <c r="H1633" s="54">
        <v>4</v>
      </c>
      <c r="I1633" s="118">
        <v>642</v>
      </c>
      <c r="J1633" s="123"/>
      <c r="L1633"/>
      <c r="M1633" s="60">
        <f t="shared" si="374"/>
        <v>642</v>
      </c>
      <c r="N1633" s="10"/>
      <c r="O1633" s="79" t="str">
        <f t="shared" si="370"/>
        <v>NY Metro</v>
      </c>
      <c r="P1633" s="94">
        <f t="shared" si="369"/>
        <v>1544</v>
      </c>
      <c r="Q1633" s="94" t="s">
        <v>114</v>
      </c>
      <c r="R1633" s="193"/>
      <c r="S1633" s="94">
        <v>1</v>
      </c>
      <c r="T1633" s="58">
        <f t="shared" si="378"/>
        <v>4</v>
      </c>
      <c r="U1633" s="61">
        <f t="shared" si="379"/>
        <v>642</v>
      </c>
      <c r="V1633" s="61">
        <f t="shared" si="371"/>
        <v>626.18873445501094</v>
      </c>
      <c r="W1633" s="61" t="s">
        <v>194</v>
      </c>
      <c r="X1633" s="61">
        <f t="shared" si="372"/>
        <v>3.6349999999999998</v>
      </c>
      <c r="Y1633" s="61">
        <f t="shared" si="376"/>
        <v>3.5454767129968299</v>
      </c>
      <c r="Z1633" s="58">
        <f t="shared" si="377"/>
        <v>0</v>
      </c>
      <c r="AA1633" s="81">
        <f t="shared" si="380"/>
        <v>626.18873445501094</v>
      </c>
      <c r="AB1633" s="212">
        <f t="shared" si="375"/>
        <v>156.54718361375274</v>
      </c>
      <c r="AC1633" s="82"/>
      <c r="AD1633" s="10"/>
      <c r="AE1633"/>
      <c r="AF1633"/>
      <c r="AK1633" s="10"/>
      <c r="AM1633"/>
      <c r="AR1633" s="10"/>
      <c r="AT1633"/>
    </row>
    <row r="1634" spans="1:46" x14ac:dyDescent="0.25">
      <c r="A1634" s="93">
        <v>1545</v>
      </c>
      <c r="B1634" s="93" t="s">
        <v>126</v>
      </c>
      <c r="C1634" s="94" t="s">
        <v>114</v>
      </c>
      <c r="D1634" s="121">
        <v>2014</v>
      </c>
      <c r="E1634" s="93">
        <v>4</v>
      </c>
      <c r="F1634" s="93">
        <f t="shared" si="373"/>
        <v>1545</v>
      </c>
      <c r="H1634" s="54">
        <v>4</v>
      </c>
      <c r="I1634" s="118">
        <v>642</v>
      </c>
      <c r="J1634" s="123"/>
      <c r="L1634"/>
      <c r="M1634" s="60">
        <f t="shared" si="374"/>
        <v>642</v>
      </c>
      <c r="N1634" s="10"/>
      <c r="O1634" s="79" t="str">
        <f t="shared" si="370"/>
        <v>NY Metro</v>
      </c>
      <c r="P1634" s="94">
        <f t="shared" si="369"/>
        <v>1545</v>
      </c>
      <c r="Q1634" s="94" t="s">
        <v>114</v>
      </c>
      <c r="R1634" s="193"/>
      <c r="S1634" s="94">
        <v>1</v>
      </c>
      <c r="T1634" s="58">
        <f t="shared" si="378"/>
        <v>4</v>
      </c>
      <c r="U1634" s="61">
        <f t="shared" si="379"/>
        <v>642</v>
      </c>
      <c r="V1634" s="61">
        <f t="shared" si="371"/>
        <v>626.18873445501094</v>
      </c>
      <c r="W1634" s="61" t="s">
        <v>194</v>
      </c>
      <c r="X1634" s="61">
        <f t="shared" si="372"/>
        <v>3.6349999999999998</v>
      </c>
      <c r="Y1634" s="61">
        <f t="shared" si="376"/>
        <v>3.5454767129968299</v>
      </c>
      <c r="Z1634" s="58">
        <f t="shared" si="377"/>
        <v>0</v>
      </c>
      <c r="AA1634" s="81">
        <f t="shared" si="380"/>
        <v>626.18873445501094</v>
      </c>
      <c r="AB1634" s="212">
        <f t="shared" si="375"/>
        <v>156.54718361375274</v>
      </c>
      <c r="AC1634" s="82"/>
      <c r="AD1634" s="10"/>
      <c r="AE1634"/>
      <c r="AF1634"/>
      <c r="AK1634" s="10"/>
      <c r="AM1634"/>
      <c r="AR1634" s="10"/>
      <c r="AT1634"/>
    </row>
    <row r="1635" spans="1:46" x14ac:dyDescent="0.25">
      <c r="A1635" s="93">
        <v>1546</v>
      </c>
      <c r="B1635" s="93" t="s">
        <v>126</v>
      </c>
      <c r="C1635" s="94" t="s">
        <v>114</v>
      </c>
      <c r="D1635" s="121">
        <v>2014</v>
      </c>
      <c r="E1635" s="93">
        <v>4</v>
      </c>
      <c r="F1635" s="93">
        <f t="shared" si="373"/>
        <v>1546</v>
      </c>
      <c r="H1635" s="54">
        <v>4</v>
      </c>
      <c r="I1635" s="118">
        <v>642</v>
      </c>
      <c r="J1635" s="123"/>
      <c r="L1635"/>
      <c r="M1635" s="60">
        <f t="shared" si="374"/>
        <v>642</v>
      </c>
      <c r="N1635" s="10"/>
      <c r="O1635" s="79" t="str">
        <f t="shared" si="370"/>
        <v>NY Metro</v>
      </c>
      <c r="P1635" s="94">
        <f t="shared" si="369"/>
        <v>1546</v>
      </c>
      <c r="Q1635" s="94" t="s">
        <v>114</v>
      </c>
      <c r="R1635" s="193"/>
      <c r="S1635" s="94">
        <v>1</v>
      </c>
      <c r="T1635" s="58">
        <f t="shared" si="378"/>
        <v>4</v>
      </c>
      <c r="U1635" s="61">
        <f t="shared" si="379"/>
        <v>642</v>
      </c>
      <c r="V1635" s="61">
        <f t="shared" si="371"/>
        <v>626.18873445501094</v>
      </c>
      <c r="W1635" s="61" t="s">
        <v>194</v>
      </c>
      <c r="X1635" s="61">
        <f t="shared" si="372"/>
        <v>3.6349999999999998</v>
      </c>
      <c r="Y1635" s="61">
        <f t="shared" si="376"/>
        <v>3.5454767129968299</v>
      </c>
      <c r="Z1635" s="58">
        <f t="shared" si="377"/>
        <v>0</v>
      </c>
      <c r="AA1635" s="81">
        <f t="shared" si="380"/>
        <v>626.18873445501094</v>
      </c>
      <c r="AB1635" s="212">
        <f t="shared" si="375"/>
        <v>156.54718361375274</v>
      </c>
      <c r="AC1635" s="82"/>
      <c r="AD1635" s="10"/>
      <c r="AE1635"/>
      <c r="AF1635"/>
      <c r="AK1635" s="10"/>
      <c r="AM1635"/>
      <c r="AR1635" s="10"/>
      <c r="AT1635"/>
    </row>
    <row r="1636" spans="1:46" x14ac:dyDescent="0.25">
      <c r="A1636" s="93">
        <v>1547</v>
      </c>
      <c r="B1636" s="93" t="s">
        <v>126</v>
      </c>
      <c r="C1636" s="94" t="s">
        <v>114</v>
      </c>
      <c r="D1636" s="121">
        <v>2014</v>
      </c>
      <c r="E1636" s="93">
        <v>4</v>
      </c>
      <c r="F1636" s="93">
        <f t="shared" si="373"/>
        <v>1547</v>
      </c>
      <c r="H1636" s="54">
        <v>4</v>
      </c>
      <c r="I1636" s="118">
        <v>642</v>
      </c>
      <c r="J1636" s="123"/>
      <c r="L1636"/>
      <c r="M1636" s="60">
        <f t="shared" si="374"/>
        <v>642</v>
      </c>
      <c r="N1636" s="10"/>
      <c r="O1636" s="79" t="str">
        <f t="shared" si="370"/>
        <v>NY Metro</v>
      </c>
      <c r="P1636" s="94">
        <f t="shared" si="369"/>
        <v>1547</v>
      </c>
      <c r="Q1636" s="94" t="s">
        <v>114</v>
      </c>
      <c r="R1636" s="193"/>
      <c r="S1636" s="94">
        <v>1</v>
      </c>
      <c r="T1636" s="58">
        <f t="shared" si="378"/>
        <v>4</v>
      </c>
      <c r="U1636" s="61">
        <f t="shared" si="379"/>
        <v>642</v>
      </c>
      <c r="V1636" s="61">
        <f t="shared" si="371"/>
        <v>626.18873445501094</v>
      </c>
      <c r="W1636" s="61" t="s">
        <v>194</v>
      </c>
      <c r="X1636" s="61">
        <f t="shared" si="372"/>
        <v>3.6349999999999998</v>
      </c>
      <c r="Y1636" s="61">
        <f t="shared" si="376"/>
        <v>3.5454767129968299</v>
      </c>
      <c r="Z1636" s="58">
        <f t="shared" si="377"/>
        <v>0</v>
      </c>
      <c r="AA1636" s="81">
        <f t="shared" si="380"/>
        <v>626.18873445501094</v>
      </c>
      <c r="AB1636" s="212">
        <f t="shared" si="375"/>
        <v>156.54718361375274</v>
      </c>
      <c r="AC1636" s="82"/>
      <c r="AD1636" s="10"/>
      <c r="AE1636"/>
      <c r="AF1636"/>
      <c r="AK1636" s="10"/>
      <c r="AM1636"/>
      <c r="AR1636" s="10"/>
      <c r="AT1636"/>
    </row>
    <row r="1637" spans="1:46" x14ac:dyDescent="0.25">
      <c r="A1637" s="93">
        <v>1548</v>
      </c>
      <c r="B1637" s="93" t="s">
        <v>126</v>
      </c>
      <c r="C1637" s="94" t="s">
        <v>114</v>
      </c>
      <c r="D1637" s="121">
        <v>2014</v>
      </c>
      <c r="E1637" s="93">
        <v>4</v>
      </c>
      <c r="F1637" s="93">
        <f t="shared" si="373"/>
        <v>1548</v>
      </c>
      <c r="H1637" s="54">
        <v>4</v>
      </c>
      <c r="I1637" s="118">
        <v>642</v>
      </c>
      <c r="J1637" s="123"/>
      <c r="L1637"/>
      <c r="M1637" s="60">
        <f t="shared" si="374"/>
        <v>642</v>
      </c>
      <c r="N1637" s="10"/>
      <c r="O1637" s="79" t="str">
        <f t="shared" si="370"/>
        <v>NY Metro</v>
      </c>
      <c r="P1637" s="94">
        <f t="shared" si="369"/>
        <v>1548</v>
      </c>
      <c r="Q1637" s="94" t="s">
        <v>114</v>
      </c>
      <c r="R1637" s="193"/>
      <c r="S1637" s="94">
        <v>1</v>
      </c>
      <c r="T1637" s="58">
        <f t="shared" si="378"/>
        <v>4</v>
      </c>
      <c r="U1637" s="61">
        <f t="shared" si="379"/>
        <v>642</v>
      </c>
      <c r="V1637" s="61">
        <f t="shared" si="371"/>
        <v>626.18873445501094</v>
      </c>
      <c r="W1637" s="61" t="s">
        <v>194</v>
      </c>
      <c r="X1637" s="61">
        <f t="shared" si="372"/>
        <v>3.6349999999999998</v>
      </c>
      <c r="Y1637" s="61">
        <f t="shared" si="376"/>
        <v>3.5454767129968299</v>
      </c>
      <c r="Z1637" s="58">
        <f t="shared" si="377"/>
        <v>0</v>
      </c>
      <c r="AA1637" s="81">
        <f t="shared" si="380"/>
        <v>626.18873445501094</v>
      </c>
      <c r="AB1637" s="212">
        <f t="shared" si="375"/>
        <v>156.54718361375274</v>
      </c>
      <c r="AC1637" s="82"/>
      <c r="AD1637" s="10"/>
      <c r="AE1637"/>
      <c r="AF1637"/>
      <c r="AK1637" s="10"/>
      <c r="AM1637"/>
      <c r="AR1637" s="10"/>
      <c r="AT1637"/>
    </row>
    <row r="1638" spans="1:46" x14ac:dyDescent="0.25">
      <c r="A1638" s="93">
        <v>1549</v>
      </c>
      <c r="B1638" s="93" t="s">
        <v>126</v>
      </c>
      <c r="C1638" s="94" t="s">
        <v>114</v>
      </c>
      <c r="D1638" s="121">
        <v>2014</v>
      </c>
      <c r="E1638" s="93">
        <v>4</v>
      </c>
      <c r="F1638" s="93">
        <f t="shared" si="373"/>
        <v>1549</v>
      </c>
      <c r="H1638" s="54">
        <v>4</v>
      </c>
      <c r="I1638" s="118">
        <v>642</v>
      </c>
      <c r="J1638" s="123"/>
      <c r="L1638"/>
      <c r="M1638" s="60">
        <f t="shared" si="374"/>
        <v>642</v>
      </c>
      <c r="N1638" s="10"/>
      <c r="O1638" s="79" t="str">
        <f t="shared" si="370"/>
        <v>NY Metro</v>
      </c>
      <c r="P1638" s="94">
        <f t="shared" si="369"/>
        <v>1549</v>
      </c>
      <c r="Q1638" s="94" t="s">
        <v>114</v>
      </c>
      <c r="R1638" s="193"/>
      <c r="S1638" s="94">
        <v>1</v>
      </c>
      <c r="T1638" s="58">
        <f t="shared" si="378"/>
        <v>4</v>
      </c>
      <c r="U1638" s="61">
        <f t="shared" si="379"/>
        <v>642</v>
      </c>
      <c r="V1638" s="61">
        <f t="shared" si="371"/>
        <v>626.18873445501094</v>
      </c>
      <c r="W1638" s="61" t="s">
        <v>194</v>
      </c>
      <c r="X1638" s="61">
        <f t="shared" si="372"/>
        <v>3.6349999999999998</v>
      </c>
      <c r="Y1638" s="61">
        <f t="shared" si="376"/>
        <v>3.5454767129968299</v>
      </c>
      <c r="Z1638" s="58">
        <f t="shared" si="377"/>
        <v>0</v>
      </c>
      <c r="AA1638" s="81">
        <f t="shared" si="380"/>
        <v>626.18873445501094</v>
      </c>
      <c r="AB1638" s="212">
        <f t="shared" si="375"/>
        <v>156.54718361375274</v>
      </c>
      <c r="AC1638" s="82"/>
      <c r="AD1638" s="10"/>
      <c r="AE1638"/>
      <c r="AF1638"/>
      <c r="AK1638" s="10"/>
      <c r="AM1638"/>
      <c r="AR1638" s="10"/>
      <c r="AT1638"/>
    </row>
    <row r="1639" spans="1:46" x14ac:dyDescent="0.25">
      <c r="A1639" s="93">
        <v>1550</v>
      </c>
      <c r="B1639" s="93" t="s">
        <v>126</v>
      </c>
      <c r="C1639" s="94" t="s">
        <v>114</v>
      </c>
      <c r="D1639" s="121">
        <v>2014</v>
      </c>
      <c r="E1639" s="93">
        <v>4</v>
      </c>
      <c r="F1639" s="93">
        <f t="shared" si="373"/>
        <v>1550</v>
      </c>
      <c r="H1639" s="54">
        <v>4</v>
      </c>
      <c r="I1639" s="118">
        <v>642</v>
      </c>
      <c r="J1639" s="123"/>
      <c r="L1639"/>
      <c r="M1639" s="60">
        <f t="shared" si="374"/>
        <v>642</v>
      </c>
      <c r="N1639" s="10"/>
      <c r="O1639" s="79" t="str">
        <f t="shared" si="370"/>
        <v>NY Metro</v>
      </c>
      <c r="P1639" s="94">
        <f t="shared" si="369"/>
        <v>1550</v>
      </c>
      <c r="Q1639" s="94" t="s">
        <v>114</v>
      </c>
      <c r="R1639" s="193"/>
      <c r="S1639" s="94">
        <v>1</v>
      </c>
      <c r="T1639" s="58">
        <f t="shared" si="378"/>
        <v>4</v>
      </c>
      <c r="U1639" s="61">
        <f t="shared" si="379"/>
        <v>642</v>
      </c>
      <c r="V1639" s="61">
        <f t="shared" si="371"/>
        <v>626.18873445501094</v>
      </c>
      <c r="W1639" s="61" t="s">
        <v>194</v>
      </c>
      <c r="X1639" s="61">
        <f t="shared" si="372"/>
        <v>3.6349999999999998</v>
      </c>
      <c r="Y1639" s="61">
        <f t="shared" si="376"/>
        <v>3.5454767129968299</v>
      </c>
      <c r="Z1639" s="58">
        <f t="shared" si="377"/>
        <v>0</v>
      </c>
      <c r="AA1639" s="81">
        <f t="shared" si="380"/>
        <v>626.18873445501094</v>
      </c>
      <c r="AB1639" s="212">
        <f t="shared" si="375"/>
        <v>156.54718361375274</v>
      </c>
      <c r="AC1639" s="82"/>
      <c r="AD1639" s="10"/>
      <c r="AE1639"/>
      <c r="AF1639"/>
      <c r="AK1639" s="10"/>
      <c r="AM1639"/>
      <c r="AR1639" s="10"/>
      <c r="AT1639"/>
    </row>
    <row r="1640" spans="1:46" x14ac:dyDescent="0.25">
      <c r="A1640" s="93">
        <v>1551</v>
      </c>
      <c r="B1640" s="93" t="s">
        <v>126</v>
      </c>
      <c r="C1640" s="94" t="s">
        <v>114</v>
      </c>
      <c r="D1640" s="121">
        <v>2014</v>
      </c>
      <c r="E1640" s="93">
        <v>4</v>
      </c>
      <c r="F1640" s="93">
        <f t="shared" si="373"/>
        <v>1551</v>
      </c>
      <c r="H1640" s="54">
        <v>4</v>
      </c>
      <c r="I1640" s="118">
        <v>642</v>
      </c>
      <c r="J1640" s="123"/>
      <c r="L1640"/>
      <c r="M1640" s="60">
        <f t="shared" si="374"/>
        <v>642</v>
      </c>
      <c r="N1640" s="10"/>
      <c r="O1640" s="79" t="str">
        <f t="shared" si="370"/>
        <v>NY Metro</v>
      </c>
      <c r="P1640" s="94">
        <f t="shared" si="369"/>
        <v>1551</v>
      </c>
      <c r="Q1640" s="94" t="s">
        <v>114</v>
      </c>
      <c r="R1640" s="193"/>
      <c r="S1640" s="94">
        <v>1</v>
      </c>
      <c r="T1640" s="58">
        <f t="shared" si="378"/>
        <v>4</v>
      </c>
      <c r="U1640" s="61">
        <f t="shared" si="379"/>
        <v>642</v>
      </c>
      <c r="V1640" s="61">
        <f t="shared" si="371"/>
        <v>626.18873445501094</v>
      </c>
      <c r="W1640" s="61" t="s">
        <v>194</v>
      </c>
      <c r="X1640" s="61">
        <f t="shared" si="372"/>
        <v>3.6349999999999998</v>
      </c>
      <c r="Y1640" s="61">
        <f t="shared" si="376"/>
        <v>3.5454767129968299</v>
      </c>
      <c r="Z1640" s="58">
        <f t="shared" si="377"/>
        <v>0</v>
      </c>
      <c r="AA1640" s="81">
        <f t="shared" si="380"/>
        <v>626.18873445501094</v>
      </c>
      <c r="AB1640" s="212">
        <f t="shared" si="375"/>
        <v>156.54718361375274</v>
      </c>
      <c r="AC1640" s="82"/>
      <c r="AD1640" s="10"/>
      <c r="AE1640"/>
      <c r="AF1640"/>
      <c r="AK1640" s="10"/>
      <c r="AM1640"/>
      <c r="AR1640" s="10"/>
      <c r="AT1640"/>
    </row>
    <row r="1641" spans="1:46" x14ac:dyDescent="0.25">
      <c r="A1641" s="93">
        <v>1552</v>
      </c>
      <c r="B1641" s="93" t="s">
        <v>126</v>
      </c>
      <c r="C1641" s="94" t="s">
        <v>114</v>
      </c>
      <c r="D1641" s="121">
        <v>2014</v>
      </c>
      <c r="E1641" s="93">
        <v>4</v>
      </c>
      <c r="F1641" s="93">
        <f t="shared" si="373"/>
        <v>1552</v>
      </c>
      <c r="H1641" s="54">
        <v>4</v>
      </c>
      <c r="I1641" s="118">
        <v>642</v>
      </c>
      <c r="J1641" s="123"/>
      <c r="L1641"/>
      <c r="M1641" s="60">
        <f t="shared" si="374"/>
        <v>642</v>
      </c>
      <c r="N1641" s="10"/>
      <c r="O1641" s="79" t="str">
        <f t="shared" si="370"/>
        <v>NY Metro</v>
      </c>
      <c r="P1641" s="94">
        <f t="shared" si="369"/>
        <v>1552</v>
      </c>
      <c r="Q1641" s="94" t="s">
        <v>114</v>
      </c>
      <c r="R1641" s="193"/>
      <c r="S1641" s="94">
        <v>1</v>
      </c>
      <c r="T1641" s="58">
        <f t="shared" si="378"/>
        <v>4</v>
      </c>
      <c r="U1641" s="61">
        <f t="shared" si="379"/>
        <v>642</v>
      </c>
      <c r="V1641" s="61">
        <f t="shared" si="371"/>
        <v>626.18873445501094</v>
      </c>
      <c r="W1641" s="61" t="s">
        <v>194</v>
      </c>
      <c r="X1641" s="61">
        <f t="shared" si="372"/>
        <v>3.6349999999999998</v>
      </c>
      <c r="Y1641" s="61">
        <f t="shared" si="376"/>
        <v>3.5454767129968299</v>
      </c>
      <c r="Z1641" s="58">
        <f t="shared" si="377"/>
        <v>0</v>
      </c>
      <c r="AA1641" s="81">
        <f t="shared" si="380"/>
        <v>626.18873445501094</v>
      </c>
      <c r="AB1641" s="212">
        <f t="shared" si="375"/>
        <v>156.54718361375274</v>
      </c>
      <c r="AC1641" s="82"/>
      <c r="AD1641" s="10"/>
      <c r="AE1641"/>
      <c r="AF1641"/>
      <c r="AK1641" s="10"/>
      <c r="AM1641"/>
      <c r="AR1641" s="10"/>
      <c r="AT1641"/>
    </row>
    <row r="1642" spans="1:46" x14ac:dyDescent="0.25">
      <c r="A1642" s="93">
        <v>1553</v>
      </c>
      <c r="B1642" s="93" t="s">
        <v>126</v>
      </c>
      <c r="C1642" s="94" t="s">
        <v>114</v>
      </c>
      <c r="D1642" s="121">
        <v>2014</v>
      </c>
      <c r="E1642" s="93">
        <v>4</v>
      </c>
      <c r="F1642" s="93">
        <f t="shared" si="373"/>
        <v>1553</v>
      </c>
      <c r="H1642" s="54">
        <v>4</v>
      </c>
      <c r="I1642" s="118">
        <v>642</v>
      </c>
      <c r="J1642" s="123"/>
      <c r="L1642"/>
      <c r="M1642" s="60">
        <f t="shared" si="374"/>
        <v>642</v>
      </c>
      <c r="N1642" s="10"/>
      <c r="O1642" s="79" t="str">
        <f t="shared" si="370"/>
        <v>NY Metro</v>
      </c>
      <c r="P1642" s="94">
        <f t="shared" si="369"/>
        <v>1553</v>
      </c>
      <c r="Q1642" s="94" t="s">
        <v>114</v>
      </c>
      <c r="R1642" s="193"/>
      <c r="S1642" s="94">
        <v>1</v>
      </c>
      <c r="T1642" s="58">
        <f t="shared" si="378"/>
        <v>4</v>
      </c>
      <c r="U1642" s="61">
        <f t="shared" si="379"/>
        <v>642</v>
      </c>
      <c r="V1642" s="61">
        <f t="shared" si="371"/>
        <v>626.18873445501094</v>
      </c>
      <c r="W1642" s="61" t="s">
        <v>194</v>
      </c>
      <c r="X1642" s="61">
        <f t="shared" si="372"/>
        <v>3.6349999999999998</v>
      </c>
      <c r="Y1642" s="61">
        <f t="shared" si="376"/>
        <v>3.5454767129968299</v>
      </c>
      <c r="Z1642" s="58">
        <f t="shared" si="377"/>
        <v>0</v>
      </c>
      <c r="AA1642" s="81">
        <f t="shared" si="380"/>
        <v>626.18873445501094</v>
      </c>
      <c r="AB1642" s="212">
        <f t="shared" si="375"/>
        <v>156.54718361375274</v>
      </c>
      <c r="AC1642" s="82"/>
      <c r="AD1642" s="10"/>
      <c r="AE1642"/>
      <c r="AF1642"/>
      <c r="AK1642" s="10"/>
      <c r="AM1642"/>
      <c r="AR1642" s="10"/>
      <c r="AT1642"/>
    </row>
    <row r="1643" spans="1:46" x14ac:dyDescent="0.25">
      <c r="A1643" s="93">
        <v>1554</v>
      </c>
      <c r="B1643" s="93" t="s">
        <v>126</v>
      </c>
      <c r="C1643" s="94" t="s">
        <v>114</v>
      </c>
      <c r="D1643" s="121">
        <v>2014</v>
      </c>
      <c r="E1643" s="93">
        <v>4</v>
      </c>
      <c r="F1643" s="93">
        <f t="shared" si="373"/>
        <v>1554</v>
      </c>
      <c r="H1643" s="54">
        <v>4</v>
      </c>
      <c r="I1643" s="118">
        <v>642</v>
      </c>
      <c r="J1643" s="123"/>
      <c r="L1643"/>
      <c r="M1643" s="60">
        <f t="shared" si="374"/>
        <v>642</v>
      </c>
      <c r="N1643" s="10"/>
      <c r="O1643" s="79" t="str">
        <f t="shared" si="370"/>
        <v>NY Metro</v>
      </c>
      <c r="P1643" s="94">
        <f t="shared" si="369"/>
        <v>1554</v>
      </c>
      <c r="Q1643" s="94" t="s">
        <v>114</v>
      </c>
      <c r="R1643" s="193"/>
      <c r="S1643" s="94">
        <v>1</v>
      </c>
      <c r="T1643" s="58">
        <f t="shared" si="378"/>
        <v>4</v>
      </c>
      <c r="U1643" s="61">
        <f t="shared" si="379"/>
        <v>642</v>
      </c>
      <c r="V1643" s="61">
        <f t="shared" si="371"/>
        <v>626.18873445501094</v>
      </c>
      <c r="W1643" s="61" t="s">
        <v>194</v>
      </c>
      <c r="X1643" s="61">
        <f t="shared" si="372"/>
        <v>3.6349999999999998</v>
      </c>
      <c r="Y1643" s="61">
        <f t="shared" si="376"/>
        <v>3.5454767129968299</v>
      </c>
      <c r="Z1643" s="58">
        <f t="shared" si="377"/>
        <v>0</v>
      </c>
      <c r="AA1643" s="81">
        <f t="shared" si="380"/>
        <v>626.18873445501094</v>
      </c>
      <c r="AB1643" s="212">
        <f t="shared" si="375"/>
        <v>156.54718361375274</v>
      </c>
      <c r="AC1643" s="82"/>
      <c r="AD1643" s="10"/>
      <c r="AE1643"/>
      <c r="AF1643"/>
      <c r="AK1643" s="10"/>
      <c r="AM1643"/>
      <c r="AR1643" s="10"/>
      <c r="AT1643"/>
    </row>
    <row r="1644" spans="1:46" x14ac:dyDescent="0.25">
      <c r="A1644" s="93">
        <v>1555</v>
      </c>
      <c r="B1644" s="93" t="s">
        <v>126</v>
      </c>
      <c r="C1644" s="94" t="s">
        <v>114</v>
      </c>
      <c r="D1644" s="121">
        <v>2014</v>
      </c>
      <c r="E1644" s="93">
        <v>4</v>
      </c>
      <c r="F1644" s="93">
        <f t="shared" si="373"/>
        <v>1555</v>
      </c>
      <c r="H1644" s="54">
        <v>4</v>
      </c>
      <c r="I1644" s="118">
        <v>642</v>
      </c>
      <c r="J1644" s="123"/>
      <c r="L1644"/>
      <c r="M1644" s="60">
        <f t="shared" si="374"/>
        <v>642</v>
      </c>
      <c r="N1644" s="10"/>
      <c r="O1644" s="79" t="str">
        <f t="shared" si="370"/>
        <v>NY Metro</v>
      </c>
      <c r="P1644" s="94">
        <f t="shared" si="369"/>
        <v>1555</v>
      </c>
      <c r="Q1644" s="94" t="s">
        <v>114</v>
      </c>
      <c r="R1644" s="193"/>
      <c r="S1644" s="94">
        <v>1</v>
      </c>
      <c r="T1644" s="58">
        <f t="shared" si="378"/>
        <v>4</v>
      </c>
      <c r="U1644" s="61">
        <f t="shared" si="379"/>
        <v>642</v>
      </c>
      <c r="V1644" s="61">
        <f t="shared" si="371"/>
        <v>626.18873445501094</v>
      </c>
      <c r="W1644" s="61" t="s">
        <v>194</v>
      </c>
      <c r="X1644" s="61">
        <f t="shared" si="372"/>
        <v>3.6349999999999998</v>
      </c>
      <c r="Y1644" s="61">
        <f t="shared" si="376"/>
        <v>3.5454767129968299</v>
      </c>
      <c r="Z1644" s="58">
        <f t="shared" si="377"/>
        <v>0</v>
      </c>
      <c r="AA1644" s="81">
        <f t="shared" si="380"/>
        <v>626.18873445501094</v>
      </c>
      <c r="AB1644" s="212">
        <f t="shared" si="375"/>
        <v>156.54718361375274</v>
      </c>
      <c r="AC1644" s="82"/>
      <c r="AD1644" s="10"/>
      <c r="AE1644"/>
      <c r="AF1644"/>
      <c r="AK1644" s="10"/>
      <c r="AM1644"/>
      <c r="AR1644" s="10"/>
      <c r="AT1644"/>
    </row>
    <row r="1645" spans="1:46" x14ac:dyDescent="0.25">
      <c r="A1645" s="93">
        <v>1556</v>
      </c>
      <c r="B1645" s="93" t="s">
        <v>126</v>
      </c>
      <c r="C1645" s="94" t="s">
        <v>114</v>
      </c>
      <c r="D1645" s="121">
        <v>2014</v>
      </c>
      <c r="E1645" s="93">
        <v>4</v>
      </c>
      <c r="F1645" s="93">
        <f t="shared" si="373"/>
        <v>1556</v>
      </c>
      <c r="H1645" s="54">
        <v>4</v>
      </c>
      <c r="I1645" s="118">
        <v>642</v>
      </c>
      <c r="J1645" s="123"/>
      <c r="L1645"/>
      <c r="M1645" s="60">
        <f t="shared" si="374"/>
        <v>642</v>
      </c>
      <c r="N1645" s="10"/>
      <c r="O1645" s="79" t="str">
        <f t="shared" si="370"/>
        <v>NY Metro</v>
      </c>
      <c r="P1645" s="94">
        <f t="shared" si="369"/>
        <v>1556</v>
      </c>
      <c r="Q1645" s="94" t="s">
        <v>114</v>
      </c>
      <c r="R1645" s="193"/>
      <c r="S1645" s="94">
        <v>1</v>
      </c>
      <c r="T1645" s="58">
        <f t="shared" si="378"/>
        <v>4</v>
      </c>
      <c r="U1645" s="61">
        <f t="shared" si="379"/>
        <v>642</v>
      </c>
      <c r="V1645" s="61">
        <f t="shared" si="371"/>
        <v>626.18873445501094</v>
      </c>
      <c r="W1645" s="61" t="s">
        <v>194</v>
      </c>
      <c r="X1645" s="61">
        <f t="shared" si="372"/>
        <v>3.6349999999999998</v>
      </c>
      <c r="Y1645" s="61">
        <f t="shared" si="376"/>
        <v>3.5454767129968299</v>
      </c>
      <c r="Z1645" s="58">
        <f t="shared" si="377"/>
        <v>0</v>
      </c>
      <c r="AA1645" s="81">
        <f t="shared" si="380"/>
        <v>626.18873445501094</v>
      </c>
      <c r="AB1645" s="212">
        <f t="shared" si="375"/>
        <v>156.54718361375274</v>
      </c>
      <c r="AC1645" s="82"/>
      <c r="AD1645" s="10"/>
      <c r="AE1645"/>
      <c r="AF1645"/>
      <c r="AK1645" s="10"/>
      <c r="AM1645"/>
      <c r="AR1645" s="10"/>
      <c r="AT1645"/>
    </row>
    <row r="1646" spans="1:46" x14ac:dyDescent="0.25">
      <c r="A1646" s="93">
        <v>1557</v>
      </c>
      <c r="B1646" s="93" t="s">
        <v>126</v>
      </c>
      <c r="C1646" s="94" t="s">
        <v>114</v>
      </c>
      <c r="D1646" s="121">
        <v>2014</v>
      </c>
      <c r="E1646" s="93">
        <v>4</v>
      </c>
      <c r="F1646" s="93">
        <f t="shared" si="373"/>
        <v>1557</v>
      </c>
      <c r="H1646" s="54">
        <v>4</v>
      </c>
      <c r="I1646" s="118">
        <v>642</v>
      </c>
      <c r="J1646" s="123"/>
      <c r="L1646"/>
      <c r="M1646" s="60">
        <f t="shared" si="374"/>
        <v>642</v>
      </c>
      <c r="N1646" s="10"/>
      <c r="O1646" s="79" t="str">
        <f t="shared" si="370"/>
        <v>NY Metro</v>
      </c>
      <c r="P1646" s="94">
        <f t="shared" si="369"/>
        <v>1557</v>
      </c>
      <c r="Q1646" s="94" t="s">
        <v>114</v>
      </c>
      <c r="R1646" s="193"/>
      <c r="S1646" s="94">
        <v>1</v>
      </c>
      <c r="T1646" s="58">
        <f t="shared" si="378"/>
        <v>4</v>
      </c>
      <c r="U1646" s="61">
        <f t="shared" si="379"/>
        <v>642</v>
      </c>
      <c r="V1646" s="61">
        <f t="shared" si="371"/>
        <v>626.18873445501094</v>
      </c>
      <c r="W1646" s="61" t="s">
        <v>194</v>
      </c>
      <c r="X1646" s="61">
        <f t="shared" si="372"/>
        <v>3.6349999999999998</v>
      </c>
      <c r="Y1646" s="61">
        <f t="shared" si="376"/>
        <v>3.5454767129968299</v>
      </c>
      <c r="Z1646" s="58">
        <f t="shared" si="377"/>
        <v>0</v>
      </c>
      <c r="AA1646" s="81">
        <f t="shared" si="380"/>
        <v>626.18873445501094</v>
      </c>
      <c r="AB1646" s="212">
        <f t="shared" si="375"/>
        <v>156.54718361375274</v>
      </c>
      <c r="AC1646" s="82"/>
      <c r="AD1646" s="10"/>
      <c r="AE1646"/>
      <c r="AF1646"/>
      <c r="AK1646" s="10"/>
      <c r="AM1646"/>
      <c r="AR1646" s="10"/>
      <c r="AT1646"/>
    </row>
    <row r="1647" spans="1:46" x14ac:dyDescent="0.25">
      <c r="A1647" s="93">
        <v>1558</v>
      </c>
      <c r="B1647" s="93" t="s">
        <v>126</v>
      </c>
      <c r="C1647" s="94" t="s">
        <v>114</v>
      </c>
      <c r="D1647" s="121">
        <v>2014</v>
      </c>
      <c r="E1647" s="93">
        <v>4</v>
      </c>
      <c r="F1647" s="93">
        <f t="shared" si="373"/>
        <v>1558</v>
      </c>
      <c r="H1647" s="54">
        <v>4</v>
      </c>
      <c r="I1647" s="118">
        <v>642</v>
      </c>
      <c r="J1647" s="123"/>
      <c r="L1647"/>
      <c r="M1647" s="60">
        <f t="shared" si="374"/>
        <v>642</v>
      </c>
      <c r="N1647" s="10"/>
      <c r="O1647" s="79" t="str">
        <f t="shared" si="370"/>
        <v>NY Metro</v>
      </c>
      <c r="P1647" s="94">
        <f t="shared" si="369"/>
        <v>1558</v>
      </c>
      <c r="Q1647" s="94" t="s">
        <v>114</v>
      </c>
      <c r="R1647" s="193"/>
      <c r="S1647" s="94">
        <v>1</v>
      </c>
      <c r="T1647" s="58">
        <f t="shared" si="378"/>
        <v>4</v>
      </c>
      <c r="U1647" s="61">
        <f t="shared" si="379"/>
        <v>642</v>
      </c>
      <c r="V1647" s="61">
        <f t="shared" si="371"/>
        <v>626.18873445501094</v>
      </c>
      <c r="W1647" s="61" t="s">
        <v>194</v>
      </c>
      <c r="X1647" s="61">
        <f t="shared" si="372"/>
        <v>3.6349999999999998</v>
      </c>
      <c r="Y1647" s="61">
        <f t="shared" si="376"/>
        <v>3.5454767129968299</v>
      </c>
      <c r="Z1647" s="58">
        <f t="shared" si="377"/>
        <v>0</v>
      </c>
      <c r="AA1647" s="81">
        <f t="shared" si="380"/>
        <v>626.18873445501094</v>
      </c>
      <c r="AB1647" s="212">
        <f t="shared" si="375"/>
        <v>156.54718361375274</v>
      </c>
      <c r="AC1647" s="82"/>
      <c r="AD1647" s="10"/>
      <c r="AE1647"/>
      <c r="AF1647"/>
      <c r="AK1647" s="10"/>
      <c r="AM1647"/>
      <c r="AR1647" s="10"/>
      <c r="AT1647"/>
    </row>
    <row r="1648" spans="1:46" x14ac:dyDescent="0.25">
      <c r="A1648" s="93">
        <v>1559</v>
      </c>
      <c r="B1648" s="93" t="s">
        <v>126</v>
      </c>
      <c r="C1648" s="94" t="s">
        <v>114</v>
      </c>
      <c r="D1648" s="121">
        <v>2014</v>
      </c>
      <c r="E1648" s="93">
        <v>4</v>
      </c>
      <c r="F1648" s="93">
        <f t="shared" si="373"/>
        <v>1559</v>
      </c>
      <c r="H1648" s="54">
        <v>4</v>
      </c>
      <c r="I1648" s="118">
        <v>642</v>
      </c>
      <c r="J1648" s="123"/>
      <c r="L1648"/>
      <c r="M1648" s="60">
        <f t="shared" si="374"/>
        <v>642</v>
      </c>
      <c r="N1648" s="10"/>
      <c r="O1648" s="79" t="str">
        <f t="shared" si="370"/>
        <v>NY Metro</v>
      </c>
      <c r="P1648" s="94">
        <f t="shared" si="369"/>
        <v>1559</v>
      </c>
      <c r="Q1648" s="94" t="s">
        <v>114</v>
      </c>
      <c r="R1648" s="193"/>
      <c r="S1648" s="94">
        <v>1</v>
      </c>
      <c r="T1648" s="58">
        <f t="shared" si="378"/>
        <v>4</v>
      </c>
      <c r="U1648" s="61">
        <f t="shared" si="379"/>
        <v>642</v>
      </c>
      <c r="V1648" s="61">
        <f t="shared" si="371"/>
        <v>626.18873445501094</v>
      </c>
      <c r="W1648" s="61" t="s">
        <v>194</v>
      </c>
      <c r="X1648" s="61">
        <f t="shared" si="372"/>
        <v>3.6349999999999998</v>
      </c>
      <c r="Y1648" s="61">
        <f t="shared" si="376"/>
        <v>3.5454767129968299</v>
      </c>
      <c r="Z1648" s="58">
        <f t="shared" si="377"/>
        <v>0</v>
      </c>
      <c r="AA1648" s="81">
        <f t="shared" si="380"/>
        <v>626.18873445501094</v>
      </c>
      <c r="AB1648" s="212">
        <f t="shared" si="375"/>
        <v>156.54718361375274</v>
      </c>
      <c r="AC1648" s="82"/>
      <c r="AD1648" s="10"/>
      <c r="AE1648"/>
      <c r="AF1648"/>
      <c r="AK1648" s="10"/>
      <c r="AM1648"/>
      <c r="AR1648" s="10"/>
      <c r="AT1648"/>
    </row>
    <row r="1649" spans="1:46" x14ac:dyDescent="0.25">
      <c r="A1649" s="93">
        <v>1560</v>
      </c>
      <c r="B1649" s="93" t="s">
        <v>126</v>
      </c>
      <c r="C1649" s="94" t="s">
        <v>114</v>
      </c>
      <c r="D1649" s="121">
        <v>2014</v>
      </c>
      <c r="E1649" s="93">
        <v>4</v>
      </c>
      <c r="F1649" s="93">
        <f t="shared" si="373"/>
        <v>1560</v>
      </c>
      <c r="H1649" s="54">
        <v>4</v>
      </c>
      <c r="I1649" s="118">
        <v>642</v>
      </c>
      <c r="J1649" s="123"/>
      <c r="L1649"/>
      <c r="M1649" s="60">
        <f t="shared" si="374"/>
        <v>642</v>
      </c>
      <c r="N1649" s="10"/>
      <c r="O1649" s="79" t="str">
        <f t="shared" si="370"/>
        <v>NY Metro</v>
      </c>
      <c r="P1649" s="94">
        <f t="shared" si="369"/>
        <v>1560</v>
      </c>
      <c r="Q1649" s="94" t="s">
        <v>114</v>
      </c>
      <c r="R1649" s="193"/>
      <c r="S1649" s="94">
        <v>1</v>
      </c>
      <c r="T1649" s="58">
        <f t="shared" si="378"/>
        <v>4</v>
      </c>
      <c r="U1649" s="61">
        <f t="shared" si="379"/>
        <v>642</v>
      </c>
      <c r="V1649" s="61">
        <f t="shared" si="371"/>
        <v>626.18873445501094</v>
      </c>
      <c r="W1649" s="61" t="s">
        <v>194</v>
      </c>
      <c r="X1649" s="61">
        <f t="shared" si="372"/>
        <v>3.6349999999999998</v>
      </c>
      <c r="Y1649" s="61">
        <f t="shared" si="376"/>
        <v>3.5454767129968299</v>
      </c>
      <c r="Z1649" s="58">
        <f t="shared" si="377"/>
        <v>0</v>
      </c>
      <c r="AA1649" s="81">
        <f t="shared" si="380"/>
        <v>626.18873445501094</v>
      </c>
      <c r="AB1649" s="212">
        <f t="shared" si="375"/>
        <v>156.54718361375274</v>
      </c>
      <c r="AC1649" s="82"/>
      <c r="AD1649" s="10"/>
      <c r="AE1649"/>
      <c r="AF1649"/>
      <c r="AK1649" s="10"/>
      <c r="AM1649"/>
      <c r="AR1649" s="10"/>
      <c r="AT1649"/>
    </row>
    <row r="1650" spans="1:46" x14ac:dyDescent="0.25">
      <c r="A1650" s="93">
        <v>1561</v>
      </c>
      <c r="B1650" s="93" t="s">
        <v>126</v>
      </c>
      <c r="C1650" s="94" t="s">
        <v>114</v>
      </c>
      <c r="D1650" s="121">
        <v>2014</v>
      </c>
      <c r="E1650" s="93">
        <v>4</v>
      </c>
      <c r="F1650" s="93">
        <f t="shared" si="373"/>
        <v>1561</v>
      </c>
      <c r="H1650" s="54">
        <v>4</v>
      </c>
      <c r="I1650" s="118">
        <v>642</v>
      </c>
      <c r="J1650" s="123"/>
      <c r="L1650"/>
      <c r="M1650" s="60">
        <f t="shared" si="374"/>
        <v>642</v>
      </c>
      <c r="N1650" s="10"/>
      <c r="O1650" s="79" t="str">
        <f t="shared" si="370"/>
        <v>NY Metro</v>
      </c>
      <c r="P1650" s="94">
        <f t="shared" si="369"/>
        <v>1561</v>
      </c>
      <c r="Q1650" s="94" t="s">
        <v>114</v>
      </c>
      <c r="R1650" s="193"/>
      <c r="S1650" s="94">
        <v>1</v>
      </c>
      <c r="T1650" s="58">
        <f t="shared" si="378"/>
        <v>4</v>
      </c>
      <c r="U1650" s="61">
        <f t="shared" si="379"/>
        <v>642</v>
      </c>
      <c r="V1650" s="61">
        <f t="shared" si="371"/>
        <v>626.18873445501094</v>
      </c>
      <c r="W1650" s="61" t="s">
        <v>194</v>
      </c>
      <c r="X1650" s="61">
        <f t="shared" si="372"/>
        <v>3.6349999999999998</v>
      </c>
      <c r="Y1650" s="61">
        <f t="shared" si="376"/>
        <v>3.5454767129968299</v>
      </c>
      <c r="Z1650" s="58">
        <f t="shared" si="377"/>
        <v>0</v>
      </c>
      <c r="AA1650" s="81">
        <f t="shared" si="380"/>
        <v>626.18873445501094</v>
      </c>
      <c r="AB1650" s="212">
        <f t="shared" si="375"/>
        <v>156.54718361375274</v>
      </c>
      <c r="AC1650" s="82"/>
      <c r="AD1650" s="10"/>
      <c r="AE1650"/>
      <c r="AF1650"/>
      <c r="AK1650" s="10"/>
      <c r="AM1650"/>
      <c r="AR1650" s="10"/>
      <c r="AT1650"/>
    </row>
    <row r="1651" spans="1:46" x14ac:dyDescent="0.25">
      <c r="A1651" s="93">
        <v>1562</v>
      </c>
      <c r="B1651" s="93" t="s">
        <v>126</v>
      </c>
      <c r="C1651" s="94" t="s">
        <v>114</v>
      </c>
      <c r="D1651" s="121">
        <v>2014</v>
      </c>
      <c r="E1651" s="93">
        <v>4</v>
      </c>
      <c r="F1651" s="93">
        <f t="shared" si="373"/>
        <v>1562</v>
      </c>
      <c r="H1651" s="54">
        <v>4</v>
      </c>
      <c r="I1651" s="118">
        <v>642</v>
      </c>
      <c r="J1651" s="123"/>
      <c r="L1651"/>
      <c r="M1651" s="60">
        <f t="shared" si="374"/>
        <v>642</v>
      </c>
      <c r="N1651" s="10"/>
      <c r="O1651" s="79" t="str">
        <f t="shared" si="370"/>
        <v>NY Metro</v>
      </c>
      <c r="P1651" s="94">
        <f t="shared" si="369"/>
        <v>1562</v>
      </c>
      <c r="Q1651" s="94" t="s">
        <v>114</v>
      </c>
      <c r="R1651" s="193"/>
      <c r="S1651" s="94">
        <v>1</v>
      </c>
      <c r="T1651" s="58">
        <f t="shared" si="378"/>
        <v>4</v>
      </c>
      <c r="U1651" s="61">
        <f t="shared" si="379"/>
        <v>642</v>
      </c>
      <c r="V1651" s="61">
        <f t="shared" si="371"/>
        <v>626.18873445501094</v>
      </c>
      <c r="W1651" s="61" t="s">
        <v>194</v>
      </c>
      <c r="X1651" s="61">
        <f t="shared" si="372"/>
        <v>3.6349999999999998</v>
      </c>
      <c r="Y1651" s="61">
        <f t="shared" si="376"/>
        <v>3.5454767129968299</v>
      </c>
      <c r="Z1651" s="58">
        <f t="shared" si="377"/>
        <v>0</v>
      </c>
      <c r="AA1651" s="81">
        <f t="shared" si="380"/>
        <v>626.18873445501094</v>
      </c>
      <c r="AB1651" s="212">
        <f t="shared" si="375"/>
        <v>156.54718361375274</v>
      </c>
      <c r="AC1651" s="82"/>
      <c r="AD1651" s="10"/>
      <c r="AE1651"/>
      <c r="AF1651"/>
      <c r="AK1651" s="10"/>
      <c r="AM1651"/>
      <c r="AR1651" s="10"/>
      <c r="AT1651"/>
    </row>
    <row r="1652" spans="1:46" x14ac:dyDescent="0.25">
      <c r="A1652" s="93">
        <v>1563</v>
      </c>
      <c r="B1652" s="93" t="s">
        <v>126</v>
      </c>
      <c r="C1652" s="94" t="s">
        <v>114</v>
      </c>
      <c r="D1652" s="121">
        <v>2014</v>
      </c>
      <c r="E1652" s="93">
        <v>4</v>
      </c>
      <c r="F1652" s="93">
        <f t="shared" si="373"/>
        <v>1563</v>
      </c>
      <c r="H1652" s="54">
        <v>4</v>
      </c>
      <c r="I1652" s="118">
        <v>642</v>
      </c>
      <c r="J1652" s="123"/>
      <c r="L1652"/>
      <c r="M1652" s="60">
        <f t="shared" si="374"/>
        <v>642</v>
      </c>
      <c r="N1652" s="10"/>
      <c r="O1652" s="79" t="str">
        <f t="shared" si="370"/>
        <v>NY Metro</v>
      </c>
      <c r="P1652" s="94">
        <f t="shared" si="369"/>
        <v>1563</v>
      </c>
      <c r="Q1652" s="94" t="s">
        <v>114</v>
      </c>
      <c r="R1652" s="193"/>
      <c r="S1652" s="94">
        <v>1</v>
      </c>
      <c r="T1652" s="58">
        <f t="shared" si="378"/>
        <v>4</v>
      </c>
      <c r="U1652" s="61">
        <f t="shared" si="379"/>
        <v>642</v>
      </c>
      <c r="V1652" s="61">
        <f t="shared" si="371"/>
        <v>626.18873445501094</v>
      </c>
      <c r="W1652" s="61" t="s">
        <v>194</v>
      </c>
      <c r="X1652" s="61">
        <f t="shared" si="372"/>
        <v>3.6349999999999998</v>
      </c>
      <c r="Y1652" s="61">
        <f t="shared" si="376"/>
        <v>3.5454767129968299</v>
      </c>
      <c r="Z1652" s="58">
        <f t="shared" si="377"/>
        <v>0</v>
      </c>
      <c r="AA1652" s="81">
        <f t="shared" si="380"/>
        <v>626.18873445501094</v>
      </c>
      <c r="AB1652" s="212">
        <f t="shared" si="375"/>
        <v>156.54718361375274</v>
      </c>
      <c r="AC1652" s="82"/>
      <c r="AD1652" s="10"/>
      <c r="AE1652"/>
      <c r="AF1652"/>
      <c r="AK1652" s="10"/>
      <c r="AM1652"/>
      <c r="AR1652" s="10"/>
      <c r="AT1652"/>
    </row>
    <row r="1653" spans="1:46" x14ac:dyDescent="0.25">
      <c r="A1653" s="93">
        <v>1564</v>
      </c>
      <c r="B1653" s="93" t="s">
        <v>126</v>
      </c>
      <c r="C1653" s="94" t="s">
        <v>114</v>
      </c>
      <c r="D1653" s="121">
        <v>2014</v>
      </c>
      <c r="E1653" s="93">
        <v>4</v>
      </c>
      <c r="F1653" s="93">
        <f t="shared" si="373"/>
        <v>1564</v>
      </c>
      <c r="H1653" s="54">
        <v>4</v>
      </c>
      <c r="I1653" s="118">
        <v>642</v>
      </c>
      <c r="J1653" s="123"/>
      <c r="L1653"/>
      <c r="M1653" s="60">
        <f t="shared" si="374"/>
        <v>642</v>
      </c>
      <c r="N1653" s="10"/>
      <c r="O1653" s="79" t="str">
        <f t="shared" si="370"/>
        <v>NY Metro</v>
      </c>
      <c r="P1653" s="94">
        <f t="shared" si="369"/>
        <v>1564</v>
      </c>
      <c r="Q1653" s="94" t="s">
        <v>114</v>
      </c>
      <c r="R1653" s="193"/>
      <c r="S1653" s="94">
        <v>1</v>
      </c>
      <c r="T1653" s="58">
        <f t="shared" si="378"/>
        <v>4</v>
      </c>
      <c r="U1653" s="61">
        <f t="shared" si="379"/>
        <v>642</v>
      </c>
      <c r="V1653" s="61">
        <f t="shared" si="371"/>
        <v>626.18873445501094</v>
      </c>
      <c r="W1653" s="61" t="s">
        <v>194</v>
      </c>
      <c r="X1653" s="61">
        <f t="shared" si="372"/>
        <v>3.6349999999999998</v>
      </c>
      <c r="Y1653" s="61">
        <f t="shared" si="376"/>
        <v>3.5454767129968299</v>
      </c>
      <c r="Z1653" s="58">
        <f t="shared" si="377"/>
        <v>0</v>
      </c>
      <c r="AA1653" s="81">
        <f t="shared" si="380"/>
        <v>626.18873445501094</v>
      </c>
      <c r="AB1653" s="212">
        <f t="shared" si="375"/>
        <v>156.54718361375274</v>
      </c>
      <c r="AC1653" s="82"/>
      <c r="AD1653" s="10"/>
      <c r="AE1653"/>
      <c r="AF1653"/>
      <c r="AK1653" s="10"/>
      <c r="AM1653"/>
      <c r="AR1653" s="10"/>
      <c r="AT1653"/>
    </row>
    <row r="1654" spans="1:46" x14ac:dyDescent="0.25">
      <c r="A1654" s="93">
        <v>1565</v>
      </c>
      <c r="B1654" s="93" t="s">
        <v>126</v>
      </c>
      <c r="C1654" s="94" t="s">
        <v>114</v>
      </c>
      <c r="D1654" s="121">
        <v>2014</v>
      </c>
      <c r="E1654" s="93">
        <v>4</v>
      </c>
      <c r="F1654" s="93">
        <f t="shared" si="373"/>
        <v>1565</v>
      </c>
      <c r="H1654" s="54">
        <v>4</v>
      </c>
      <c r="I1654" s="118">
        <v>642</v>
      </c>
      <c r="J1654" s="123"/>
      <c r="L1654"/>
      <c r="M1654" s="60">
        <f t="shared" si="374"/>
        <v>642</v>
      </c>
      <c r="N1654" s="10"/>
      <c r="O1654" s="79" t="str">
        <f t="shared" si="370"/>
        <v>NY Metro</v>
      </c>
      <c r="P1654" s="94">
        <f t="shared" si="369"/>
        <v>1565</v>
      </c>
      <c r="Q1654" s="94" t="s">
        <v>114</v>
      </c>
      <c r="R1654" s="193"/>
      <c r="S1654" s="94">
        <v>1</v>
      </c>
      <c r="T1654" s="58">
        <f t="shared" si="378"/>
        <v>4</v>
      </c>
      <c r="U1654" s="61">
        <f t="shared" si="379"/>
        <v>642</v>
      </c>
      <c r="V1654" s="61">
        <f t="shared" si="371"/>
        <v>626.18873445501094</v>
      </c>
      <c r="W1654" s="61" t="s">
        <v>194</v>
      </c>
      <c r="X1654" s="61">
        <f t="shared" si="372"/>
        <v>3.6349999999999998</v>
      </c>
      <c r="Y1654" s="61">
        <f t="shared" si="376"/>
        <v>3.5454767129968299</v>
      </c>
      <c r="Z1654" s="58">
        <f t="shared" si="377"/>
        <v>0</v>
      </c>
      <c r="AA1654" s="81">
        <f t="shared" si="380"/>
        <v>626.18873445501094</v>
      </c>
      <c r="AB1654" s="212">
        <f t="shared" si="375"/>
        <v>156.54718361375274</v>
      </c>
      <c r="AC1654" s="82"/>
      <c r="AD1654" s="10"/>
      <c r="AE1654"/>
      <c r="AF1654"/>
      <c r="AK1654" s="10"/>
      <c r="AM1654"/>
      <c r="AR1654" s="10"/>
      <c r="AT1654"/>
    </row>
    <row r="1655" spans="1:46" x14ac:dyDescent="0.25">
      <c r="A1655" s="93">
        <v>1566</v>
      </c>
      <c r="B1655" s="93" t="s">
        <v>126</v>
      </c>
      <c r="C1655" s="94" t="s">
        <v>114</v>
      </c>
      <c r="D1655" s="121">
        <v>2014</v>
      </c>
      <c r="E1655" s="93">
        <v>4</v>
      </c>
      <c r="F1655" s="93">
        <f t="shared" si="373"/>
        <v>1566</v>
      </c>
      <c r="H1655" s="54">
        <v>4</v>
      </c>
      <c r="I1655" s="118">
        <v>642</v>
      </c>
      <c r="J1655" s="123"/>
      <c r="L1655"/>
      <c r="M1655" s="60">
        <f t="shared" si="374"/>
        <v>642</v>
      </c>
      <c r="N1655" s="10"/>
      <c r="O1655" s="79" t="str">
        <f t="shared" si="370"/>
        <v>NY Metro</v>
      </c>
      <c r="P1655" s="94">
        <f t="shared" si="369"/>
        <v>1566</v>
      </c>
      <c r="Q1655" s="94" t="s">
        <v>114</v>
      </c>
      <c r="R1655" s="193"/>
      <c r="S1655" s="94">
        <v>1</v>
      </c>
      <c r="T1655" s="58">
        <f t="shared" si="378"/>
        <v>4</v>
      </c>
      <c r="U1655" s="61">
        <f t="shared" si="379"/>
        <v>642</v>
      </c>
      <c r="V1655" s="61">
        <f t="shared" si="371"/>
        <v>626.18873445501094</v>
      </c>
      <c r="W1655" s="61" t="s">
        <v>194</v>
      </c>
      <c r="X1655" s="61">
        <f t="shared" si="372"/>
        <v>3.6349999999999998</v>
      </c>
      <c r="Y1655" s="61">
        <f t="shared" si="376"/>
        <v>3.5454767129968299</v>
      </c>
      <c r="Z1655" s="58">
        <f t="shared" si="377"/>
        <v>0</v>
      </c>
      <c r="AA1655" s="81">
        <f t="shared" si="380"/>
        <v>626.18873445501094</v>
      </c>
      <c r="AB1655" s="212">
        <f t="shared" si="375"/>
        <v>156.54718361375274</v>
      </c>
      <c r="AC1655" s="82"/>
      <c r="AD1655" s="10"/>
      <c r="AE1655"/>
      <c r="AF1655"/>
      <c r="AK1655" s="10"/>
      <c r="AM1655"/>
      <c r="AR1655" s="10"/>
      <c r="AT1655"/>
    </row>
    <row r="1656" spans="1:46" x14ac:dyDescent="0.25">
      <c r="A1656" s="93">
        <v>1567</v>
      </c>
      <c r="B1656" s="93" t="s">
        <v>126</v>
      </c>
      <c r="C1656" s="94" t="s">
        <v>114</v>
      </c>
      <c r="D1656" s="121">
        <v>2014</v>
      </c>
      <c r="E1656" s="93">
        <v>4</v>
      </c>
      <c r="F1656" s="93">
        <f t="shared" si="373"/>
        <v>1567</v>
      </c>
      <c r="H1656" s="54">
        <v>4</v>
      </c>
      <c r="I1656" s="118">
        <v>642</v>
      </c>
      <c r="J1656" s="123"/>
      <c r="L1656"/>
      <c r="M1656" s="60">
        <f t="shared" si="374"/>
        <v>642</v>
      </c>
      <c r="N1656" s="10"/>
      <c r="O1656" s="79" t="str">
        <f t="shared" si="370"/>
        <v>NY Metro</v>
      </c>
      <c r="P1656" s="94">
        <f t="shared" ref="P1656:P1719" si="381">A1656</f>
        <v>1567</v>
      </c>
      <c r="Q1656" s="94" t="s">
        <v>114</v>
      </c>
      <c r="R1656" s="193"/>
      <c r="S1656" s="94">
        <v>1</v>
      </c>
      <c r="T1656" s="58">
        <f t="shared" si="378"/>
        <v>4</v>
      </c>
      <c r="U1656" s="61">
        <f t="shared" si="379"/>
        <v>642</v>
      </c>
      <c r="V1656" s="61">
        <f t="shared" si="371"/>
        <v>626.18873445501094</v>
      </c>
      <c r="W1656" s="61" t="s">
        <v>194</v>
      </c>
      <c r="X1656" s="61">
        <f t="shared" si="372"/>
        <v>3.6349999999999998</v>
      </c>
      <c r="Y1656" s="61">
        <f t="shared" si="376"/>
        <v>3.5454767129968299</v>
      </c>
      <c r="Z1656" s="58">
        <f t="shared" si="377"/>
        <v>0</v>
      </c>
      <c r="AA1656" s="81">
        <f t="shared" si="380"/>
        <v>626.18873445501094</v>
      </c>
      <c r="AB1656" s="212">
        <f t="shared" si="375"/>
        <v>156.54718361375274</v>
      </c>
      <c r="AC1656" s="82"/>
      <c r="AD1656" s="10"/>
      <c r="AE1656"/>
      <c r="AF1656"/>
      <c r="AK1656" s="10"/>
      <c r="AM1656"/>
      <c r="AR1656" s="10"/>
      <c r="AT1656"/>
    </row>
    <row r="1657" spans="1:46" x14ac:dyDescent="0.25">
      <c r="A1657" s="93">
        <v>1568</v>
      </c>
      <c r="B1657" s="93" t="s">
        <v>126</v>
      </c>
      <c r="C1657" s="94" t="s">
        <v>114</v>
      </c>
      <c r="D1657" s="121">
        <v>2014</v>
      </c>
      <c r="E1657" s="93">
        <v>4</v>
      </c>
      <c r="F1657" s="93">
        <f t="shared" si="373"/>
        <v>1568</v>
      </c>
      <c r="H1657" s="54">
        <v>4</v>
      </c>
      <c r="I1657" s="118">
        <v>506.64</v>
      </c>
      <c r="J1657" s="123"/>
      <c r="L1657"/>
      <c r="M1657" s="60">
        <f t="shared" si="374"/>
        <v>506.64</v>
      </c>
      <c r="N1657" s="10"/>
      <c r="O1657" s="79" t="str">
        <f t="shared" ref="O1657:O1720" si="382">IF(E1657=1,$E$3,IF(E1657=2,$E$4,IF(E1657=3,$E$5,IF(E1657=4,$E$6,IF(E1657=5,$E$7,IF(E1657=6,$E$8,"other"))))))</f>
        <v>NY Metro</v>
      </c>
      <c r="P1657" s="94">
        <f t="shared" si="381"/>
        <v>1568</v>
      </c>
      <c r="Q1657" s="94" t="s">
        <v>114</v>
      </c>
      <c r="R1657" s="193"/>
      <c r="S1657" s="94">
        <v>1</v>
      </c>
      <c r="T1657" s="58">
        <f t="shared" si="378"/>
        <v>4</v>
      </c>
      <c r="U1657" s="61">
        <f t="shared" si="379"/>
        <v>506.64</v>
      </c>
      <c r="V1657" s="61">
        <f t="shared" ref="V1657:V1720" si="383">U1657/INDEX($AO$49:$AO$56,MATCH($O1657,$AL$49:$AL$56,0))</f>
        <v>494.16239941477687</v>
      </c>
      <c r="W1657" s="61" t="s">
        <v>194</v>
      </c>
      <c r="X1657" s="61">
        <f t="shared" ref="X1657:X1720" si="384">IF(K1657,K1657,AVERAGE($L$11:$L$1104))</f>
        <v>3.6349999999999998</v>
      </c>
      <c r="Y1657" s="61">
        <f t="shared" si="376"/>
        <v>3.5454767129968299</v>
      </c>
      <c r="Z1657" s="58">
        <f t="shared" si="377"/>
        <v>0</v>
      </c>
      <c r="AA1657" s="81">
        <f t="shared" si="380"/>
        <v>494.16239941477687</v>
      </c>
      <c r="AB1657" s="212">
        <f t="shared" si="375"/>
        <v>123.54059985369422</v>
      </c>
      <c r="AC1657" s="82"/>
      <c r="AD1657" s="10"/>
      <c r="AE1657"/>
      <c r="AF1657"/>
      <c r="AK1657" s="10"/>
      <c r="AM1657"/>
      <c r="AR1657" s="10"/>
      <c r="AT1657"/>
    </row>
    <row r="1658" spans="1:46" x14ac:dyDescent="0.25">
      <c r="A1658" s="93">
        <v>1569</v>
      </c>
      <c r="B1658" s="93" t="s">
        <v>126</v>
      </c>
      <c r="C1658" s="94" t="s">
        <v>114</v>
      </c>
      <c r="D1658" s="121">
        <v>2014</v>
      </c>
      <c r="E1658" s="93">
        <v>4</v>
      </c>
      <c r="F1658" s="93">
        <f t="shared" si="373"/>
        <v>1569</v>
      </c>
      <c r="H1658" s="54">
        <v>4</v>
      </c>
      <c r="I1658" s="118">
        <v>506.63</v>
      </c>
      <c r="J1658" s="123"/>
      <c r="L1658"/>
      <c r="M1658" s="60">
        <f t="shared" si="374"/>
        <v>506.63</v>
      </c>
      <c r="N1658" s="10"/>
      <c r="O1658" s="79" t="str">
        <f t="shared" si="382"/>
        <v>NY Metro</v>
      </c>
      <c r="P1658" s="94">
        <f t="shared" si="381"/>
        <v>1569</v>
      </c>
      <c r="Q1658" s="94" t="s">
        <v>114</v>
      </c>
      <c r="R1658" s="193"/>
      <c r="S1658" s="94">
        <v>1</v>
      </c>
      <c r="T1658" s="58">
        <f t="shared" si="378"/>
        <v>4</v>
      </c>
      <c r="U1658" s="61">
        <f t="shared" si="379"/>
        <v>506.63</v>
      </c>
      <c r="V1658" s="61">
        <f t="shared" si="383"/>
        <v>494.15264569617165</v>
      </c>
      <c r="W1658" s="61" t="s">
        <v>194</v>
      </c>
      <c r="X1658" s="61">
        <f t="shared" si="384"/>
        <v>3.6349999999999998</v>
      </c>
      <c r="Y1658" s="61">
        <f t="shared" si="376"/>
        <v>3.5454767129968299</v>
      </c>
      <c r="Z1658" s="58">
        <f t="shared" si="377"/>
        <v>0</v>
      </c>
      <c r="AA1658" s="81">
        <f t="shared" si="380"/>
        <v>494.15264569617165</v>
      </c>
      <c r="AB1658" s="212">
        <f t="shared" si="375"/>
        <v>123.53816142404291</v>
      </c>
      <c r="AC1658" s="82"/>
      <c r="AD1658" s="10"/>
      <c r="AE1658"/>
      <c r="AF1658"/>
      <c r="AK1658" s="10"/>
      <c r="AM1658"/>
      <c r="AR1658" s="10"/>
      <c r="AT1658"/>
    </row>
    <row r="1659" spans="1:46" x14ac:dyDescent="0.25">
      <c r="A1659" s="93">
        <v>1570</v>
      </c>
      <c r="B1659" s="93" t="s">
        <v>126</v>
      </c>
      <c r="C1659" s="94" t="s">
        <v>114</v>
      </c>
      <c r="D1659" s="121">
        <v>2014</v>
      </c>
      <c r="E1659" s="93">
        <v>4</v>
      </c>
      <c r="F1659" s="93">
        <f t="shared" si="373"/>
        <v>1570</v>
      </c>
      <c r="H1659" s="54">
        <v>4</v>
      </c>
      <c r="I1659" s="118">
        <v>506.64</v>
      </c>
      <c r="J1659" s="123"/>
      <c r="L1659"/>
      <c r="M1659" s="60">
        <f t="shared" si="374"/>
        <v>506.64</v>
      </c>
      <c r="N1659" s="10"/>
      <c r="O1659" s="79" t="str">
        <f t="shared" si="382"/>
        <v>NY Metro</v>
      </c>
      <c r="P1659" s="94">
        <f t="shared" si="381"/>
        <v>1570</v>
      </c>
      <c r="Q1659" s="94" t="s">
        <v>114</v>
      </c>
      <c r="R1659" s="193"/>
      <c r="S1659" s="94">
        <v>1</v>
      </c>
      <c r="T1659" s="58">
        <f t="shared" si="378"/>
        <v>4</v>
      </c>
      <c r="U1659" s="61">
        <f t="shared" si="379"/>
        <v>506.64</v>
      </c>
      <c r="V1659" s="61">
        <f t="shared" si="383"/>
        <v>494.16239941477687</v>
      </c>
      <c r="W1659" s="61" t="s">
        <v>194</v>
      </c>
      <c r="X1659" s="61">
        <f t="shared" si="384"/>
        <v>3.6349999999999998</v>
      </c>
      <c r="Y1659" s="61">
        <f t="shared" si="376"/>
        <v>3.5454767129968299</v>
      </c>
      <c r="Z1659" s="58">
        <f t="shared" si="377"/>
        <v>0</v>
      </c>
      <c r="AA1659" s="81">
        <f t="shared" si="380"/>
        <v>494.16239941477687</v>
      </c>
      <c r="AB1659" s="212">
        <f t="shared" si="375"/>
        <v>123.54059985369422</v>
      </c>
      <c r="AC1659" s="82"/>
      <c r="AD1659" s="10"/>
      <c r="AE1659"/>
      <c r="AF1659"/>
      <c r="AK1659" s="10"/>
      <c r="AM1659"/>
      <c r="AR1659" s="10"/>
      <c r="AT1659"/>
    </row>
    <row r="1660" spans="1:46" x14ac:dyDescent="0.25">
      <c r="A1660" s="93">
        <v>1571</v>
      </c>
      <c r="B1660" s="93" t="s">
        <v>126</v>
      </c>
      <c r="C1660" s="94" t="s">
        <v>114</v>
      </c>
      <c r="D1660" s="121">
        <v>2014</v>
      </c>
      <c r="E1660" s="93">
        <v>4</v>
      </c>
      <c r="F1660" s="93">
        <f t="shared" si="373"/>
        <v>1571</v>
      </c>
      <c r="H1660" s="54">
        <v>4</v>
      </c>
      <c r="I1660" s="118">
        <v>506.64</v>
      </c>
      <c r="J1660" s="123"/>
      <c r="L1660"/>
      <c r="M1660" s="60">
        <f t="shared" si="374"/>
        <v>506.64</v>
      </c>
      <c r="N1660" s="10"/>
      <c r="O1660" s="79" t="str">
        <f t="shared" si="382"/>
        <v>NY Metro</v>
      </c>
      <c r="P1660" s="94">
        <f t="shared" si="381"/>
        <v>1571</v>
      </c>
      <c r="Q1660" s="94" t="s">
        <v>114</v>
      </c>
      <c r="R1660" s="193"/>
      <c r="S1660" s="94">
        <v>1</v>
      </c>
      <c r="T1660" s="58">
        <f t="shared" si="378"/>
        <v>4</v>
      </c>
      <c r="U1660" s="61">
        <f t="shared" si="379"/>
        <v>506.64</v>
      </c>
      <c r="V1660" s="61">
        <f t="shared" si="383"/>
        <v>494.16239941477687</v>
      </c>
      <c r="W1660" s="61" t="s">
        <v>194</v>
      </c>
      <c r="X1660" s="61">
        <f t="shared" si="384"/>
        <v>3.6349999999999998</v>
      </c>
      <c r="Y1660" s="61">
        <f t="shared" si="376"/>
        <v>3.5454767129968299</v>
      </c>
      <c r="Z1660" s="58">
        <f t="shared" si="377"/>
        <v>0</v>
      </c>
      <c r="AA1660" s="81">
        <f t="shared" si="380"/>
        <v>494.16239941477687</v>
      </c>
      <c r="AB1660" s="212">
        <f t="shared" si="375"/>
        <v>123.54059985369422</v>
      </c>
      <c r="AC1660" s="82"/>
      <c r="AD1660" s="10"/>
      <c r="AE1660"/>
      <c r="AF1660"/>
      <c r="AK1660" s="10"/>
      <c r="AM1660"/>
      <c r="AR1660" s="10"/>
      <c r="AT1660"/>
    </row>
    <row r="1661" spans="1:46" x14ac:dyDescent="0.25">
      <c r="A1661" s="93">
        <v>1572</v>
      </c>
      <c r="B1661" s="93" t="s">
        <v>126</v>
      </c>
      <c r="C1661" s="94" t="s">
        <v>114</v>
      </c>
      <c r="D1661" s="121">
        <v>2014</v>
      </c>
      <c r="E1661" s="93">
        <v>4</v>
      </c>
      <c r="F1661" s="93">
        <f t="shared" si="373"/>
        <v>1572</v>
      </c>
      <c r="H1661" s="54">
        <v>4</v>
      </c>
      <c r="I1661" s="118">
        <v>506.63</v>
      </c>
      <c r="J1661" s="123"/>
      <c r="L1661"/>
      <c r="M1661" s="60">
        <f t="shared" si="374"/>
        <v>506.63</v>
      </c>
      <c r="N1661" s="10"/>
      <c r="O1661" s="79" t="str">
        <f t="shared" si="382"/>
        <v>NY Metro</v>
      </c>
      <c r="P1661" s="94">
        <f t="shared" si="381"/>
        <v>1572</v>
      </c>
      <c r="Q1661" s="94" t="s">
        <v>114</v>
      </c>
      <c r="R1661" s="193"/>
      <c r="S1661" s="94">
        <v>1</v>
      </c>
      <c r="T1661" s="58">
        <f t="shared" si="378"/>
        <v>4</v>
      </c>
      <c r="U1661" s="61">
        <f t="shared" si="379"/>
        <v>506.63</v>
      </c>
      <c r="V1661" s="61">
        <f t="shared" si="383"/>
        <v>494.15264569617165</v>
      </c>
      <c r="W1661" s="61" t="s">
        <v>194</v>
      </c>
      <c r="X1661" s="61">
        <f t="shared" si="384"/>
        <v>3.6349999999999998</v>
      </c>
      <c r="Y1661" s="61">
        <f t="shared" si="376"/>
        <v>3.5454767129968299</v>
      </c>
      <c r="Z1661" s="58">
        <f t="shared" si="377"/>
        <v>0</v>
      </c>
      <c r="AA1661" s="81">
        <f t="shared" si="380"/>
        <v>494.15264569617165</v>
      </c>
      <c r="AB1661" s="212">
        <f t="shared" si="375"/>
        <v>123.53816142404291</v>
      </c>
      <c r="AC1661" s="82"/>
      <c r="AD1661" s="10"/>
      <c r="AE1661"/>
      <c r="AF1661"/>
      <c r="AK1661" s="10"/>
      <c r="AM1661"/>
      <c r="AR1661" s="10"/>
      <c r="AT1661"/>
    </row>
    <row r="1662" spans="1:46" x14ac:dyDescent="0.25">
      <c r="A1662" s="93">
        <v>1573</v>
      </c>
      <c r="B1662" s="93" t="s">
        <v>126</v>
      </c>
      <c r="C1662" s="94" t="s">
        <v>114</v>
      </c>
      <c r="D1662" s="121">
        <v>2014</v>
      </c>
      <c r="E1662" s="93">
        <v>4</v>
      </c>
      <c r="F1662" s="93">
        <f t="shared" si="373"/>
        <v>1573</v>
      </c>
      <c r="H1662" s="54">
        <v>4</v>
      </c>
      <c r="I1662" s="118">
        <v>506.63</v>
      </c>
      <c r="J1662" s="123"/>
      <c r="L1662"/>
      <c r="M1662" s="60">
        <f t="shared" si="374"/>
        <v>506.63</v>
      </c>
      <c r="N1662" s="10"/>
      <c r="O1662" s="79" t="str">
        <f t="shared" si="382"/>
        <v>NY Metro</v>
      </c>
      <c r="P1662" s="94">
        <f t="shared" si="381"/>
        <v>1573</v>
      </c>
      <c r="Q1662" s="94" t="s">
        <v>114</v>
      </c>
      <c r="R1662" s="193"/>
      <c r="S1662" s="94">
        <v>1</v>
      </c>
      <c r="T1662" s="58">
        <f t="shared" si="378"/>
        <v>4</v>
      </c>
      <c r="U1662" s="61">
        <f t="shared" si="379"/>
        <v>506.63</v>
      </c>
      <c r="V1662" s="61">
        <f t="shared" si="383"/>
        <v>494.15264569617165</v>
      </c>
      <c r="W1662" s="61" t="s">
        <v>194</v>
      </c>
      <c r="X1662" s="61">
        <f t="shared" si="384"/>
        <v>3.6349999999999998</v>
      </c>
      <c r="Y1662" s="61">
        <f t="shared" si="376"/>
        <v>3.5454767129968299</v>
      </c>
      <c r="Z1662" s="58">
        <f t="shared" si="377"/>
        <v>0</v>
      </c>
      <c r="AA1662" s="81">
        <f t="shared" si="380"/>
        <v>494.15264569617165</v>
      </c>
      <c r="AB1662" s="212">
        <f t="shared" si="375"/>
        <v>123.53816142404291</v>
      </c>
      <c r="AC1662" s="82"/>
      <c r="AD1662" s="10"/>
      <c r="AE1662"/>
      <c r="AF1662"/>
      <c r="AK1662" s="10"/>
      <c r="AM1662"/>
      <c r="AR1662" s="10"/>
      <c r="AT1662"/>
    </row>
    <row r="1663" spans="1:46" x14ac:dyDescent="0.25">
      <c r="A1663" s="93">
        <v>1574</v>
      </c>
      <c r="B1663" s="93" t="s">
        <v>126</v>
      </c>
      <c r="C1663" s="94" t="s">
        <v>114</v>
      </c>
      <c r="D1663" s="121">
        <v>2014</v>
      </c>
      <c r="E1663" s="93">
        <v>4</v>
      </c>
      <c r="F1663" s="93">
        <f t="shared" ref="F1663:F1726" si="385">A1663</f>
        <v>1574</v>
      </c>
      <c r="H1663" s="54">
        <v>4</v>
      </c>
      <c r="I1663" s="118">
        <v>506.63</v>
      </c>
      <c r="J1663" s="123"/>
      <c r="L1663"/>
      <c r="M1663" s="60">
        <f t="shared" si="374"/>
        <v>506.63</v>
      </c>
      <c r="N1663" s="10"/>
      <c r="O1663" s="79" t="str">
        <f t="shared" si="382"/>
        <v>NY Metro</v>
      </c>
      <c r="P1663" s="94">
        <f t="shared" si="381"/>
        <v>1574</v>
      </c>
      <c r="Q1663" s="94" t="s">
        <v>114</v>
      </c>
      <c r="R1663" s="193"/>
      <c r="S1663" s="94">
        <v>1</v>
      </c>
      <c r="T1663" s="58">
        <f t="shared" si="378"/>
        <v>4</v>
      </c>
      <c r="U1663" s="61">
        <f t="shared" si="379"/>
        <v>506.63</v>
      </c>
      <c r="V1663" s="61">
        <f t="shared" si="383"/>
        <v>494.15264569617165</v>
      </c>
      <c r="W1663" s="61" t="s">
        <v>194</v>
      </c>
      <c r="X1663" s="61">
        <f t="shared" si="384"/>
        <v>3.6349999999999998</v>
      </c>
      <c r="Y1663" s="61">
        <f t="shared" si="376"/>
        <v>3.5454767129968299</v>
      </c>
      <c r="Z1663" s="58">
        <f t="shared" si="377"/>
        <v>0</v>
      </c>
      <c r="AA1663" s="81">
        <f t="shared" si="380"/>
        <v>494.15264569617165</v>
      </c>
      <c r="AB1663" s="212">
        <f t="shared" si="375"/>
        <v>123.53816142404291</v>
      </c>
      <c r="AC1663" s="82"/>
      <c r="AD1663" s="10"/>
      <c r="AE1663"/>
      <c r="AF1663"/>
      <c r="AK1663" s="10"/>
      <c r="AM1663"/>
      <c r="AR1663" s="10"/>
      <c r="AT1663"/>
    </row>
    <row r="1664" spans="1:46" x14ac:dyDescent="0.25">
      <c r="A1664" s="93">
        <v>1575</v>
      </c>
      <c r="B1664" s="93" t="s">
        <v>126</v>
      </c>
      <c r="C1664" s="94" t="s">
        <v>114</v>
      </c>
      <c r="D1664" s="121">
        <v>2014</v>
      </c>
      <c r="E1664" s="93">
        <v>4</v>
      </c>
      <c r="F1664" s="93">
        <f t="shared" si="385"/>
        <v>1575</v>
      </c>
      <c r="H1664" s="54">
        <v>4</v>
      </c>
      <c r="I1664" s="118">
        <v>506.63</v>
      </c>
      <c r="J1664" s="123"/>
      <c r="L1664"/>
      <c r="M1664" s="60">
        <f t="shared" si="374"/>
        <v>506.63</v>
      </c>
      <c r="N1664" s="10"/>
      <c r="O1664" s="79" t="str">
        <f t="shared" si="382"/>
        <v>NY Metro</v>
      </c>
      <c r="P1664" s="94">
        <f t="shared" si="381"/>
        <v>1575</v>
      </c>
      <c r="Q1664" s="94" t="s">
        <v>114</v>
      </c>
      <c r="R1664" s="193"/>
      <c r="S1664" s="94">
        <v>1</v>
      </c>
      <c r="T1664" s="58">
        <f t="shared" si="378"/>
        <v>4</v>
      </c>
      <c r="U1664" s="61">
        <f t="shared" si="379"/>
        <v>506.63</v>
      </c>
      <c r="V1664" s="61">
        <f t="shared" si="383"/>
        <v>494.15264569617165</v>
      </c>
      <c r="W1664" s="61" t="s">
        <v>194</v>
      </c>
      <c r="X1664" s="61">
        <f t="shared" si="384"/>
        <v>3.6349999999999998</v>
      </c>
      <c r="Y1664" s="61">
        <f t="shared" si="376"/>
        <v>3.5454767129968299</v>
      </c>
      <c r="Z1664" s="58">
        <f t="shared" si="377"/>
        <v>0</v>
      </c>
      <c r="AA1664" s="81">
        <f t="shared" si="380"/>
        <v>494.15264569617165</v>
      </c>
      <c r="AB1664" s="212">
        <f t="shared" si="375"/>
        <v>123.53816142404291</v>
      </c>
      <c r="AC1664" s="82"/>
      <c r="AD1664" s="10"/>
      <c r="AE1664"/>
      <c r="AF1664"/>
      <c r="AK1664" s="10"/>
      <c r="AM1664"/>
      <c r="AR1664" s="10"/>
      <c r="AT1664"/>
    </row>
    <row r="1665" spans="1:46" x14ac:dyDescent="0.25">
      <c r="A1665" s="93">
        <v>1576</v>
      </c>
      <c r="B1665" s="93" t="s">
        <v>126</v>
      </c>
      <c r="C1665" s="94" t="s">
        <v>114</v>
      </c>
      <c r="D1665" s="121">
        <v>2014</v>
      </c>
      <c r="E1665" s="93">
        <v>4</v>
      </c>
      <c r="F1665" s="93">
        <f t="shared" si="385"/>
        <v>1576</v>
      </c>
      <c r="H1665" s="54">
        <v>4</v>
      </c>
      <c r="I1665" s="118">
        <v>506.63</v>
      </c>
      <c r="J1665" s="123"/>
      <c r="L1665"/>
      <c r="M1665" s="60">
        <f t="shared" si="374"/>
        <v>506.63</v>
      </c>
      <c r="N1665" s="10"/>
      <c r="O1665" s="79" t="str">
        <f t="shared" si="382"/>
        <v>NY Metro</v>
      </c>
      <c r="P1665" s="94">
        <f t="shared" si="381"/>
        <v>1576</v>
      </c>
      <c r="Q1665" s="94" t="s">
        <v>114</v>
      </c>
      <c r="R1665" s="193"/>
      <c r="S1665" s="94">
        <v>1</v>
      </c>
      <c r="T1665" s="58">
        <f t="shared" si="378"/>
        <v>4</v>
      </c>
      <c r="U1665" s="61">
        <f t="shared" si="379"/>
        <v>506.63</v>
      </c>
      <c r="V1665" s="61">
        <f t="shared" si="383"/>
        <v>494.15264569617165</v>
      </c>
      <c r="W1665" s="61" t="s">
        <v>194</v>
      </c>
      <c r="X1665" s="61">
        <f t="shared" si="384"/>
        <v>3.6349999999999998</v>
      </c>
      <c r="Y1665" s="61">
        <f t="shared" si="376"/>
        <v>3.5454767129968299</v>
      </c>
      <c r="Z1665" s="58">
        <f t="shared" si="377"/>
        <v>0</v>
      </c>
      <c r="AA1665" s="81">
        <f t="shared" si="380"/>
        <v>494.15264569617165</v>
      </c>
      <c r="AB1665" s="212">
        <f t="shared" si="375"/>
        <v>123.53816142404291</v>
      </c>
      <c r="AC1665" s="82"/>
      <c r="AD1665" s="10"/>
      <c r="AE1665"/>
      <c r="AF1665"/>
      <c r="AK1665" s="10"/>
      <c r="AM1665"/>
      <c r="AR1665" s="10"/>
      <c r="AT1665"/>
    </row>
    <row r="1666" spans="1:46" x14ac:dyDescent="0.25">
      <c r="A1666" s="93">
        <v>1577</v>
      </c>
      <c r="B1666" s="93" t="s">
        <v>126</v>
      </c>
      <c r="C1666" s="94" t="s">
        <v>114</v>
      </c>
      <c r="D1666" s="121">
        <v>2014</v>
      </c>
      <c r="E1666" s="93">
        <v>4</v>
      </c>
      <c r="F1666" s="93">
        <f t="shared" si="385"/>
        <v>1577</v>
      </c>
      <c r="H1666" s="54">
        <v>4</v>
      </c>
      <c r="I1666" s="118">
        <v>506.63</v>
      </c>
      <c r="J1666" s="123"/>
      <c r="L1666"/>
      <c r="M1666" s="60">
        <f t="shared" si="374"/>
        <v>506.63</v>
      </c>
      <c r="N1666" s="10"/>
      <c r="O1666" s="79" t="str">
        <f t="shared" si="382"/>
        <v>NY Metro</v>
      </c>
      <c r="P1666" s="94">
        <f t="shared" si="381"/>
        <v>1577</v>
      </c>
      <c r="Q1666" s="94" t="s">
        <v>114</v>
      </c>
      <c r="R1666" s="193"/>
      <c r="S1666" s="94">
        <v>1</v>
      </c>
      <c r="T1666" s="58">
        <f t="shared" si="378"/>
        <v>4</v>
      </c>
      <c r="U1666" s="61">
        <f t="shared" si="379"/>
        <v>506.63</v>
      </c>
      <c r="V1666" s="61">
        <f t="shared" si="383"/>
        <v>494.15264569617165</v>
      </c>
      <c r="W1666" s="61" t="s">
        <v>194</v>
      </c>
      <c r="X1666" s="61">
        <f t="shared" si="384"/>
        <v>3.6349999999999998</v>
      </c>
      <c r="Y1666" s="61">
        <f t="shared" si="376"/>
        <v>3.5454767129968299</v>
      </c>
      <c r="Z1666" s="58">
        <f t="shared" si="377"/>
        <v>0</v>
      </c>
      <c r="AA1666" s="81">
        <f t="shared" si="380"/>
        <v>494.15264569617165</v>
      </c>
      <c r="AB1666" s="212">
        <f t="shared" si="375"/>
        <v>123.53816142404291</v>
      </c>
      <c r="AC1666" s="82"/>
      <c r="AD1666" s="10"/>
      <c r="AE1666"/>
      <c r="AF1666"/>
      <c r="AK1666" s="10"/>
      <c r="AM1666"/>
      <c r="AR1666" s="10"/>
      <c r="AT1666"/>
    </row>
    <row r="1667" spans="1:46" x14ac:dyDescent="0.25">
      <c r="A1667" s="93">
        <v>1578</v>
      </c>
      <c r="B1667" s="93" t="s">
        <v>126</v>
      </c>
      <c r="C1667" s="94" t="s">
        <v>114</v>
      </c>
      <c r="D1667" s="121">
        <v>2014</v>
      </c>
      <c r="E1667" s="93">
        <v>4</v>
      </c>
      <c r="F1667" s="93">
        <f t="shared" si="385"/>
        <v>1578</v>
      </c>
      <c r="H1667" s="54">
        <v>4</v>
      </c>
      <c r="I1667" s="118">
        <v>506.64</v>
      </c>
      <c r="J1667" s="123"/>
      <c r="L1667"/>
      <c r="M1667" s="60">
        <f t="shared" si="374"/>
        <v>506.64</v>
      </c>
      <c r="N1667" s="10"/>
      <c r="O1667" s="79" t="str">
        <f t="shared" si="382"/>
        <v>NY Metro</v>
      </c>
      <c r="P1667" s="94">
        <f t="shared" si="381"/>
        <v>1578</v>
      </c>
      <c r="Q1667" s="94" t="s">
        <v>114</v>
      </c>
      <c r="R1667" s="193"/>
      <c r="S1667" s="94">
        <v>1</v>
      </c>
      <c r="T1667" s="58">
        <f t="shared" si="378"/>
        <v>4</v>
      </c>
      <c r="U1667" s="61">
        <f t="shared" si="379"/>
        <v>506.64</v>
      </c>
      <c r="V1667" s="61">
        <f t="shared" si="383"/>
        <v>494.16239941477687</v>
      </c>
      <c r="W1667" s="61" t="s">
        <v>194</v>
      </c>
      <c r="X1667" s="61">
        <f t="shared" si="384"/>
        <v>3.6349999999999998</v>
      </c>
      <c r="Y1667" s="61">
        <f t="shared" si="376"/>
        <v>3.5454767129968299</v>
      </c>
      <c r="Z1667" s="58">
        <f t="shared" si="377"/>
        <v>0</v>
      </c>
      <c r="AA1667" s="81">
        <f t="shared" si="380"/>
        <v>494.16239941477687</v>
      </c>
      <c r="AB1667" s="212">
        <f t="shared" si="375"/>
        <v>123.54059985369422</v>
      </c>
      <c r="AC1667" s="82"/>
      <c r="AD1667" s="10"/>
      <c r="AE1667"/>
      <c r="AF1667"/>
      <c r="AK1667" s="10"/>
      <c r="AM1667"/>
      <c r="AR1667" s="10"/>
      <c r="AT1667"/>
    </row>
    <row r="1668" spans="1:46" x14ac:dyDescent="0.25">
      <c r="A1668" s="93">
        <v>1579</v>
      </c>
      <c r="B1668" s="93" t="s">
        <v>126</v>
      </c>
      <c r="C1668" s="94" t="s">
        <v>114</v>
      </c>
      <c r="D1668" s="121">
        <v>2014</v>
      </c>
      <c r="E1668" s="93">
        <v>4</v>
      </c>
      <c r="F1668" s="93">
        <f t="shared" si="385"/>
        <v>1579</v>
      </c>
      <c r="H1668" s="54">
        <v>4</v>
      </c>
      <c r="I1668" s="118">
        <v>506.63</v>
      </c>
      <c r="J1668" s="123"/>
      <c r="L1668"/>
      <c r="M1668" s="60">
        <f t="shared" si="374"/>
        <v>506.63</v>
      </c>
      <c r="N1668" s="10"/>
      <c r="O1668" s="79" t="str">
        <f t="shared" si="382"/>
        <v>NY Metro</v>
      </c>
      <c r="P1668" s="94">
        <f t="shared" si="381"/>
        <v>1579</v>
      </c>
      <c r="Q1668" s="94" t="s">
        <v>114</v>
      </c>
      <c r="R1668" s="193"/>
      <c r="S1668" s="94">
        <v>1</v>
      </c>
      <c r="T1668" s="58">
        <f t="shared" si="378"/>
        <v>4</v>
      </c>
      <c r="U1668" s="61">
        <f t="shared" si="379"/>
        <v>506.63</v>
      </c>
      <c r="V1668" s="61">
        <f t="shared" si="383"/>
        <v>494.15264569617165</v>
      </c>
      <c r="W1668" s="61" t="s">
        <v>194</v>
      </c>
      <c r="X1668" s="61">
        <f t="shared" si="384"/>
        <v>3.6349999999999998</v>
      </c>
      <c r="Y1668" s="61">
        <f t="shared" si="376"/>
        <v>3.5454767129968299</v>
      </c>
      <c r="Z1668" s="58">
        <f t="shared" si="377"/>
        <v>0</v>
      </c>
      <c r="AA1668" s="81">
        <f t="shared" si="380"/>
        <v>494.15264569617165</v>
      </c>
      <c r="AB1668" s="212">
        <f t="shared" si="375"/>
        <v>123.53816142404291</v>
      </c>
      <c r="AC1668" s="82"/>
      <c r="AD1668" s="10"/>
      <c r="AE1668"/>
      <c r="AF1668"/>
      <c r="AK1668" s="10"/>
      <c r="AM1668"/>
      <c r="AR1668" s="10"/>
      <c r="AT1668"/>
    </row>
    <row r="1669" spans="1:46" x14ac:dyDescent="0.25">
      <c r="A1669" s="93">
        <v>1580</v>
      </c>
      <c r="B1669" s="93" t="s">
        <v>126</v>
      </c>
      <c r="C1669" s="94" t="s">
        <v>114</v>
      </c>
      <c r="D1669" s="121">
        <v>2014</v>
      </c>
      <c r="E1669" s="93">
        <v>4</v>
      </c>
      <c r="F1669" s="93">
        <f t="shared" si="385"/>
        <v>1580</v>
      </c>
      <c r="H1669" s="54">
        <v>4</v>
      </c>
      <c r="I1669" s="118">
        <v>506.63</v>
      </c>
      <c r="J1669" s="123"/>
      <c r="L1669"/>
      <c r="M1669" s="60">
        <f t="shared" si="374"/>
        <v>506.63</v>
      </c>
      <c r="N1669" s="10"/>
      <c r="O1669" s="79" t="str">
        <f t="shared" si="382"/>
        <v>NY Metro</v>
      </c>
      <c r="P1669" s="94">
        <f t="shared" si="381"/>
        <v>1580</v>
      </c>
      <c r="Q1669" s="94" t="s">
        <v>114</v>
      </c>
      <c r="R1669" s="193"/>
      <c r="S1669" s="94">
        <v>1</v>
      </c>
      <c r="T1669" s="58">
        <f t="shared" si="378"/>
        <v>4</v>
      </c>
      <c r="U1669" s="61">
        <f t="shared" si="379"/>
        <v>506.63</v>
      </c>
      <c r="V1669" s="61">
        <f t="shared" si="383"/>
        <v>494.15264569617165</v>
      </c>
      <c r="W1669" s="61" t="s">
        <v>194</v>
      </c>
      <c r="X1669" s="61">
        <f t="shared" si="384"/>
        <v>3.6349999999999998</v>
      </c>
      <c r="Y1669" s="61">
        <f t="shared" si="376"/>
        <v>3.5454767129968299</v>
      </c>
      <c r="Z1669" s="58">
        <f t="shared" si="377"/>
        <v>0</v>
      </c>
      <c r="AA1669" s="81">
        <f t="shared" si="380"/>
        <v>494.15264569617165</v>
      </c>
      <c r="AB1669" s="212">
        <f t="shared" si="375"/>
        <v>123.53816142404291</v>
      </c>
      <c r="AC1669" s="82"/>
      <c r="AD1669" s="10"/>
      <c r="AE1669"/>
      <c r="AF1669"/>
      <c r="AK1669" s="10"/>
      <c r="AM1669"/>
      <c r="AR1669" s="10"/>
      <c r="AT1669"/>
    </row>
    <row r="1670" spans="1:46" x14ac:dyDescent="0.25">
      <c r="A1670" s="93">
        <v>1581</v>
      </c>
      <c r="B1670" s="93" t="s">
        <v>126</v>
      </c>
      <c r="C1670" s="94" t="s">
        <v>114</v>
      </c>
      <c r="D1670" s="121">
        <v>2014</v>
      </c>
      <c r="E1670" s="93">
        <v>4</v>
      </c>
      <c r="F1670" s="93">
        <f t="shared" si="385"/>
        <v>1581</v>
      </c>
      <c r="H1670" s="54">
        <v>4</v>
      </c>
      <c r="I1670" s="118">
        <v>506.63</v>
      </c>
      <c r="J1670" s="123"/>
      <c r="L1670"/>
      <c r="M1670" s="60">
        <f t="shared" ref="M1670:M1733" si="386">I1670+(L1670*K1670)</f>
        <v>506.63</v>
      </c>
      <c r="N1670" s="10"/>
      <c r="O1670" s="79" t="str">
        <f t="shared" si="382"/>
        <v>NY Metro</v>
      </c>
      <c r="P1670" s="94">
        <f t="shared" si="381"/>
        <v>1581</v>
      </c>
      <c r="Q1670" s="94" t="s">
        <v>114</v>
      </c>
      <c r="R1670" s="193"/>
      <c r="S1670" s="94">
        <v>1</v>
      </c>
      <c r="T1670" s="58">
        <f t="shared" si="378"/>
        <v>4</v>
      </c>
      <c r="U1670" s="61">
        <f t="shared" si="379"/>
        <v>506.63</v>
      </c>
      <c r="V1670" s="61">
        <f t="shared" si="383"/>
        <v>494.15264569617165</v>
      </c>
      <c r="W1670" s="61" t="s">
        <v>194</v>
      </c>
      <c r="X1670" s="61">
        <f t="shared" si="384"/>
        <v>3.6349999999999998</v>
      </c>
      <c r="Y1670" s="61">
        <f t="shared" si="376"/>
        <v>3.5454767129968299</v>
      </c>
      <c r="Z1670" s="58">
        <f t="shared" si="377"/>
        <v>0</v>
      </c>
      <c r="AA1670" s="81">
        <f t="shared" si="380"/>
        <v>494.15264569617165</v>
      </c>
      <c r="AB1670" s="212">
        <f t="shared" ref="AB1670:AB1733" si="387">IF(T1670,AA1670/T1670,"-")</f>
        <v>123.53816142404291</v>
      </c>
      <c r="AC1670" s="82"/>
      <c r="AD1670" s="10"/>
      <c r="AE1670"/>
      <c r="AF1670"/>
      <c r="AK1670" s="10"/>
      <c r="AM1670"/>
      <c r="AR1670" s="10"/>
      <c r="AT1670"/>
    </row>
    <row r="1671" spans="1:46" x14ac:dyDescent="0.25">
      <c r="A1671" s="93">
        <v>1582</v>
      </c>
      <c r="B1671" s="93" t="s">
        <v>126</v>
      </c>
      <c r="C1671" s="94" t="s">
        <v>114</v>
      </c>
      <c r="D1671" s="121">
        <v>2014</v>
      </c>
      <c r="E1671" s="93">
        <v>4</v>
      </c>
      <c r="F1671" s="93">
        <f t="shared" si="385"/>
        <v>1582</v>
      </c>
      <c r="H1671" s="54">
        <v>4</v>
      </c>
      <c r="I1671" s="118">
        <v>506.63</v>
      </c>
      <c r="J1671" s="123"/>
      <c r="L1671"/>
      <c r="M1671" s="60">
        <f t="shared" si="386"/>
        <v>506.63</v>
      </c>
      <c r="N1671" s="10"/>
      <c r="O1671" s="79" t="str">
        <f t="shared" si="382"/>
        <v>NY Metro</v>
      </c>
      <c r="P1671" s="94">
        <f t="shared" si="381"/>
        <v>1582</v>
      </c>
      <c r="Q1671" s="94" t="s">
        <v>114</v>
      </c>
      <c r="R1671" s="193"/>
      <c r="S1671" s="94">
        <v>1</v>
      </c>
      <c r="T1671" s="58">
        <f t="shared" si="378"/>
        <v>4</v>
      </c>
      <c r="U1671" s="61">
        <f t="shared" si="379"/>
        <v>506.63</v>
      </c>
      <c r="V1671" s="61">
        <f t="shared" si="383"/>
        <v>494.15264569617165</v>
      </c>
      <c r="W1671" s="61" t="s">
        <v>194</v>
      </c>
      <c r="X1671" s="61">
        <f t="shared" si="384"/>
        <v>3.6349999999999998</v>
      </c>
      <c r="Y1671" s="61">
        <f t="shared" si="376"/>
        <v>3.5454767129968299</v>
      </c>
      <c r="Z1671" s="58">
        <f t="shared" si="377"/>
        <v>0</v>
      </c>
      <c r="AA1671" s="81">
        <f t="shared" si="380"/>
        <v>494.15264569617165</v>
      </c>
      <c r="AB1671" s="212">
        <f t="shared" si="387"/>
        <v>123.53816142404291</v>
      </c>
      <c r="AC1671" s="82"/>
      <c r="AD1671" s="10"/>
      <c r="AE1671"/>
      <c r="AF1671"/>
      <c r="AK1671" s="10"/>
      <c r="AM1671"/>
      <c r="AR1671" s="10"/>
      <c r="AT1671"/>
    </row>
    <row r="1672" spans="1:46" x14ac:dyDescent="0.25">
      <c r="A1672" s="93">
        <v>1583</v>
      </c>
      <c r="B1672" s="93" t="s">
        <v>126</v>
      </c>
      <c r="C1672" s="94" t="s">
        <v>114</v>
      </c>
      <c r="D1672" s="121">
        <v>2014</v>
      </c>
      <c r="E1672" s="93">
        <v>4</v>
      </c>
      <c r="F1672" s="93">
        <f t="shared" si="385"/>
        <v>1583</v>
      </c>
      <c r="H1672" s="54">
        <v>4</v>
      </c>
      <c r="I1672" s="118">
        <v>506.63</v>
      </c>
      <c r="J1672" s="123"/>
      <c r="L1672"/>
      <c r="M1672" s="60">
        <f t="shared" si="386"/>
        <v>506.63</v>
      </c>
      <c r="N1672" s="10"/>
      <c r="O1672" s="79" t="str">
        <f t="shared" si="382"/>
        <v>NY Metro</v>
      </c>
      <c r="P1672" s="94">
        <f t="shared" si="381"/>
        <v>1583</v>
      </c>
      <c r="Q1672" s="94" t="s">
        <v>114</v>
      </c>
      <c r="R1672" s="193"/>
      <c r="S1672" s="94">
        <v>1</v>
      </c>
      <c r="T1672" s="58">
        <f t="shared" si="378"/>
        <v>4</v>
      </c>
      <c r="U1672" s="61">
        <f t="shared" si="379"/>
        <v>506.63</v>
      </c>
      <c r="V1672" s="61">
        <f t="shared" si="383"/>
        <v>494.15264569617165</v>
      </c>
      <c r="W1672" s="61" t="s">
        <v>194</v>
      </c>
      <c r="X1672" s="61">
        <f t="shared" si="384"/>
        <v>3.6349999999999998</v>
      </c>
      <c r="Y1672" s="61">
        <f t="shared" si="376"/>
        <v>3.5454767129968299</v>
      </c>
      <c r="Z1672" s="58">
        <f t="shared" si="377"/>
        <v>0</v>
      </c>
      <c r="AA1672" s="81">
        <f t="shared" si="380"/>
        <v>494.15264569617165</v>
      </c>
      <c r="AB1672" s="212">
        <f t="shared" si="387"/>
        <v>123.53816142404291</v>
      </c>
      <c r="AC1672" s="82"/>
      <c r="AD1672" s="10"/>
      <c r="AE1672"/>
      <c r="AF1672"/>
      <c r="AK1672" s="10"/>
      <c r="AM1672"/>
      <c r="AR1672" s="10"/>
      <c r="AT1672"/>
    </row>
    <row r="1673" spans="1:46" x14ac:dyDescent="0.25">
      <c r="A1673" s="93">
        <v>1584</v>
      </c>
      <c r="B1673" s="93" t="s">
        <v>126</v>
      </c>
      <c r="C1673" s="94" t="s">
        <v>114</v>
      </c>
      <c r="D1673" s="121">
        <v>2014</v>
      </c>
      <c r="E1673" s="93">
        <v>4</v>
      </c>
      <c r="F1673" s="93">
        <f t="shared" si="385"/>
        <v>1584</v>
      </c>
      <c r="H1673" s="54">
        <v>4</v>
      </c>
      <c r="I1673" s="118">
        <v>506.63</v>
      </c>
      <c r="J1673" s="123"/>
      <c r="L1673"/>
      <c r="M1673" s="60">
        <f t="shared" si="386"/>
        <v>506.63</v>
      </c>
      <c r="N1673" s="10"/>
      <c r="O1673" s="79" t="str">
        <f t="shared" si="382"/>
        <v>NY Metro</v>
      </c>
      <c r="P1673" s="94">
        <f t="shared" si="381"/>
        <v>1584</v>
      </c>
      <c r="Q1673" s="94" t="s">
        <v>114</v>
      </c>
      <c r="R1673" s="193"/>
      <c r="S1673" s="94">
        <v>1</v>
      </c>
      <c r="T1673" s="58">
        <f t="shared" si="378"/>
        <v>4</v>
      </c>
      <c r="U1673" s="61">
        <f t="shared" si="379"/>
        <v>506.63</v>
      </c>
      <c r="V1673" s="61">
        <f t="shared" si="383"/>
        <v>494.15264569617165</v>
      </c>
      <c r="W1673" s="61" t="s">
        <v>194</v>
      </c>
      <c r="X1673" s="61">
        <f t="shared" si="384"/>
        <v>3.6349999999999998</v>
      </c>
      <c r="Y1673" s="61">
        <f t="shared" ref="Y1673:Y1736" si="388">X1673/$AO$52</f>
        <v>3.5454767129968299</v>
      </c>
      <c r="Z1673" s="58">
        <f t="shared" si="377"/>
        <v>0</v>
      </c>
      <c r="AA1673" s="81">
        <f t="shared" si="380"/>
        <v>494.15264569617165</v>
      </c>
      <c r="AB1673" s="212">
        <f t="shared" si="387"/>
        <v>123.53816142404291</v>
      </c>
      <c r="AC1673" s="82"/>
      <c r="AD1673" s="10"/>
      <c r="AE1673"/>
      <c r="AF1673"/>
      <c r="AK1673" s="10"/>
      <c r="AM1673"/>
      <c r="AR1673" s="10"/>
      <c r="AT1673"/>
    </row>
    <row r="1674" spans="1:46" x14ac:dyDescent="0.25">
      <c r="A1674" s="93">
        <v>1585</v>
      </c>
      <c r="B1674" s="93" t="s">
        <v>126</v>
      </c>
      <c r="C1674" s="94" t="s">
        <v>114</v>
      </c>
      <c r="D1674" s="121">
        <v>2014</v>
      </c>
      <c r="E1674" s="93">
        <v>4</v>
      </c>
      <c r="F1674" s="93">
        <f t="shared" si="385"/>
        <v>1585</v>
      </c>
      <c r="H1674" s="54">
        <v>4</v>
      </c>
      <c r="I1674" s="118">
        <v>506.63</v>
      </c>
      <c r="J1674" s="123"/>
      <c r="L1674"/>
      <c r="M1674" s="60">
        <f t="shared" si="386"/>
        <v>506.63</v>
      </c>
      <c r="N1674" s="10"/>
      <c r="O1674" s="79" t="str">
        <f t="shared" si="382"/>
        <v>NY Metro</v>
      </c>
      <c r="P1674" s="94">
        <f t="shared" si="381"/>
        <v>1585</v>
      </c>
      <c r="Q1674" s="94" t="s">
        <v>114</v>
      </c>
      <c r="R1674" s="193"/>
      <c r="S1674" s="94">
        <v>1</v>
      </c>
      <c r="T1674" s="58">
        <f t="shared" si="378"/>
        <v>4</v>
      </c>
      <c r="U1674" s="61">
        <f t="shared" si="379"/>
        <v>506.63</v>
      </c>
      <c r="V1674" s="61">
        <f t="shared" si="383"/>
        <v>494.15264569617165</v>
      </c>
      <c r="W1674" s="61" t="s">
        <v>194</v>
      </c>
      <c r="X1674" s="61">
        <f t="shared" si="384"/>
        <v>3.6349999999999998</v>
      </c>
      <c r="Y1674" s="61">
        <f t="shared" si="388"/>
        <v>3.5454767129968299</v>
      </c>
      <c r="Z1674" s="58">
        <f t="shared" si="377"/>
        <v>0</v>
      </c>
      <c r="AA1674" s="81">
        <f t="shared" si="380"/>
        <v>494.15264569617165</v>
      </c>
      <c r="AB1674" s="212">
        <f t="shared" si="387"/>
        <v>123.53816142404291</v>
      </c>
      <c r="AC1674" s="82"/>
      <c r="AD1674" s="10"/>
      <c r="AE1674"/>
      <c r="AF1674"/>
      <c r="AK1674" s="10"/>
      <c r="AM1674"/>
      <c r="AR1674" s="10"/>
      <c r="AT1674"/>
    </row>
    <row r="1675" spans="1:46" x14ac:dyDescent="0.25">
      <c r="A1675" s="93">
        <v>1586</v>
      </c>
      <c r="B1675" s="93" t="s">
        <v>126</v>
      </c>
      <c r="C1675" s="94" t="s">
        <v>114</v>
      </c>
      <c r="D1675" s="121">
        <v>2014</v>
      </c>
      <c r="E1675" s="93">
        <v>4</v>
      </c>
      <c r="F1675" s="93">
        <f t="shared" si="385"/>
        <v>1586</v>
      </c>
      <c r="H1675" s="54">
        <v>4</v>
      </c>
      <c r="I1675" s="118">
        <v>506.63</v>
      </c>
      <c r="J1675" s="123"/>
      <c r="L1675"/>
      <c r="M1675" s="60">
        <f t="shared" si="386"/>
        <v>506.63</v>
      </c>
      <c r="N1675" s="10"/>
      <c r="O1675" s="79" t="str">
        <f t="shared" si="382"/>
        <v>NY Metro</v>
      </c>
      <c r="P1675" s="94">
        <f t="shared" si="381"/>
        <v>1586</v>
      </c>
      <c r="Q1675" s="94" t="s">
        <v>114</v>
      </c>
      <c r="R1675" s="193"/>
      <c r="S1675" s="94">
        <v>1</v>
      </c>
      <c r="T1675" s="58">
        <f t="shared" si="378"/>
        <v>4</v>
      </c>
      <c r="U1675" s="61">
        <f t="shared" si="379"/>
        <v>506.63</v>
      </c>
      <c r="V1675" s="61">
        <f t="shared" si="383"/>
        <v>494.15264569617165</v>
      </c>
      <c r="W1675" s="61" t="s">
        <v>194</v>
      </c>
      <c r="X1675" s="61">
        <f t="shared" si="384"/>
        <v>3.6349999999999998</v>
      </c>
      <c r="Y1675" s="61">
        <f t="shared" si="388"/>
        <v>3.5454767129968299</v>
      </c>
      <c r="Z1675" s="58">
        <f t="shared" si="377"/>
        <v>0</v>
      </c>
      <c r="AA1675" s="81">
        <f t="shared" si="380"/>
        <v>494.15264569617165</v>
      </c>
      <c r="AB1675" s="212">
        <f t="shared" si="387"/>
        <v>123.53816142404291</v>
      </c>
      <c r="AC1675" s="82"/>
      <c r="AD1675" s="10"/>
      <c r="AE1675"/>
      <c r="AF1675"/>
      <c r="AK1675" s="10"/>
      <c r="AM1675"/>
      <c r="AR1675" s="10"/>
      <c r="AT1675"/>
    </row>
    <row r="1676" spans="1:46" x14ac:dyDescent="0.25">
      <c r="A1676" s="93">
        <v>1587</v>
      </c>
      <c r="B1676" s="93" t="s">
        <v>126</v>
      </c>
      <c r="C1676" s="94" t="s">
        <v>114</v>
      </c>
      <c r="D1676" s="121">
        <v>2014</v>
      </c>
      <c r="E1676" s="93">
        <v>4</v>
      </c>
      <c r="F1676" s="93">
        <f t="shared" si="385"/>
        <v>1587</v>
      </c>
      <c r="H1676" s="54">
        <v>4</v>
      </c>
      <c r="I1676" s="118">
        <v>506.63</v>
      </c>
      <c r="J1676" s="123"/>
      <c r="L1676"/>
      <c r="M1676" s="60">
        <f t="shared" si="386"/>
        <v>506.63</v>
      </c>
      <c r="N1676" s="10"/>
      <c r="O1676" s="79" t="str">
        <f t="shared" si="382"/>
        <v>NY Metro</v>
      </c>
      <c r="P1676" s="94">
        <f t="shared" si="381"/>
        <v>1587</v>
      </c>
      <c r="Q1676" s="94" t="s">
        <v>114</v>
      </c>
      <c r="R1676" s="193"/>
      <c r="S1676" s="94">
        <v>1</v>
      </c>
      <c r="T1676" s="58">
        <f t="shared" si="378"/>
        <v>4</v>
      </c>
      <c r="U1676" s="61">
        <f t="shared" si="379"/>
        <v>506.63</v>
      </c>
      <c r="V1676" s="61">
        <f t="shared" si="383"/>
        <v>494.15264569617165</v>
      </c>
      <c r="W1676" s="61" t="s">
        <v>194</v>
      </c>
      <c r="X1676" s="61">
        <f t="shared" si="384"/>
        <v>3.6349999999999998</v>
      </c>
      <c r="Y1676" s="61">
        <f t="shared" si="388"/>
        <v>3.5454767129968299</v>
      </c>
      <c r="Z1676" s="58">
        <f t="shared" si="377"/>
        <v>0</v>
      </c>
      <c r="AA1676" s="81">
        <f t="shared" si="380"/>
        <v>494.15264569617165</v>
      </c>
      <c r="AB1676" s="212">
        <f t="shared" si="387"/>
        <v>123.53816142404291</v>
      </c>
      <c r="AC1676" s="82"/>
      <c r="AD1676" s="10"/>
      <c r="AE1676"/>
      <c r="AF1676"/>
      <c r="AK1676" s="10"/>
      <c r="AM1676"/>
      <c r="AR1676" s="10"/>
      <c r="AT1676"/>
    </row>
    <row r="1677" spans="1:46" x14ac:dyDescent="0.25">
      <c r="A1677" s="93">
        <v>1588</v>
      </c>
      <c r="B1677" s="93" t="s">
        <v>126</v>
      </c>
      <c r="C1677" s="94" t="s">
        <v>114</v>
      </c>
      <c r="D1677" s="121">
        <v>2014</v>
      </c>
      <c r="E1677" s="93">
        <v>4</v>
      </c>
      <c r="F1677" s="93">
        <f t="shared" si="385"/>
        <v>1588</v>
      </c>
      <c r="H1677" s="54">
        <v>4</v>
      </c>
      <c r="I1677" s="118">
        <v>506.64</v>
      </c>
      <c r="J1677" s="123"/>
      <c r="L1677"/>
      <c r="M1677" s="60">
        <f t="shared" si="386"/>
        <v>506.64</v>
      </c>
      <c r="N1677" s="10"/>
      <c r="O1677" s="79" t="str">
        <f t="shared" si="382"/>
        <v>NY Metro</v>
      </c>
      <c r="P1677" s="94">
        <f t="shared" si="381"/>
        <v>1588</v>
      </c>
      <c r="Q1677" s="94" t="s">
        <v>114</v>
      </c>
      <c r="R1677" s="193"/>
      <c r="S1677" s="94">
        <v>1</v>
      </c>
      <c r="T1677" s="58">
        <f t="shared" si="378"/>
        <v>4</v>
      </c>
      <c r="U1677" s="61">
        <f t="shared" si="379"/>
        <v>506.64</v>
      </c>
      <c r="V1677" s="61">
        <f t="shared" si="383"/>
        <v>494.16239941477687</v>
      </c>
      <c r="W1677" s="61" t="s">
        <v>194</v>
      </c>
      <c r="X1677" s="61">
        <f t="shared" si="384"/>
        <v>3.6349999999999998</v>
      </c>
      <c r="Y1677" s="61">
        <f t="shared" si="388"/>
        <v>3.5454767129968299</v>
      </c>
      <c r="Z1677" s="58">
        <f t="shared" si="377"/>
        <v>0</v>
      </c>
      <c r="AA1677" s="81">
        <f t="shared" si="380"/>
        <v>494.16239941477687</v>
      </c>
      <c r="AB1677" s="212">
        <f t="shared" si="387"/>
        <v>123.54059985369422</v>
      </c>
      <c r="AC1677" s="82"/>
      <c r="AD1677" s="10"/>
      <c r="AE1677"/>
      <c r="AF1677"/>
      <c r="AK1677" s="10"/>
      <c r="AM1677"/>
      <c r="AR1677" s="10"/>
      <c r="AT1677"/>
    </row>
    <row r="1678" spans="1:46" x14ac:dyDescent="0.25">
      <c r="A1678" s="93">
        <v>1589</v>
      </c>
      <c r="B1678" s="93" t="s">
        <v>126</v>
      </c>
      <c r="C1678" s="94" t="s">
        <v>114</v>
      </c>
      <c r="D1678" s="121">
        <v>2014</v>
      </c>
      <c r="E1678" s="93">
        <v>4</v>
      </c>
      <c r="F1678" s="93">
        <f t="shared" si="385"/>
        <v>1589</v>
      </c>
      <c r="H1678" s="54">
        <v>4</v>
      </c>
      <c r="I1678" s="118">
        <v>506.64</v>
      </c>
      <c r="J1678" s="123"/>
      <c r="L1678"/>
      <c r="M1678" s="60">
        <f t="shared" si="386"/>
        <v>506.64</v>
      </c>
      <c r="N1678" s="10"/>
      <c r="O1678" s="79" t="str">
        <f t="shared" si="382"/>
        <v>NY Metro</v>
      </c>
      <c r="P1678" s="94">
        <f t="shared" si="381"/>
        <v>1589</v>
      </c>
      <c r="Q1678" s="94" t="s">
        <v>114</v>
      </c>
      <c r="R1678" s="193"/>
      <c r="S1678" s="94">
        <v>1</v>
      </c>
      <c r="T1678" s="58">
        <f t="shared" si="378"/>
        <v>4</v>
      </c>
      <c r="U1678" s="61">
        <f t="shared" si="379"/>
        <v>506.64</v>
      </c>
      <c r="V1678" s="61">
        <f t="shared" si="383"/>
        <v>494.16239941477687</v>
      </c>
      <c r="W1678" s="61" t="s">
        <v>194</v>
      </c>
      <c r="X1678" s="61">
        <f t="shared" si="384"/>
        <v>3.6349999999999998</v>
      </c>
      <c r="Y1678" s="61">
        <f t="shared" si="388"/>
        <v>3.5454767129968299</v>
      </c>
      <c r="Z1678" s="58">
        <f t="shared" si="377"/>
        <v>0</v>
      </c>
      <c r="AA1678" s="81">
        <f t="shared" si="380"/>
        <v>494.16239941477687</v>
      </c>
      <c r="AB1678" s="212">
        <f t="shared" si="387"/>
        <v>123.54059985369422</v>
      </c>
      <c r="AC1678" s="82"/>
      <c r="AD1678" s="10"/>
      <c r="AE1678"/>
      <c r="AF1678"/>
      <c r="AK1678" s="10"/>
      <c r="AM1678"/>
      <c r="AR1678" s="10"/>
      <c r="AT1678"/>
    </row>
    <row r="1679" spans="1:46" x14ac:dyDescent="0.25">
      <c r="A1679" s="93">
        <v>1590</v>
      </c>
      <c r="B1679" s="93" t="s">
        <v>126</v>
      </c>
      <c r="C1679" s="94" t="s">
        <v>114</v>
      </c>
      <c r="D1679" s="121">
        <v>2014</v>
      </c>
      <c r="E1679" s="93">
        <v>4</v>
      </c>
      <c r="F1679" s="93">
        <f t="shared" si="385"/>
        <v>1590</v>
      </c>
      <c r="H1679" s="54">
        <v>4</v>
      </c>
      <c r="I1679" s="118">
        <v>506.64</v>
      </c>
      <c r="J1679" s="123"/>
      <c r="L1679"/>
      <c r="M1679" s="60">
        <f t="shared" si="386"/>
        <v>506.64</v>
      </c>
      <c r="N1679" s="10"/>
      <c r="O1679" s="79" t="str">
        <f t="shared" si="382"/>
        <v>NY Metro</v>
      </c>
      <c r="P1679" s="94">
        <f t="shared" si="381"/>
        <v>1590</v>
      </c>
      <c r="Q1679" s="94" t="s">
        <v>114</v>
      </c>
      <c r="R1679" s="193"/>
      <c r="S1679" s="94">
        <v>1</v>
      </c>
      <c r="T1679" s="58">
        <f t="shared" si="378"/>
        <v>4</v>
      </c>
      <c r="U1679" s="61">
        <f t="shared" si="379"/>
        <v>506.64</v>
      </c>
      <c r="V1679" s="61">
        <f t="shared" si="383"/>
        <v>494.16239941477687</v>
      </c>
      <c r="W1679" s="61" t="s">
        <v>194</v>
      </c>
      <c r="X1679" s="61">
        <f t="shared" si="384"/>
        <v>3.6349999999999998</v>
      </c>
      <c r="Y1679" s="61">
        <f t="shared" si="388"/>
        <v>3.5454767129968299</v>
      </c>
      <c r="Z1679" s="58">
        <f t="shared" si="377"/>
        <v>0</v>
      </c>
      <c r="AA1679" s="81">
        <f t="shared" si="380"/>
        <v>494.16239941477687</v>
      </c>
      <c r="AB1679" s="212">
        <f t="shared" si="387"/>
        <v>123.54059985369422</v>
      </c>
      <c r="AC1679" s="82"/>
      <c r="AD1679" s="10"/>
      <c r="AE1679"/>
      <c r="AF1679"/>
      <c r="AK1679" s="10"/>
      <c r="AM1679"/>
      <c r="AR1679" s="10"/>
      <c r="AT1679"/>
    </row>
    <row r="1680" spans="1:46" x14ac:dyDescent="0.25">
      <c r="A1680" s="93">
        <v>1591</v>
      </c>
      <c r="B1680" s="93" t="s">
        <v>126</v>
      </c>
      <c r="C1680" s="94" t="s">
        <v>114</v>
      </c>
      <c r="D1680" s="121">
        <v>2014</v>
      </c>
      <c r="E1680" s="93">
        <v>4</v>
      </c>
      <c r="F1680" s="93">
        <f t="shared" si="385"/>
        <v>1591</v>
      </c>
      <c r="H1680" s="54">
        <v>4</v>
      </c>
      <c r="I1680" s="118">
        <v>506.64</v>
      </c>
      <c r="J1680" s="123"/>
      <c r="L1680"/>
      <c r="M1680" s="60">
        <f t="shared" si="386"/>
        <v>506.64</v>
      </c>
      <c r="N1680" s="10"/>
      <c r="O1680" s="79" t="str">
        <f t="shared" si="382"/>
        <v>NY Metro</v>
      </c>
      <c r="P1680" s="94">
        <f t="shared" si="381"/>
        <v>1591</v>
      </c>
      <c r="Q1680" s="94" t="s">
        <v>114</v>
      </c>
      <c r="R1680" s="193"/>
      <c r="S1680" s="94">
        <v>1</v>
      </c>
      <c r="T1680" s="58">
        <f t="shared" si="378"/>
        <v>4</v>
      </c>
      <c r="U1680" s="61">
        <f t="shared" si="379"/>
        <v>506.64</v>
      </c>
      <c r="V1680" s="61">
        <f t="shared" si="383"/>
        <v>494.16239941477687</v>
      </c>
      <c r="W1680" s="61" t="s">
        <v>194</v>
      </c>
      <c r="X1680" s="61">
        <f t="shared" si="384"/>
        <v>3.6349999999999998</v>
      </c>
      <c r="Y1680" s="61">
        <f t="shared" si="388"/>
        <v>3.5454767129968299</v>
      </c>
      <c r="Z1680" s="58">
        <f t="shared" si="377"/>
        <v>0</v>
      </c>
      <c r="AA1680" s="81">
        <f t="shared" si="380"/>
        <v>494.16239941477687</v>
      </c>
      <c r="AB1680" s="212">
        <f t="shared" si="387"/>
        <v>123.54059985369422</v>
      </c>
      <c r="AC1680" s="82"/>
      <c r="AD1680" s="10"/>
      <c r="AE1680"/>
      <c r="AF1680"/>
      <c r="AK1680" s="10"/>
      <c r="AM1680"/>
      <c r="AR1680" s="10"/>
      <c r="AT1680"/>
    </row>
    <row r="1681" spans="1:46" x14ac:dyDescent="0.25">
      <c r="A1681" s="93">
        <v>1592</v>
      </c>
      <c r="B1681" s="93" t="s">
        <v>126</v>
      </c>
      <c r="C1681" s="94" t="s">
        <v>114</v>
      </c>
      <c r="D1681" s="121">
        <v>2014</v>
      </c>
      <c r="E1681" s="93">
        <v>4</v>
      </c>
      <c r="F1681" s="93">
        <f t="shared" si="385"/>
        <v>1592</v>
      </c>
      <c r="H1681" s="54">
        <v>4</v>
      </c>
      <c r="I1681" s="118">
        <v>506.64</v>
      </c>
      <c r="J1681" s="123"/>
      <c r="L1681"/>
      <c r="M1681" s="60">
        <f t="shared" si="386"/>
        <v>506.64</v>
      </c>
      <c r="N1681" s="10"/>
      <c r="O1681" s="79" t="str">
        <f t="shared" si="382"/>
        <v>NY Metro</v>
      </c>
      <c r="P1681" s="94">
        <f t="shared" si="381"/>
        <v>1592</v>
      </c>
      <c r="Q1681" s="94" t="s">
        <v>114</v>
      </c>
      <c r="R1681" s="193"/>
      <c r="S1681" s="94">
        <v>1</v>
      </c>
      <c r="T1681" s="58">
        <f t="shared" si="378"/>
        <v>4</v>
      </c>
      <c r="U1681" s="61">
        <f t="shared" si="379"/>
        <v>506.64</v>
      </c>
      <c r="V1681" s="61">
        <f t="shared" si="383"/>
        <v>494.16239941477687</v>
      </c>
      <c r="W1681" s="61" t="s">
        <v>194</v>
      </c>
      <c r="X1681" s="61">
        <f t="shared" si="384"/>
        <v>3.6349999999999998</v>
      </c>
      <c r="Y1681" s="61">
        <f t="shared" si="388"/>
        <v>3.5454767129968299</v>
      </c>
      <c r="Z1681" s="58">
        <f t="shared" ref="Z1681:Z1744" si="389">L1681</f>
        <v>0</v>
      </c>
      <c r="AA1681" s="81">
        <f t="shared" si="380"/>
        <v>494.16239941477687</v>
      </c>
      <c r="AB1681" s="212">
        <f t="shared" si="387"/>
        <v>123.54059985369422</v>
      </c>
      <c r="AC1681" s="82"/>
      <c r="AD1681" s="10"/>
      <c r="AE1681"/>
      <c r="AF1681"/>
      <c r="AK1681" s="10"/>
      <c r="AM1681"/>
      <c r="AR1681" s="10"/>
      <c r="AT1681"/>
    </row>
    <row r="1682" spans="1:46" x14ac:dyDescent="0.25">
      <c r="A1682" s="93">
        <v>1593</v>
      </c>
      <c r="B1682" s="93" t="s">
        <v>126</v>
      </c>
      <c r="C1682" s="94" t="s">
        <v>114</v>
      </c>
      <c r="D1682" s="121">
        <v>2014</v>
      </c>
      <c r="E1682" s="93">
        <v>4</v>
      </c>
      <c r="F1682" s="93">
        <f t="shared" si="385"/>
        <v>1593</v>
      </c>
      <c r="H1682" s="54">
        <v>4</v>
      </c>
      <c r="I1682" s="118">
        <v>506.64</v>
      </c>
      <c r="J1682" s="123"/>
      <c r="L1682"/>
      <c r="M1682" s="60">
        <f t="shared" si="386"/>
        <v>506.64</v>
      </c>
      <c r="N1682" s="10"/>
      <c r="O1682" s="79" t="str">
        <f t="shared" si="382"/>
        <v>NY Metro</v>
      </c>
      <c r="P1682" s="94">
        <f t="shared" si="381"/>
        <v>1593</v>
      </c>
      <c r="Q1682" s="94" t="s">
        <v>114</v>
      </c>
      <c r="R1682" s="193"/>
      <c r="S1682" s="94">
        <v>1</v>
      </c>
      <c r="T1682" s="58">
        <f t="shared" si="378"/>
        <v>4</v>
      </c>
      <c r="U1682" s="61">
        <f t="shared" si="379"/>
        <v>506.64</v>
      </c>
      <c r="V1682" s="61">
        <f t="shared" si="383"/>
        <v>494.16239941477687</v>
      </c>
      <c r="W1682" s="61" t="s">
        <v>194</v>
      </c>
      <c r="X1682" s="61">
        <f t="shared" si="384"/>
        <v>3.6349999999999998</v>
      </c>
      <c r="Y1682" s="61">
        <f t="shared" si="388"/>
        <v>3.5454767129968299</v>
      </c>
      <c r="Z1682" s="58">
        <f t="shared" si="389"/>
        <v>0</v>
      </c>
      <c r="AA1682" s="81">
        <f t="shared" si="380"/>
        <v>494.16239941477687</v>
      </c>
      <c r="AB1682" s="212">
        <f t="shared" si="387"/>
        <v>123.54059985369422</v>
      </c>
      <c r="AC1682" s="82"/>
      <c r="AD1682" s="10"/>
      <c r="AE1682"/>
      <c r="AF1682"/>
      <c r="AK1682" s="10"/>
      <c r="AM1682"/>
      <c r="AR1682" s="10"/>
      <c r="AT1682"/>
    </row>
    <row r="1683" spans="1:46" x14ac:dyDescent="0.25">
      <c r="A1683" s="93">
        <v>1594</v>
      </c>
      <c r="B1683" s="93" t="s">
        <v>126</v>
      </c>
      <c r="C1683" s="94" t="s">
        <v>114</v>
      </c>
      <c r="D1683" s="121">
        <v>2014</v>
      </c>
      <c r="E1683" s="93">
        <v>4</v>
      </c>
      <c r="F1683" s="93">
        <f t="shared" si="385"/>
        <v>1594</v>
      </c>
      <c r="H1683" s="54">
        <v>4</v>
      </c>
      <c r="I1683" s="118">
        <v>506.64</v>
      </c>
      <c r="J1683" s="123"/>
      <c r="L1683"/>
      <c r="M1683" s="60">
        <f t="shared" si="386"/>
        <v>506.64</v>
      </c>
      <c r="N1683" s="10"/>
      <c r="O1683" s="79" t="str">
        <f t="shared" si="382"/>
        <v>NY Metro</v>
      </c>
      <c r="P1683" s="94">
        <f t="shared" si="381"/>
        <v>1594</v>
      </c>
      <c r="Q1683" s="94" t="s">
        <v>114</v>
      </c>
      <c r="R1683" s="193"/>
      <c r="S1683" s="94">
        <v>1</v>
      </c>
      <c r="T1683" s="58">
        <f t="shared" si="378"/>
        <v>4</v>
      </c>
      <c r="U1683" s="61">
        <f t="shared" si="379"/>
        <v>506.64</v>
      </c>
      <c r="V1683" s="61">
        <f t="shared" si="383"/>
        <v>494.16239941477687</v>
      </c>
      <c r="W1683" s="61" t="s">
        <v>194</v>
      </c>
      <c r="X1683" s="61">
        <f t="shared" si="384"/>
        <v>3.6349999999999998</v>
      </c>
      <c r="Y1683" s="61">
        <f t="shared" si="388"/>
        <v>3.5454767129968299</v>
      </c>
      <c r="Z1683" s="58">
        <f t="shared" si="389"/>
        <v>0</v>
      </c>
      <c r="AA1683" s="81">
        <f t="shared" si="380"/>
        <v>494.16239941477687</v>
      </c>
      <c r="AB1683" s="212">
        <f t="shared" si="387"/>
        <v>123.54059985369422</v>
      </c>
      <c r="AC1683" s="82"/>
      <c r="AD1683" s="10"/>
      <c r="AE1683"/>
      <c r="AF1683"/>
      <c r="AK1683" s="10"/>
      <c r="AM1683"/>
      <c r="AR1683" s="10"/>
      <c r="AT1683"/>
    </row>
    <row r="1684" spans="1:46" x14ac:dyDescent="0.25">
      <c r="A1684" s="93">
        <v>1595</v>
      </c>
      <c r="B1684" s="93" t="s">
        <v>126</v>
      </c>
      <c r="C1684" s="94" t="s">
        <v>114</v>
      </c>
      <c r="D1684" s="121">
        <v>2014</v>
      </c>
      <c r="E1684" s="93">
        <v>4</v>
      </c>
      <c r="F1684" s="93">
        <f t="shared" si="385"/>
        <v>1595</v>
      </c>
      <c r="H1684" s="54">
        <v>4</v>
      </c>
      <c r="I1684" s="118">
        <v>506.64</v>
      </c>
      <c r="J1684" s="123"/>
      <c r="L1684"/>
      <c r="M1684" s="60">
        <f t="shared" si="386"/>
        <v>506.64</v>
      </c>
      <c r="N1684" s="10"/>
      <c r="O1684" s="79" t="str">
        <f t="shared" si="382"/>
        <v>NY Metro</v>
      </c>
      <c r="P1684" s="94">
        <f t="shared" si="381"/>
        <v>1595</v>
      </c>
      <c r="Q1684" s="94" t="s">
        <v>114</v>
      </c>
      <c r="R1684" s="193"/>
      <c r="S1684" s="94">
        <v>1</v>
      </c>
      <c r="T1684" s="58">
        <f t="shared" si="378"/>
        <v>4</v>
      </c>
      <c r="U1684" s="61">
        <f t="shared" si="379"/>
        <v>506.64</v>
      </c>
      <c r="V1684" s="61">
        <f t="shared" si="383"/>
        <v>494.16239941477687</v>
      </c>
      <c r="W1684" s="61" t="s">
        <v>194</v>
      </c>
      <c r="X1684" s="61">
        <f t="shared" si="384"/>
        <v>3.6349999999999998</v>
      </c>
      <c r="Y1684" s="61">
        <f t="shared" si="388"/>
        <v>3.5454767129968299</v>
      </c>
      <c r="Z1684" s="58">
        <f t="shared" si="389"/>
        <v>0</v>
      </c>
      <c r="AA1684" s="81">
        <f t="shared" si="380"/>
        <v>494.16239941477687</v>
      </c>
      <c r="AB1684" s="212">
        <f t="shared" si="387"/>
        <v>123.54059985369422</v>
      </c>
      <c r="AC1684" s="82"/>
      <c r="AD1684" s="10"/>
      <c r="AE1684"/>
      <c r="AF1684"/>
      <c r="AK1684" s="10"/>
      <c r="AM1684"/>
      <c r="AR1684" s="10"/>
      <c r="AT1684"/>
    </row>
    <row r="1685" spans="1:46" x14ac:dyDescent="0.25">
      <c r="A1685" s="93">
        <v>1596</v>
      </c>
      <c r="B1685" s="93" t="s">
        <v>126</v>
      </c>
      <c r="C1685" s="94" t="s">
        <v>114</v>
      </c>
      <c r="D1685" s="121">
        <v>2014</v>
      </c>
      <c r="E1685" s="93">
        <v>4</v>
      </c>
      <c r="F1685" s="93">
        <f t="shared" si="385"/>
        <v>1596</v>
      </c>
      <c r="H1685" s="54">
        <v>4</v>
      </c>
      <c r="I1685" s="118">
        <v>506.63</v>
      </c>
      <c r="J1685" s="123"/>
      <c r="L1685"/>
      <c r="M1685" s="60">
        <f t="shared" si="386"/>
        <v>506.63</v>
      </c>
      <c r="N1685" s="10"/>
      <c r="O1685" s="79" t="str">
        <f t="shared" si="382"/>
        <v>NY Metro</v>
      </c>
      <c r="P1685" s="94">
        <f t="shared" si="381"/>
        <v>1596</v>
      </c>
      <c r="Q1685" s="94" t="s">
        <v>114</v>
      </c>
      <c r="R1685" s="193"/>
      <c r="S1685" s="94">
        <v>1</v>
      </c>
      <c r="T1685" s="58">
        <f t="shared" si="378"/>
        <v>4</v>
      </c>
      <c r="U1685" s="61">
        <f t="shared" si="379"/>
        <v>506.63</v>
      </c>
      <c r="V1685" s="61">
        <f t="shared" si="383"/>
        <v>494.15264569617165</v>
      </c>
      <c r="W1685" s="61" t="s">
        <v>194</v>
      </c>
      <c r="X1685" s="61">
        <f t="shared" si="384"/>
        <v>3.6349999999999998</v>
      </c>
      <c r="Y1685" s="61">
        <f t="shared" si="388"/>
        <v>3.5454767129968299</v>
      </c>
      <c r="Z1685" s="58">
        <f t="shared" si="389"/>
        <v>0</v>
      </c>
      <c r="AA1685" s="81">
        <f t="shared" si="380"/>
        <v>494.15264569617165</v>
      </c>
      <c r="AB1685" s="212">
        <f t="shared" si="387"/>
        <v>123.53816142404291</v>
      </c>
      <c r="AC1685" s="82"/>
      <c r="AD1685" s="10"/>
      <c r="AE1685"/>
      <c r="AF1685"/>
      <c r="AK1685" s="10"/>
      <c r="AM1685"/>
      <c r="AR1685" s="10"/>
      <c r="AT1685"/>
    </row>
    <row r="1686" spans="1:46" x14ac:dyDescent="0.25">
      <c r="A1686" s="93">
        <v>1597</v>
      </c>
      <c r="B1686" s="93" t="s">
        <v>126</v>
      </c>
      <c r="C1686" s="94" t="s">
        <v>114</v>
      </c>
      <c r="D1686" s="121">
        <v>2014</v>
      </c>
      <c r="E1686" s="93">
        <v>4</v>
      </c>
      <c r="F1686" s="93">
        <f t="shared" si="385"/>
        <v>1597</v>
      </c>
      <c r="H1686" s="54">
        <v>4</v>
      </c>
      <c r="I1686" s="118">
        <v>506.63</v>
      </c>
      <c r="J1686" s="123"/>
      <c r="L1686"/>
      <c r="M1686" s="60">
        <f t="shared" si="386"/>
        <v>506.63</v>
      </c>
      <c r="N1686" s="10"/>
      <c r="O1686" s="79" t="str">
        <f t="shared" si="382"/>
        <v>NY Metro</v>
      </c>
      <c r="P1686" s="94">
        <f t="shared" si="381"/>
        <v>1597</v>
      </c>
      <c r="Q1686" s="94" t="s">
        <v>114</v>
      </c>
      <c r="R1686" s="193"/>
      <c r="S1686" s="94">
        <v>1</v>
      </c>
      <c r="T1686" s="58">
        <f t="shared" si="378"/>
        <v>4</v>
      </c>
      <c r="U1686" s="61">
        <f t="shared" si="379"/>
        <v>506.63</v>
      </c>
      <c r="V1686" s="61">
        <f t="shared" si="383"/>
        <v>494.15264569617165</v>
      </c>
      <c r="W1686" s="61" t="s">
        <v>194</v>
      </c>
      <c r="X1686" s="61">
        <f t="shared" si="384"/>
        <v>3.6349999999999998</v>
      </c>
      <c r="Y1686" s="61">
        <f t="shared" si="388"/>
        <v>3.5454767129968299</v>
      </c>
      <c r="Z1686" s="58">
        <f t="shared" si="389"/>
        <v>0</v>
      </c>
      <c r="AA1686" s="81">
        <f t="shared" si="380"/>
        <v>494.15264569617165</v>
      </c>
      <c r="AB1686" s="212">
        <f t="shared" si="387"/>
        <v>123.53816142404291</v>
      </c>
      <c r="AC1686" s="82"/>
      <c r="AD1686" s="10"/>
      <c r="AE1686"/>
      <c r="AF1686"/>
      <c r="AK1686" s="10"/>
      <c r="AM1686"/>
      <c r="AR1686" s="10"/>
      <c r="AT1686"/>
    </row>
    <row r="1687" spans="1:46" x14ac:dyDescent="0.25">
      <c r="A1687" s="93">
        <v>1598</v>
      </c>
      <c r="B1687" s="93" t="s">
        <v>126</v>
      </c>
      <c r="C1687" s="94" t="s">
        <v>114</v>
      </c>
      <c r="D1687" s="121">
        <v>2014</v>
      </c>
      <c r="E1687" s="93">
        <v>4</v>
      </c>
      <c r="F1687" s="93">
        <f t="shared" si="385"/>
        <v>1598</v>
      </c>
      <c r="H1687" s="54">
        <v>4</v>
      </c>
      <c r="I1687" s="118">
        <v>506.63</v>
      </c>
      <c r="J1687" s="123"/>
      <c r="L1687"/>
      <c r="M1687" s="60">
        <f t="shared" si="386"/>
        <v>506.63</v>
      </c>
      <c r="N1687" s="10"/>
      <c r="O1687" s="79" t="str">
        <f t="shared" si="382"/>
        <v>NY Metro</v>
      </c>
      <c r="P1687" s="94">
        <f t="shared" si="381"/>
        <v>1598</v>
      </c>
      <c r="Q1687" s="94" t="s">
        <v>114</v>
      </c>
      <c r="R1687" s="193"/>
      <c r="S1687" s="94">
        <v>1</v>
      </c>
      <c r="T1687" s="58">
        <f t="shared" si="378"/>
        <v>4</v>
      </c>
      <c r="U1687" s="61">
        <f t="shared" si="379"/>
        <v>506.63</v>
      </c>
      <c r="V1687" s="61">
        <f t="shared" si="383"/>
        <v>494.15264569617165</v>
      </c>
      <c r="W1687" s="61" t="s">
        <v>194</v>
      </c>
      <c r="X1687" s="61">
        <f t="shared" si="384"/>
        <v>3.6349999999999998</v>
      </c>
      <c r="Y1687" s="61">
        <f t="shared" si="388"/>
        <v>3.5454767129968299</v>
      </c>
      <c r="Z1687" s="58">
        <f t="shared" si="389"/>
        <v>0</v>
      </c>
      <c r="AA1687" s="81">
        <f t="shared" si="380"/>
        <v>494.15264569617165</v>
      </c>
      <c r="AB1687" s="212">
        <f t="shared" si="387"/>
        <v>123.53816142404291</v>
      </c>
      <c r="AC1687" s="82"/>
      <c r="AD1687" s="10"/>
      <c r="AE1687"/>
      <c r="AF1687"/>
      <c r="AK1687" s="10"/>
      <c r="AM1687"/>
      <c r="AR1687" s="10"/>
      <c r="AT1687"/>
    </row>
    <row r="1688" spans="1:46" x14ac:dyDescent="0.25">
      <c r="A1688" s="93">
        <v>1599</v>
      </c>
      <c r="B1688" s="93" t="s">
        <v>126</v>
      </c>
      <c r="C1688" s="94" t="s">
        <v>114</v>
      </c>
      <c r="D1688" s="121">
        <v>2014</v>
      </c>
      <c r="E1688" s="93">
        <v>4</v>
      </c>
      <c r="F1688" s="93">
        <f t="shared" si="385"/>
        <v>1599</v>
      </c>
      <c r="H1688" s="54">
        <v>4</v>
      </c>
      <c r="I1688" s="118">
        <v>506.64</v>
      </c>
      <c r="J1688" s="123"/>
      <c r="L1688"/>
      <c r="M1688" s="60">
        <f t="shared" si="386"/>
        <v>506.64</v>
      </c>
      <c r="N1688" s="10"/>
      <c r="O1688" s="79" t="str">
        <f t="shared" si="382"/>
        <v>NY Metro</v>
      </c>
      <c r="P1688" s="94">
        <f t="shared" si="381"/>
        <v>1599</v>
      </c>
      <c r="Q1688" s="94" t="s">
        <v>114</v>
      </c>
      <c r="R1688" s="193"/>
      <c r="S1688" s="94">
        <v>1</v>
      </c>
      <c r="T1688" s="58">
        <f t="shared" ref="T1688:T1751" si="390">H1688</f>
        <v>4</v>
      </c>
      <c r="U1688" s="61">
        <f t="shared" ref="U1688:U1751" si="391">I1688</f>
        <v>506.64</v>
      </c>
      <c r="V1688" s="61">
        <f t="shared" si="383"/>
        <v>494.16239941477687</v>
      </c>
      <c r="W1688" s="61" t="s">
        <v>194</v>
      </c>
      <c r="X1688" s="61">
        <f t="shared" si="384"/>
        <v>3.6349999999999998</v>
      </c>
      <c r="Y1688" s="61">
        <f t="shared" si="388"/>
        <v>3.5454767129968299</v>
      </c>
      <c r="Z1688" s="58">
        <f t="shared" si="389"/>
        <v>0</v>
      </c>
      <c r="AA1688" s="81">
        <f t="shared" si="380"/>
        <v>494.16239941477687</v>
      </c>
      <c r="AB1688" s="212">
        <f t="shared" si="387"/>
        <v>123.54059985369422</v>
      </c>
      <c r="AC1688" s="82"/>
      <c r="AD1688" s="10"/>
      <c r="AE1688"/>
      <c r="AF1688"/>
      <c r="AK1688" s="10"/>
      <c r="AM1688"/>
      <c r="AR1688" s="10"/>
      <c r="AT1688"/>
    </row>
    <row r="1689" spans="1:46" x14ac:dyDescent="0.25">
      <c r="A1689" s="93">
        <v>1600</v>
      </c>
      <c r="B1689" s="93" t="s">
        <v>126</v>
      </c>
      <c r="C1689" s="94" t="s">
        <v>114</v>
      </c>
      <c r="D1689" s="121">
        <v>2014</v>
      </c>
      <c r="E1689" s="93">
        <v>4</v>
      </c>
      <c r="F1689" s="93">
        <f t="shared" si="385"/>
        <v>1600</v>
      </c>
      <c r="H1689" s="54">
        <v>4</v>
      </c>
      <c r="I1689" s="118">
        <v>506.64</v>
      </c>
      <c r="J1689" s="123"/>
      <c r="L1689"/>
      <c r="M1689" s="60">
        <f t="shared" si="386"/>
        <v>506.64</v>
      </c>
      <c r="N1689" s="10"/>
      <c r="O1689" s="79" t="str">
        <f t="shared" si="382"/>
        <v>NY Metro</v>
      </c>
      <c r="P1689" s="94">
        <f t="shared" si="381"/>
        <v>1600</v>
      </c>
      <c r="Q1689" s="94" t="s">
        <v>114</v>
      </c>
      <c r="R1689" s="193"/>
      <c r="S1689" s="94">
        <v>1</v>
      </c>
      <c r="T1689" s="58">
        <f t="shared" si="390"/>
        <v>4</v>
      </c>
      <c r="U1689" s="61">
        <f t="shared" si="391"/>
        <v>506.64</v>
      </c>
      <c r="V1689" s="61">
        <f t="shared" si="383"/>
        <v>494.16239941477687</v>
      </c>
      <c r="W1689" s="61" t="s">
        <v>194</v>
      </c>
      <c r="X1689" s="61">
        <f t="shared" si="384"/>
        <v>3.6349999999999998</v>
      </c>
      <c r="Y1689" s="61">
        <f t="shared" si="388"/>
        <v>3.5454767129968299</v>
      </c>
      <c r="Z1689" s="58">
        <f t="shared" si="389"/>
        <v>0</v>
      </c>
      <c r="AA1689" s="81">
        <f t="shared" si="380"/>
        <v>494.16239941477687</v>
      </c>
      <c r="AB1689" s="212">
        <f t="shared" si="387"/>
        <v>123.54059985369422</v>
      </c>
      <c r="AC1689" s="82"/>
      <c r="AD1689" s="10"/>
      <c r="AE1689"/>
      <c r="AF1689"/>
      <c r="AK1689" s="10"/>
      <c r="AM1689"/>
      <c r="AR1689" s="10"/>
      <c r="AT1689"/>
    </row>
    <row r="1690" spans="1:46" x14ac:dyDescent="0.25">
      <c r="A1690" s="93">
        <v>1601</v>
      </c>
      <c r="B1690" s="93" t="s">
        <v>126</v>
      </c>
      <c r="C1690" s="94" t="s">
        <v>114</v>
      </c>
      <c r="D1690" s="121">
        <v>2014</v>
      </c>
      <c r="E1690" s="93">
        <v>4</v>
      </c>
      <c r="F1690" s="93">
        <f t="shared" si="385"/>
        <v>1601</v>
      </c>
      <c r="H1690" s="54">
        <v>4</v>
      </c>
      <c r="I1690" s="118">
        <v>506.64</v>
      </c>
      <c r="J1690" s="123"/>
      <c r="L1690"/>
      <c r="M1690" s="60">
        <f t="shared" si="386"/>
        <v>506.64</v>
      </c>
      <c r="N1690" s="10"/>
      <c r="O1690" s="79" t="str">
        <f t="shared" si="382"/>
        <v>NY Metro</v>
      </c>
      <c r="P1690" s="94">
        <f t="shared" si="381"/>
        <v>1601</v>
      </c>
      <c r="Q1690" s="94" t="s">
        <v>114</v>
      </c>
      <c r="R1690" s="193"/>
      <c r="S1690" s="94">
        <v>1</v>
      </c>
      <c r="T1690" s="58">
        <f t="shared" si="390"/>
        <v>4</v>
      </c>
      <c r="U1690" s="61">
        <f t="shared" si="391"/>
        <v>506.64</v>
      </c>
      <c r="V1690" s="61">
        <f t="shared" si="383"/>
        <v>494.16239941477687</v>
      </c>
      <c r="W1690" s="61" t="s">
        <v>194</v>
      </c>
      <c r="X1690" s="61">
        <f t="shared" si="384"/>
        <v>3.6349999999999998</v>
      </c>
      <c r="Y1690" s="61">
        <f t="shared" si="388"/>
        <v>3.5454767129968299</v>
      </c>
      <c r="Z1690" s="58">
        <f t="shared" si="389"/>
        <v>0</v>
      </c>
      <c r="AA1690" s="81">
        <f t="shared" si="380"/>
        <v>494.16239941477687</v>
      </c>
      <c r="AB1690" s="212">
        <f t="shared" si="387"/>
        <v>123.54059985369422</v>
      </c>
      <c r="AC1690" s="82"/>
      <c r="AD1690" s="10"/>
      <c r="AE1690"/>
      <c r="AF1690"/>
      <c r="AK1690" s="10"/>
      <c r="AM1690"/>
      <c r="AR1690" s="10"/>
      <c r="AT1690"/>
    </row>
    <row r="1691" spans="1:46" x14ac:dyDescent="0.25">
      <c r="A1691" s="93">
        <v>1602</v>
      </c>
      <c r="B1691" s="93" t="s">
        <v>126</v>
      </c>
      <c r="C1691" s="94" t="s">
        <v>114</v>
      </c>
      <c r="D1691" s="121">
        <v>2014</v>
      </c>
      <c r="E1691" s="93">
        <v>4</v>
      </c>
      <c r="F1691" s="93">
        <f t="shared" si="385"/>
        <v>1602</v>
      </c>
      <c r="H1691" s="54">
        <v>4</v>
      </c>
      <c r="I1691" s="118">
        <v>506.64</v>
      </c>
      <c r="J1691" s="123"/>
      <c r="L1691"/>
      <c r="M1691" s="60">
        <f t="shared" si="386"/>
        <v>506.64</v>
      </c>
      <c r="N1691" s="10"/>
      <c r="O1691" s="79" t="str">
        <f t="shared" si="382"/>
        <v>NY Metro</v>
      </c>
      <c r="P1691" s="94">
        <f t="shared" si="381"/>
        <v>1602</v>
      </c>
      <c r="Q1691" s="94" t="s">
        <v>114</v>
      </c>
      <c r="R1691" s="193"/>
      <c r="S1691" s="94">
        <v>1</v>
      </c>
      <c r="T1691" s="58">
        <f t="shared" si="390"/>
        <v>4</v>
      </c>
      <c r="U1691" s="61">
        <f t="shared" si="391"/>
        <v>506.64</v>
      </c>
      <c r="V1691" s="61">
        <f t="shared" si="383"/>
        <v>494.16239941477687</v>
      </c>
      <c r="W1691" s="61" t="s">
        <v>194</v>
      </c>
      <c r="X1691" s="61">
        <f t="shared" si="384"/>
        <v>3.6349999999999998</v>
      </c>
      <c r="Y1691" s="61">
        <f t="shared" si="388"/>
        <v>3.5454767129968299</v>
      </c>
      <c r="Z1691" s="58">
        <f t="shared" si="389"/>
        <v>0</v>
      </c>
      <c r="AA1691" s="81">
        <f t="shared" si="380"/>
        <v>494.16239941477687</v>
      </c>
      <c r="AB1691" s="212">
        <f t="shared" si="387"/>
        <v>123.54059985369422</v>
      </c>
      <c r="AC1691" s="82"/>
      <c r="AD1691" s="10"/>
      <c r="AE1691"/>
      <c r="AF1691"/>
      <c r="AK1691" s="10"/>
      <c r="AM1691"/>
      <c r="AR1691" s="10"/>
      <c r="AT1691"/>
    </row>
    <row r="1692" spans="1:46" x14ac:dyDescent="0.25">
      <c r="A1692" s="93">
        <v>1603</v>
      </c>
      <c r="B1692" s="93" t="s">
        <v>126</v>
      </c>
      <c r="C1692" s="94" t="s">
        <v>114</v>
      </c>
      <c r="D1692" s="121">
        <v>2014</v>
      </c>
      <c r="E1692" s="93">
        <v>4</v>
      </c>
      <c r="F1692" s="93">
        <f t="shared" si="385"/>
        <v>1603</v>
      </c>
      <c r="H1692" s="54">
        <v>4</v>
      </c>
      <c r="I1692" s="118">
        <v>506.64</v>
      </c>
      <c r="J1692" s="123"/>
      <c r="L1692"/>
      <c r="M1692" s="60">
        <f t="shared" si="386"/>
        <v>506.64</v>
      </c>
      <c r="N1692" s="10"/>
      <c r="O1692" s="79" t="str">
        <f t="shared" si="382"/>
        <v>NY Metro</v>
      </c>
      <c r="P1692" s="94">
        <f t="shared" si="381"/>
        <v>1603</v>
      </c>
      <c r="Q1692" s="94" t="s">
        <v>114</v>
      </c>
      <c r="R1692" s="193"/>
      <c r="S1692" s="94">
        <v>1</v>
      </c>
      <c r="T1692" s="58">
        <f t="shared" si="390"/>
        <v>4</v>
      </c>
      <c r="U1692" s="61">
        <f t="shared" si="391"/>
        <v>506.64</v>
      </c>
      <c r="V1692" s="61">
        <f t="shared" si="383"/>
        <v>494.16239941477687</v>
      </c>
      <c r="W1692" s="61" t="s">
        <v>194</v>
      </c>
      <c r="X1692" s="61">
        <f t="shared" si="384"/>
        <v>3.6349999999999998</v>
      </c>
      <c r="Y1692" s="61">
        <f t="shared" si="388"/>
        <v>3.5454767129968299</v>
      </c>
      <c r="Z1692" s="58">
        <f t="shared" si="389"/>
        <v>0</v>
      </c>
      <c r="AA1692" s="81">
        <f t="shared" si="380"/>
        <v>494.16239941477687</v>
      </c>
      <c r="AB1692" s="212">
        <f t="shared" si="387"/>
        <v>123.54059985369422</v>
      </c>
      <c r="AC1692" s="82"/>
      <c r="AD1692" s="10"/>
      <c r="AE1692"/>
      <c r="AF1692"/>
      <c r="AK1692" s="10"/>
      <c r="AM1692"/>
      <c r="AR1692" s="10"/>
      <c r="AT1692"/>
    </row>
    <row r="1693" spans="1:46" x14ac:dyDescent="0.25">
      <c r="A1693" s="93">
        <v>1604</v>
      </c>
      <c r="B1693" s="93" t="s">
        <v>126</v>
      </c>
      <c r="C1693" s="94" t="s">
        <v>114</v>
      </c>
      <c r="D1693" s="121">
        <v>2014</v>
      </c>
      <c r="E1693" s="93">
        <v>4</v>
      </c>
      <c r="F1693" s="93">
        <f t="shared" si="385"/>
        <v>1604</v>
      </c>
      <c r="H1693" s="54">
        <v>4</v>
      </c>
      <c r="I1693" s="118">
        <v>506.64</v>
      </c>
      <c r="J1693" s="123"/>
      <c r="L1693"/>
      <c r="M1693" s="60">
        <f t="shared" si="386"/>
        <v>506.64</v>
      </c>
      <c r="N1693" s="10"/>
      <c r="O1693" s="79" t="str">
        <f t="shared" si="382"/>
        <v>NY Metro</v>
      </c>
      <c r="P1693" s="94">
        <f t="shared" si="381"/>
        <v>1604</v>
      </c>
      <c r="Q1693" s="94" t="s">
        <v>114</v>
      </c>
      <c r="R1693" s="193"/>
      <c r="S1693" s="94">
        <v>1</v>
      </c>
      <c r="T1693" s="58">
        <f t="shared" si="390"/>
        <v>4</v>
      </c>
      <c r="U1693" s="61">
        <f t="shared" si="391"/>
        <v>506.64</v>
      </c>
      <c r="V1693" s="61">
        <f t="shared" si="383"/>
        <v>494.16239941477687</v>
      </c>
      <c r="W1693" s="61" t="s">
        <v>194</v>
      </c>
      <c r="X1693" s="61">
        <f t="shared" si="384"/>
        <v>3.6349999999999998</v>
      </c>
      <c r="Y1693" s="61">
        <f t="shared" si="388"/>
        <v>3.5454767129968299</v>
      </c>
      <c r="Z1693" s="58">
        <f t="shared" si="389"/>
        <v>0</v>
      </c>
      <c r="AA1693" s="81">
        <f t="shared" si="380"/>
        <v>494.16239941477687</v>
      </c>
      <c r="AB1693" s="212">
        <f t="shared" si="387"/>
        <v>123.54059985369422</v>
      </c>
      <c r="AC1693" s="82"/>
      <c r="AD1693" s="10"/>
      <c r="AE1693"/>
      <c r="AF1693"/>
      <c r="AK1693" s="10"/>
      <c r="AM1693"/>
      <c r="AR1693" s="10"/>
      <c r="AT1693"/>
    </row>
    <row r="1694" spans="1:46" x14ac:dyDescent="0.25">
      <c r="A1694" s="93">
        <v>1605</v>
      </c>
      <c r="B1694" s="93" t="s">
        <v>126</v>
      </c>
      <c r="C1694" s="94" t="s">
        <v>114</v>
      </c>
      <c r="D1694" s="121">
        <v>2014</v>
      </c>
      <c r="E1694" s="93">
        <v>4</v>
      </c>
      <c r="F1694" s="93">
        <f t="shared" si="385"/>
        <v>1605</v>
      </c>
      <c r="H1694" s="54">
        <v>4</v>
      </c>
      <c r="I1694" s="118">
        <v>506.64</v>
      </c>
      <c r="J1694" s="123"/>
      <c r="L1694"/>
      <c r="M1694" s="60">
        <f t="shared" si="386"/>
        <v>506.64</v>
      </c>
      <c r="N1694" s="10"/>
      <c r="O1694" s="79" t="str">
        <f t="shared" si="382"/>
        <v>NY Metro</v>
      </c>
      <c r="P1694" s="94">
        <f t="shared" si="381"/>
        <v>1605</v>
      </c>
      <c r="Q1694" s="94" t="s">
        <v>114</v>
      </c>
      <c r="R1694" s="193"/>
      <c r="S1694" s="94">
        <v>1</v>
      </c>
      <c r="T1694" s="58">
        <f t="shared" si="390"/>
        <v>4</v>
      </c>
      <c r="U1694" s="61">
        <f t="shared" si="391"/>
        <v>506.64</v>
      </c>
      <c r="V1694" s="61">
        <f t="shared" si="383"/>
        <v>494.16239941477687</v>
      </c>
      <c r="W1694" s="61" t="s">
        <v>194</v>
      </c>
      <c r="X1694" s="61">
        <f t="shared" si="384"/>
        <v>3.6349999999999998</v>
      </c>
      <c r="Y1694" s="61">
        <f t="shared" si="388"/>
        <v>3.5454767129968299</v>
      </c>
      <c r="Z1694" s="58">
        <f t="shared" si="389"/>
        <v>0</v>
      </c>
      <c r="AA1694" s="81">
        <f t="shared" si="380"/>
        <v>494.16239941477687</v>
      </c>
      <c r="AB1694" s="212">
        <f t="shared" si="387"/>
        <v>123.54059985369422</v>
      </c>
      <c r="AC1694" s="82"/>
      <c r="AD1694" s="10"/>
      <c r="AE1694"/>
      <c r="AF1694"/>
      <c r="AK1694" s="10"/>
      <c r="AM1694"/>
      <c r="AR1694" s="10"/>
      <c r="AT1694"/>
    </row>
    <row r="1695" spans="1:46" x14ac:dyDescent="0.25">
      <c r="A1695" s="93">
        <v>1606</v>
      </c>
      <c r="B1695" s="93" t="s">
        <v>126</v>
      </c>
      <c r="C1695" s="94" t="s">
        <v>114</v>
      </c>
      <c r="D1695" s="121">
        <v>2014</v>
      </c>
      <c r="E1695" s="93">
        <v>4</v>
      </c>
      <c r="F1695" s="93">
        <f t="shared" si="385"/>
        <v>1606</v>
      </c>
      <c r="H1695" s="54">
        <v>4</v>
      </c>
      <c r="I1695" s="118">
        <v>506.64</v>
      </c>
      <c r="J1695" s="123"/>
      <c r="L1695"/>
      <c r="M1695" s="60">
        <f t="shared" si="386"/>
        <v>506.64</v>
      </c>
      <c r="N1695" s="10"/>
      <c r="O1695" s="79" t="str">
        <f t="shared" si="382"/>
        <v>NY Metro</v>
      </c>
      <c r="P1695" s="94">
        <f t="shared" si="381"/>
        <v>1606</v>
      </c>
      <c r="Q1695" s="94" t="s">
        <v>114</v>
      </c>
      <c r="R1695" s="193"/>
      <c r="S1695" s="94">
        <v>1</v>
      </c>
      <c r="T1695" s="58">
        <f t="shared" si="390"/>
        <v>4</v>
      </c>
      <c r="U1695" s="61">
        <f t="shared" si="391"/>
        <v>506.64</v>
      </c>
      <c r="V1695" s="61">
        <f t="shared" si="383"/>
        <v>494.16239941477687</v>
      </c>
      <c r="W1695" s="61" t="s">
        <v>194</v>
      </c>
      <c r="X1695" s="61">
        <f t="shared" si="384"/>
        <v>3.6349999999999998</v>
      </c>
      <c r="Y1695" s="61">
        <f t="shared" si="388"/>
        <v>3.5454767129968299</v>
      </c>
      <c r="Z1695" s="58">
        <f t="shared" si="389"/>
        <v>0</v>
      </c>
      <c r="AA1695" s="81">
        <f t="shared" ref="AA1695:AA1758" si="392">(Z1695*Y1695+V1695)/S1695</f>
        <v>494.16239941477687</v>
      </c>
      <c r="AB1695" s="212">
        <f t="shared" si="387"/>
        <v>123.54059985369422</v>
      </c>
      <c r="AC1695" s="82"/>
      <c r="AD1695" s="10"/>
      <c r="AE1695"/>
      <c r="AF1695"/>
      <c r="AK1695" s="10"/>
      <c r="AM1695"/>
      <c r="AR1695" s="10"/>
      <c r="AT1695"/>
    </row>
    <row r="1696" spans="1:46" x14ac:dyDescent="0.25">
      <c r="A1696" s="93">
        <v>1607</v>
      </c>
      <c r="B1696" s="93" t="s">
        <v>126</v>
      </c>
      <c r="C1696" s="94" t="s">
        <v>114</v>
      </c>
      <c r="D1696" s="121">
        <v>2014</v>
      </c>
      <c r="E1696" s="93">
        <v>4</v>
      </c>
      <c r="F1696" s="93">
        <f t="shared" si="385"/>
        <v>1607</v>
      </c>
      <c r="H1696" s="54">
        <v>4</v>
      </c>
      <c r="I1696" s="118">
        <v>506.64</v>
      </c>
      <c r="J1696" s="123"/>
      <c r="L1696"/>
      <c r="M1696" s="60">
        <f t="shared" si="386"/>
        <v>506.64</v>
      </c>
      <c r="N1696" s="10"/>
      <c r="O1696" s="79" t="str">
        <f t="shared" si="382"/>
        <v>NY Metro</v>
      </c>
      <c r="P1696" s="94">
        <f t="shared" si="381"/>
        <v>1607</v>
      </c>
      <c r="Q1696" s="94" t="s">
        <v>114</v>
      </c>
      <c r="R1696" s="193"/>
      <c r="S1696" s="94">
        <v>1</v>
      </c>
      <c r="T1696" s="58">
        <f t="shared" si="390"/>
        <v>4</v>
      </c>
      <c r="U1696" s="61">
        <f t="shared" si="391"/>
        <v>506.64</v>
      </c>
      <c r="V1696" s="61">
        <f t="shared" si="383"/>
        <v>494.16239941477687</v>
      </c>
      <c r="W1696" s="61" t="s">
        <v>194</v>
      </c>
      <c r="X1696" s="61">
        <f t="shared" si="384"/>
        <v>3.6349999999999998</v>
      </c>
      <c r="Y1696" s="61">
        <f t="shared" si="388"/>
        <v>3.5454767129968299</v>
      </c>
      <c r="Z1696" s="58">
        <f t="shared" si="389"/>
        <v>0</v>
      </c>
      <c r="AA1696" s="81">
        <f t="shared" si="392"/>
        <v>494.16239941477687</v>
      </c>
      <c r="AB1696" s="212">
        <f t="shared" si="387"/>
        <v>123.54059985369422</v>
      </c>
      <c r="AC1696" s="82"/>
      <c r="AD1696" s="10"/>
      <c r="AE1696"/>
      <c r="AF1696"/>
      <c r="AK1696" s="10"/>
      <c r="AM1696"/>
      <c r="AR1696" s="10"/>
      <c r="AT1696"/>
    </row>
    <row r="1697" spans="1:46" x14ac:dyDescent="0.25">
      <c r="A1697" s="93">
        <v>1608</v>
      </c>
      <c r="B1697" s="93" t="s">
        <v>126</v>
      </c>
      <c r="C1697" s="94" t="s">
        <v>114</v>
      </c>
      <c r="D1697" s="121">
        <v>2014</v>
      </c>
      <c r="E1697" s="93">
        <v>4</v>
      </c>
      <c r="F1697" s="93">
        <f t="shared" si="385"/>
        <v>1608</v>
      </c>
      <c r="H1697" s="54">
        <v>4</v>
      </c>
      <c r="I1697" s="118">
        <v>506.64</v>
      </c>
      <c r="J1697" s="123"/>
      <c r="L1697"/>
      <c r="M1697" s="60">
        <f t="shared" si="386"/>
        <v>506.64</v>
      </c>
      <c r="N1697" s="10"/>
      <c r="O1697" s="79" t="str">
        <f t="shared" si="382"/>
        <v>NY Metro</v>
      </c>
      <c r="P1697" s="94">
        <f t="shared" si="381"/>
        <v>1608</v>
      </c>
      <c r="Q1697" s="94" t="s">
        <v>114</v>
      </c>
      <c r="R1697" s="193"/>
      <c r="S1697" s="94">
        <v>1</v>
      </c>
      <c r="T1697" s="58">
        <f t="shared" si="390"/>
        <v>4</v>
      </c>
      <c r="U1697" s="61">
        <f t="shared" si="391"/>
        <v>506.64</v>
      </c>
      <c r="V1697" s="61">
        <f t="shared" si="383"/>
        <v>494.16239941477687</v>
      </c>
      <c r="W1697" s="61" t="s">
        <v>194</v>
      </c>
      <c r="X1697" s="61">
        <f t="shared" si="384"/>
        <v>3.6349999999999998</v>
      </c>
      <c r="Y1697" s="61">
        <f t="shared" si="388"/>
        <v>3.5454767129968299</v>
      </c>
      <c r="Z1697" s="58">
        <f t="shared" si="389"/>
        <v>0</v>
      </c>
      <c r="AA1697" s="81">
        <f t="shared" si="392"/>
        <v>494.16239941477687</v>
      </c>
      <c r="AB1697" s="212">
        <f t="shared" si="387"/>
        <v>123.54059985369422</v>
      </c>
      <c r="AC1697" s="82"/>
      <c r="AD1697" s="10"/>
      <c r="AE1697"/>
      <c r="AF1697"/>
      <c r="AK1697" s="10"/>
      <c r="AM1697"/>
      <c r="AR1697" s="10"/>
      <c r="AT1697"/>
    </row>
    <row r="1698" spans="1:46" x14ac:dyDescent="0.25">
      <c r="A1698" s="93">
        <v>1609</v>
      </c>
      <c r="B1698" s="93" t="s">
        <v>126</v>
      </c>
      <c r="C1698" s="94" t="s">
        <v>114</v>
      </c>
      <c r="D1698" s="121">
        <v>2014</v>
      </c>
      <c r="E1698" s="93">
        <v>4</v>
      </c>
      <c r="F1698" s="93">
        <f t="shared" si="385"/>
        <v>1609</v>
      </c>
      <c r="H1698" s="54">
        <v>4</v>
      </c>
      <c r="I1698" s="118">
        <v>506.64</v>
      </c>
      <c r="J1698" s="123"/>
      <c r="L1698"/>
      <c r="M1698" s="60">
        <f t="shared" si="386"/>
        <v>506.64</v>
      </c>
      <c r="N1698" s="10"/>
      <c r="O1698" s="79" t="str">
        <f t="shared" si="382"/>
        <v>NY Metro</v>
      </c>
      <c r="P1698" s="94">
        <f t="shared" si="381"/>
        <v>1609</v>
      </c>
      <c r="Q1698" s="94" t="s">
        <v>114</v>
      </c>
      <c r="R1698" s="193"/>
      <c r="S1698" s="94">
        <v>1</v>
      </c>
      <c r="T1698" s="58">
        <f t="shared" si="390"/>
        <v>4</v>
      </c>
      <c r="U1698" s="61">
        <f t="shared" si="391"/>
        <v>506.64</v>
      </c>
      <c r="V1698" s="61">
        <f t="shared" si="383"/>
        <v>494.16239941477687</v>
      </c>
      <c r="W1698" s="61" t="s">
        <v>194</v>
      </c>
      <c r="X1698" s="61">
        <f t="shared" si="384"/>
        <v>3.6349999999999998</v>
      </c>
      <c r="Y1698" s="61">
        <f t="shared" si="388"/>
        <v>3.5454767129968299</v>
      </c>
      <c r="Z1698" s="58">
        <f t="shared" si="389"/>
        <v>0</v>
      </c>
      <c r="AA1698" s="81">
        <f t="shared" si="392"/>
        <v>494.16239941477687</v>
      </c>
      <c r="AB1698" s="212">
        <f t="shared" si="387"/>
        <v>123.54059985369422</v>
      </c>
      <c r="AC1698" s="82"/>
      <c r="AD1698" s="10"/>
      <c r="AE1698"/>
      <c r="AF1698"/>
      <c r="AK1698" s="10"/>
      <c r="AM1698"/>
      <c r="AR1698" s="10"/>
      <c r="AT1698"/>
    </row>
    <row r="1699" spans="1:46" x14ac:dyDescent="0.25">
      <c r="A1699" s="93">
        <v>1610</v>
      </c>
      <c r="B1699" s="93" t="s">
        <v>126</v>
      </c>
      <c r="C1699" s="94" t="s">
        <v>114</v>
      </c>
      <c r="D1699" s="121">
        <v>2014</v>
      </c>
      <c r="E1699" s="93">
        <v>4</v>
      </c>
      <c r="F1699" s="93">
        <f t="shared" si="385"/>
        <v>1610</v>
      </c>
      <c r="H1699" s="54">
        <v>4</v>
      </c>
      <c r="I1699" s="118">
        <v>506.64</v>
      </c>
      <c r="J1699" s="123"/>
      <c r="L1699"/>
      <c r="M1699" s="60">
        <f t="shared" si="386"/>
        <v>506.64</v>
      </c>
      <c r="N1699" s="10"/>
      <c r="O1699" s="79" t="str">
        <f t="shared" si="382"/>
        <v>NY Metro</v>
      </c>
      <c r="P1699" s="94">
        <f t="shared" si="381"/>
        <v>1610</v>
      </c>
      <c r="Q1699" s="94" t="s">
        <v>114</v>
      </c>
      <c r="R1699" s="193"/>
      <c r="S1699" s="94">
        <v>1</v>
      </c>
      <c r="T1699" s="58">
        <f t="shared" si="390"/>
        <v>4</v>
      </c>
      <c r="U1699" s="61">
        <f t="shared" si="391"/>
        <v>506.64</v>
      </c>
      <c r="V1699" s="61">
        <f t="shared" si="383"/>
        <v>494.16239941477687</v>
      </c>
      <c r="W1699" s="61" t="s">
        <v>194</v>
      </c>
      <c r="X1699" s="61">
        <f t="shared" si="384"/>
        <v>3.6349999999999998</v>
      </c>
      <c r="Y1699" s="61">
        <f t="shared" si="388"/>
        <v>3.5454767129968299</v>
      </c>
      <c r="Z1699" s="58">
        <f t="shared" si="389"/>
        <v>0</v>
      </c>
      <c r="AA1699" s="81">
        <f t="shared" si="392"/>
        <v>494.16239941477687</v>
      </c>
      <c r="AB1699" s="212">
        <f t="shared" si="387"/>
        <v>123.54059985369422</v>
      </c>
      <c r="AC1699" s="82"/>
      <c r="AD1699" s="10"/>
      <c r="AE1699"/>
      <c r="AF1699"/>
      <c r="AK1699" s="10"/>
      <c r="AM1699"/>
      <c r="AR1699" s="10"/>
      <c r="AT1699"/>
    </row>
    <row r="1700" spans="1:46" x14ac:dyDescent="0.25">
      <c r="A1700" s="93">
        <v>1611</v>
      </c>
      <c r="B1700" s="93" t="s">
        <v>126</v>
      </c>
      <c r="C1700" s="94" t="s">
        <v>114</v>
      </c>
      <c r="D1700" s="121">
        <v>2014</v>
      </c>
      <c r="E1700" s="93">
        <v>4</v>
      </c>
      <c r="F1700" s="93">
        <f t="shared" si="385"/>
        <v>1611</v>
      </c>
      <c r="H1700" s="54">
        <v>4</v>
      </c>
      <c r="I1700" s="118">
        <v>506.64</v>
      </c>
      <c r="J1700" s="123"/>
      <c r="L1700"/>
      <c r="M1700" s="60">
        <f t="shared" si="386"/>
        <v>506.64</v>
      </c>
      <c r="N1700" s="10"/>
      <c r="O1700" s="79" t="str">
        <f t="shared" si="382"/>
        <v>NY Metro</v>
      </c>
      <c r="P1700" s="94">
        <f t="shared" si="381"/>
        <v>1611</v>
      </c>
      <c r="Q1700" s="94" t="s">
        <v>114</v>
      </c>
      <c r="R1700" s="193"/>
      <c r="S1700" s="94">
        <v>1</v>
      </c>
      <c r="T1700" s="58">
        <f t="shared" si="390"/>
        <v>4</v>
      </c>
      <c r="U1700" s="61">
        <f t="shared" si="391"/>
        <v>506.64</v>
      </c>
      <c r="V1700" s="61">
        <f t="shared" si="383"/>
        <v>494.16239941477687</v>
      </c>
      <c r="W1700" s="61" t="s">
        <v>194</v>
      </c>
      <c r="X1700" s="61">
        <f t="shared" si="384"/>
        <v>3.6349999999999998</v>
      </c>
      <c r="Y1700" s="61">
        <f t="shared" si="388"/>
        <v>3.5454767129968299</v>
      </c>
      <c r="Z1700" s="58">
        <f t="shared" si="389"/>
        <v>0</v>
      </c>
      <c r="AA1700" s="81">
        <f t="shared" si="392"/>
        <v>494.16239941477687</v>
      </c>
      <c r="AB1700" s="212">
        <f t="shared" si="387"/>
        <v>123.54059985369422</v>
      </c>
      <c r="AC1700" s="82"/>
      <c r="AD1700" s="10"/>
      <c r="AE1700"/>
      <c r="AF1700"/>
      <c r="AK1700" s="10"/>
      <c r="AM1700"/>
      <c r="AR1700" s="10"/>
      <c r="AT1700"/>
    </row>
    <row r="1701" spans="1:46" x14ac:dyDescent="0.25">
      <c r="A1701" s="93">
        <v>1612</v>
      </c>
      <c r="B1701" s="93" t="s">
        <v>126</v>
      </c>
      <c r="C1701" s="94" t="s">
        <v>114</v>
      </c>
      <c r="D1701" s="121">
        <v>2014</v>
      </c>
      <c r="E1701" s="93">
        <v>4</v>
      </c>
      <c r="F1701" s="93">
        <f t="shared" si="385"/>
        <v>1612</v>
      </c>
      <c r="H1701" s="54">
        <v>4</v>
      </c>
      <c r="I1701" s="118">
        <v>506.64</v>
      </c>
      <c r="J1701" s="123"/>
      <c r="L1701"/>
      <c r="M1701" s="60">
        <f t="shared" si="386"/>
        <v>506.64</v>
      </c>
      <c r="N1701" s="10"/>
      <c r="O1701" s="79" t="str">
        <f t="shared" si="382"/>
        <v>NY Metro</v>
      </c>
      <c r="P1701" s="94">
        <f t="shared" si="381"/>
        <v>1612</v>
      </c>
      <c r="Q1701" s="94" t="s">
        <v>114</v>
      </c>
      <c r="R1701" s="193"/>
      <c r="S1701" s="94">
        <v>1</v>
      </c>
      <c r="T1701" s="58">
        <f t="shared" si="390"/>
        <v>4</v>
      </c>
      <c r="U1701" s="61">
        <f t="shared" si="391"/>
        <v>506.64</v>
      </c>
      <c r="V1701" s="61">
        <f t="shared" si="383"/>
        <v>494.16239941477687</v>
      </c>
      <c r="W1701" s="61" t="s">
        <v>194</v>
      </c>
      <c r="X1701" s="61">
        <f t="shared" si="384"/>
        <v>3.6349999999999998</v>
      </c>
      <c r="Y1701" s="61">
        <f t="shared" si="388"/>
        <v>3.5454767129968299</v>
      </c>
      <c r="Z1701" s="58">
        <f t="shared" si="389"/>
        <v>0</v>
      </c>
      <c r="AA1701" s="81">
        <f t="shared" si="392"/>
        <v>494.16239941477687</v>
      </c>
      <c r="AB1701" s="212">
        <f t="shared" si="387"/>
        <v>123.54059985369422</v>
      </c>
      <c r="AC1701" s="82"/>
      <c r="AD1701" s="10"/>
      <c r="AE1701"/>
      <c r="AF1701"/>
      <c r="AK1701" s="10"/>
      <c r="AM1701"/>
      <c r="AR1701" s="10"/>
      <c r="AT1701"/>
    </row>
    <row r="1702" spans="1:46" x14ac:dyDescent="0.25">
      <c r="A1702" s="93">
        <v>1613</v>
      </c>
      <c r="B1702" s="93" t="s">
        <v>126</v>
      </c>
      <c r="C1702" s="94" t="s">
        <v>114</v>
      </c>
      <c r="D1702" s="121">
        <v>2014</v>
      </c>
      <c r="E1702" s="93">
        <v>4</v>
      </c>
      <c r="F1702" s="93">
        <f t="shared" si="385"/>
        <v>1613</v>
      </c>
      <c r="H1702" s="54">
        <v>4</v>
      </c>
      <c r="I1702" s="118">
        <v>506.63</v>
      </c>
      <c r="J1702" s="123"/>
      <c r="L1702"/>
      <c r="M1702" s="60">
        <f t="shared" si="386"/>
        <v>506.63</v>
      </c>
      <c r="N1702" s="10"/>
      <c r="O1702" s="79" t="str">
        <f t="shared" si="382"/>
        <v>NY Metro</v>
      </c>
      <c r="P1702" s="94">
        <f t="shared" si="381"/>
        <v>1613</v>
      </c>
      <c r="Q1702" s="94" t="s">
        <v>114</v>
      </c>
      <c r="R1702" s="193"/>
      <c r="S1702" s="94">
        <v>1</v>
      </c>
      <c r="T1702" s="58">
        <f t="shared" si="390"/>
        <v>4</v>
      </c>
      <c r="U1702" s="61">
        <f t="shared" si="391"/>
        <v>506.63</v>
      </c>
      <c r="V1702" s="61">
        <f t="shared" si="383"/>
        <v>494.15264569617165</v>
      </c>
      <c r="W1702" s="61" t="s">
        <v>194</v>
      </c>
      <c r="X1702" s="61">
        <f t="shared" si="384"/>
        <v>3.6349999999999998</v>
      </c>
      <c r="Y1702" s="61">
        <f t="shared" si="388"/>
        <v>3.5454767129968299</v>
      </c>
      <c r="Z1702" s="58">
        <f t="shared" si="389"/>
        <v>0</v>
      </c>
      <c r="AA1702" s="81">
        <f t="shared" si="392"/>
        <v>494.15264569617165</v>
      </c>
      <c r="AB1702" s="212">
        <f t="shared" si="387"/>
        <v>123.53816142404291</v>
      </c>
      <c r="AC1702" s="82"/>
      <c r="AD1702" s="10"/>
      <c r="AE1702"/>
      <c r="AF1702"/>
      <c r="AK1702" s="10"/>
      <c r="AM1702"/>
      <c r="AR1702" s="10"/>
      <c r="AT1702"/>
    </row>
    <row r="1703" spans="1:46" x14ac:dyDescent="0.25">
      <c r="A1703" s="93">
        <v>1614</v>
      </c>
      <c r="B1703" s="93" t="s">
        <v>126</v>
      </c>
      <c r="C1703" s="94" t="s">
        <v>114</v>
      </c>
      <c r="D1703" s="121">
        <v>2014</v>
      </c>
      <c r="E1703" s="93">
        <v>4</v>
      </c>
      <c r="F1703" s="93">
        <f t="shared" si="385"/>
        <v>1614</v>
      </c>
      <c r="H1703" s="54">
        <v>4</v>
      </c>
      <c r="I1703" s="118">
        <v>506.63</v>
      </c>
      <c r="J1703" s="123"/>
      <c r="L1703"/>
      <c r="M1703" s="60">
        <f t="shared" si="386"/>
        <v>506.63</v>
      </c>
      <c r="N1703" s="10"/>
      <c r="O1703" s="79" t="str">
        <f t="shared" si="382"/>
        <v>NY Metro</v>
      </c>
      <c r="P1703" s="94">
        <f t="shared" si="381"/>
        <v>1614</v>
      </c>
      <c r="Q1703" s="94" t="s">
        <v>114</v>
      </c>
      <c r="R1703" s="193"/>
      <c r="S1703" s="94">
        <v>1</v>
      </c>
      <c r="T1703" s="58">
        <f t="shared" si="390"/>
        <v>4</v>
      </c>
      <c r="U1703" s="61">
        <f t="shared" si="391"/>
        <v>506.63</v>
      </c>
      <c r="V1703" s="61">
        <f t="shared" si="383"/>
        <v>494.15264569617165</v>
      </c>
      <c r="W1703" s="61" t="s">
        <v>194</v>
      </c>
      <c r="X1703" s="61">
        <f t="shared" si="384"/>
        <v>3.6349999999999998</v>
      </c>
      <c r="Y1703" s="61">
        <f t="shared" si="388"/>
        <v>3.5454767129968299</v>
      </c>
      <c r="Z1703" s="58">
        <f t="shared" si="389"/>
        <v>0</v>
      </c>
      <c r="AA1703" s="81">
        <f t="shared" si="392"/>
        <v>494.15264569617165</v>
      </c>
      <c r="AB1703" s="212">
        <f t="shared" si="387"/>
        <v>123.53816142404291</v>
      </c>
      <c r="AC1703" s="82"/>
      <c r="AD1703" s="10"/>
      <c r="AE1703"/>
      <c r="AF1703"/>
      <c r="AK1703" s="10"/>
      <c r="AM1703"/>
      <c r="AR1703" s="10"/>
      <c r="AT1703"/>
    </row>
    <row r="1704" spans="1:46" x14ac:dyDescent="0.25">
      <c r="A1704" s="93">
        <v>1615</v>
      </c>
      <c r="B1704" s="93" t="s">
        <v>126</v>
      </c>
      <c r="C1704" s="94" t="s">
        <v>114</v>
      </c>
      <c r="D1704" s="121">
        <v>2014</v>
      </c>
      <c r="E1704" s="93">
        <v>4</v>
      </c>
      <c r="F1704" s="93">
        <f t="shared" si="385"/>
        <v>1615</v>
      </c>
      <c r="H1704" s="54">
        <v>4</v>
      </c>
      <c r="I1704" s="118">
        <v>506.63</v>
      </c>
      <c r="J1704" s="123"/>
      <c r="L1704"/>
      <c r="M1704" s="60">
        <f t="shared" si="386"/>
        <v>506.63</v>
      </c>
      <c r="N1704" s="10"/>
      <c r="O1704" s="79" t="str">
        <f t="shared" si="382"/>
        <v>NY Metro</v>
      </c>
      <c r="P1704" s="94">
        <f t="shared" si="381"/>
        <v>1615</v>
      </c>
      <c r="Q1704" s="94" t="s">
        <v>114</v>
      </c>
      <c r="R1704" s="193"/>
      <c r="S1704" s="94">
        <v>1</v>
      </c>
      <c r="T1704" s="58">
        <f t="shared" si="390"/>
        <v>4</v>
      </c>
      <c r="U1704" s="61">
        <f t="shared" si="391"/>
        <v>506.63</v>
      </c>
      <c r="V1704" s="61">
        <f t="shared" si="383"/>
        <v>494.15264569617165</v>
      </c>
      <c r="W1704" s="61" t="s">
        <v>194</v>
      </c>
      <c r="X1704" s="61">
        <f t="shared" si="384"/>
        <v>3.6349999999999998</v>
      </c>
      <c r="Y1704" s="61">
        <f t="shared" si="388"/>
        <v>3.5454767129968299</v>
      </c>
      <c r="Z1704" s="58">
        <f t="shared" si="389"/>
        <v>0</v>
      </c>
      <c r="AA1704" s="81">
        <f t="shared" si="392"/>
        <v>494.15264569617165</v>
      </c>
      <c r="AB1704" s="212">
        <f t="shared" si="387"/>
        <v>123.53816142404291</v>
      </c>
      <c r="AC1704" s="82"/>
      <c r="AD1704" s="10"/>
      <c r="AE1704"/>
      <c r="AF1704"/>
      <c r="AK1704" s="10"/>
      <c r="AM1704"/>
      <c r="AR1704" s="10"/>
      <c r="AT1704"/>
    </row>
    <row r="1705" spans="1:46" x14ac:dyDescent="0.25">
      <c r="A1705" s="93">
        <v>1616</v>
      </c>
      <c r="B1705" s="93" t="s">
        <v>126</v>
      </c>
      <c r="C1705" s="94" t="s">
        <v>114</v>
      </c>
      <c r="D1705" s="121">
        <v>2014</v>
      </c>
      <c r="E1705" s="93">
        <v>4</v>
      </c>
      <c r="F1705" s="93">
        <f t="shared" si="385"/>
        <v>1616</v>
      </c>
      <c r="H1705" s="54">
        <v>4</v>
      </c>
      <c r="I1705" s="118">
        <v>506.63</v>
      </c>
      <c r="J1705" s="123"/>
      <c r="L1705"/>
      <c r="M1705" s="60">
        <f t="shared" si="386"/>
        <v>506.63</v>
      </c>
      <c r="N1705" s="10"/>
      <c r="O1705" s="79" t="str">
        <f t="shared" si="382"/>
        <v>NY Metro</v>
      </c>
      <c r="P1705" s="94">
        <f t="shared" si="381"/>
        <v>1616</v>
      </c>
      <c r="Q1705" s="94" t="s">
        <v>114</v>
      </c>
      <c r="R1705" s="193"/>
      <c r="S1705" s="94">
        <v>1</v>
      </c>
      <c r="T1705" s="58">
        <f t="shared" si="390"/>
        <v>4</v>
      </c>
      <c r="U1705" s="61">
        <f t="shared" si="391"/>
        <v>506.63</v>
      </c>
      <c r="V1705" s="61">
        <f t="shared" si="383"/>
        <v>494.15264569617165</v>
      </c>
      <c r="W1705" s="61" t="s">
        <v>194</v>
      </c>
      <c r="X1705" s="61">
        <f t="shared" si="384"/>
        <v>3.6349999999999998</v>
      </c>
      <c r="Y1705" s="61">
        <f t="shared" si="388"/>
        <v>3.5454767129968299</v>
      </c>
      <c r="Z1705" s="58">
        <f t="shared" si="389"/>
        <v>0</v>
      </c>
      <c r="AA1705" s="81">
        <f t="shared" si="392"/>
        <v>494.15264569617165</v>
      </c>
      <c r="AB1705" s="212">
        <f t="shared" si="387"/>
        <v>123.53816142404291</v>
      </c>
      <c r="AC1705" s="82"/>
      <c r="AD1705" s="10"/>
      <c r="AE1705"/>
      <c r="AF1705"/>
      <c r="AK1705" s="10"/>
      <c r="AM1705"/>
      <c r="AR1705" s="10"/>
      <c r="AT1705"/>
    </row>
    <row r="1706" spans="1:46" x14ac:dyDescent="0.25">
      <c r="A1706" s="93">
        <v>1617</v>
      </c>
      <c r="B1706" s="93" t="s">
        <v>126</v>
      </c>
      <c r="C1706" s="94" t="s">
        <v>114</v>
      </c>
      <c r="D1706" s="121">
        <v>2014</v>
      </c>
      <c r="E1706" s="93">
        <v>4</v>
      </c>
      <c r="F1706" s="93">
        <f t="shared" si="385"/>
        <v>1617</v>
      </c>
      <c r="H1706" s="54">
        <v>4</v>
      </c>
      <c r="I1706" s="118">
        <v>506.63</v>
      </c>
      <c r="J1706" s="123"/>
      <c r="L1706"/>
      <c r="M1706" s="60">
        <f t="shared" si="386"/>
        <v>506.63</v>
      </c>
      <c r="N1706" s="10"/>
      <c r="O1706" s="79" t="str">
        <f t="shared" si="382"/>
        <v>NY Metro</v>
      </c>
      <c r="P1706" s="94">
        <f t="shared" si="381"/>
        <v>1617</v>
      </c>
      <c r="Q1706" s="94" t="s">
        <v>114</v>
      </c>
      <c r="R1706" s="193"/>
      <c r="S1706" s="94">
        <v>1</v>
      </c>
      <c r="T1706" s="58">
        <f t="shared" si="390"/>
        <v>4</v>
      </c>
      <c r="U1706" s="61">
        <f t="shared" si="391"/>
        <v>506.63</v>
      </c>
      <c r="V1706" s="61">
        <f t="shared" si="383"/>
        <v>494.15264569617165</v>
      </c>
      <c r="W1706" s="61" t="s">
        <v>194</v>
      </c>
      <c r="X1706" s="61">
        <f t="shared" si="384"/>
        <v>3.6349999999999998</v>
      </c>
      <c r="Y1706" s="61">
        <f t="shared" si="388"/>
        <v>3.5454767129968299</v>
      </c>
      <c r="Z1706" s="58">
        <f t="shared" si="389"/>
        <v>0</v>
      </c>
      <c r="AA1706" s="81">
        <f t="shared" si="392"/>
        <v>494.15264569617165</v>
      </c>
      <c r="AB1706" s="212">
        <f t="shared" si="387"/>
        <v>123.53816142404291</v>
      </c>
      <c r="AC1706" s="82"/>
      <c r="AD1706" s="10"/>
      <c r="AE1706"/>
      <c r="AF1706"/>
      <c r="AK1706" s="10"/>
      <c r="AM1706"/>
      <c r="AR1706" s="10"/>
      <c r="AT1706"/>
    </row>
    <row r="1707" spans="1:46" x14ac:dyDescent="0.25">
      <c r="A1707" s="93">
        <v>1618</v>
      </c>
      <c r="B1707" s="93" t="s">
        <v>126</v>
      </c>
      <c r="C1707" s="94" t="s">
        <v>114</v>
      </c>
      <c r="D1707" s="121">
        <v>2014</v>
      </c>
      <c r="E1707" s="93">
        <v>4</v>
      </c>
      <c r="F1707" s="93">
        <f t="shared" si="385"/>
        <v>1618</v>
      </c>
      <c r="H1707" s="54">
        <v>4</v>
      </c>
      <c r="I1707" s="118">
        <v>506.63</v>
      </c>
      <c r="J1707" s="123"/>
      <c r="L1707"/>
      <c r="M1707" s="60">
        <f t="shared" si="386"/>
        <v>506.63</v>
      </c>
      <c r="N1707" s="10"/>
      <c r="O1707" s="79" t="str">
        <f t="shared" si="382"/>
        <v>NY Metro</v>
      </c>
      <c r="P1707" s="94">
        <f t="shared" si="381"/>
        <v>1618</v>
      </c>
      <c r="Q1707" s="94" t="s">
        <v>114</v>
      </c>
      <c r="R1707" s="193"/>
      <c r="S1707" s="94">
        <v>1</v>
      </c>
      <c r="T1707" s="58">
        <f t="shared" si="390"/>
        <v>4</v>
      </c>
      <c r="U1707" s="61">
        <f t="shared" si="391"/>
        <v>506.63</v>
      </c>
      <c r="V1707" s="61">
        <f t="shared" si="383"/>
        <v>494.15264569617165</v>
      </c>
      <c r="W1707" s="61" t="s">
        <v>194</v>
      </c>
      <c r="X1707" s="61">
        <f t="shared" si="384"/>
        <v>3.6349999999999998</v>
      </c>
      <c r="Y1707" s="61">
        <f t="shared" si="388"/>
        <v>3.5454767129968299</v>
      </c>
      <c r="Z1707" s="58">
        <f t="shared" si="389"/>
        <v>0</v>
      </c>
      <c r="AA1707" s="81">
        <f t="shared" si="392"/>
        <v>494.15264569617165</v>
      </c>
      <c r="AB1707" s="212">
        <f t="shared" si="387"/>
        <v>123.53816142404291</v>
      </c>
      <c r="AC1707" s="82"/>
      <c r="AD1707" s="10"/>
      <c r="AE1707"/>
      <c r="AF1707"/>
      <c r="AK1707" s="10"/>
      <c r="AM1707"/>
      <c r="AR1707" s="10"/>
      <c r="AT1707"/>
    </row>
    <row r="1708" spans="1:46" x14ac:dyDescent="0.25">
      <c r="A1708" s="93">
        <v>1619</v>
      </c>
      <c r="B1708" s="93" t="s">
        <v>126</v>
      </c>
      <c r="C1708" s="94" t="s">
        <v>114</v>
      </c>
      <c r="D1708" s="121">
        <v>2014</v>
      </c>
      <c r="E1708" s="93">
        <v>4</v>
      </c>
      <c r="F1708" s="93">
        <f t="shared" si="385"/>
        <v>1619</v>
      </c>
      <c r="H1708" s="54">
        <v>4</v>
      </c>
      <c r="I1708" s="118">
        <v>506.63</v>
      </c>
      <c r="J1708" s="123"/>
      <c r="L1708"/>
      <c r="M1708" s="60">
        <f t="shared" si="386"/>
        <v>506.63</v>
      </c>
      <c r="N1708" s="10"/>
      <c r="O1708" s="79" t="str">
        <f t="shared" si="382"/>
        <v>NY Metro</v>
      </c>
      <c r="P1708" s="94">
        <f t="shared" si="381"/>
        <v>1619</v>
      </c>
      <c r="Q1708" s="94" t="s">
        <v>114</v>
      </c>
      <c r="R1708" s="193"/>
      <c r="S1708" s="94">
        <v>1</v>
      </c>
      <c r="T1708" s="58">
        <f t="shared" si="390"/>
        <v>4</v>
      </c>
      <c r="U1708" s="61">
        <f t="shared" si="391"/>
        <v>506.63</v>
      </c>
      <c r="V1708" s="61">
        <f t="shared" si="383"/>
        <v>494.15264569617165</v>
      </c>
      <c r="W1708" s="61" t="s">
        <v>194</v>
      </c>
      <c r="X1708" s="61">
        <f t="shared" si="384"/>
        <v>3.6349999999999998</v>
      </c>
      <c r="Y1708" s="61">
        <f t="shared" si="388"/>
        <v>3.5454767129968299</v>
      </c>
      <c r="Z1708" s="58">
        <f t="shared" si="389"/>
        <v>0</v>
      </c>
      <c r="AA1708" s="81">
        <f t="shared" si="392"/>
        <v>494.15264569617165</v>
      </c>
      <c r="AB1708" s="212">
        <f t="shared" si="387"/>
        <v>123.53816142404291</v>
      </c>
      <c r="AC1708" s="82"/>
      <c r="AD1708" s="10"/>
      <c r="AE1708"/>
      <c r="AF1708"/>
      <c r="AK1708" s="10"/>
      <c r="AM1708"/>
      <c r="AR1708" s="10"/>
      <c r="AT1708"/>
    </row>
    <row r="1709" spans="1:46" x14ac:dyDescent="0.25">
      <c r="A1709" s="93">
        <v>1620</v>
      </c>
      <c r="B1709" s="93" t="s">
        <v>126</v>
      </c>
      <c r="C1709" s="94" t="s">
        <v>114</v>
      </c>
      <c r="D1709" s="121">
        <v>2014</v>
      </c>
      <c r="E1709" s="93">
        <v>4</v>
      </c>
      <c r="F1709" s="93">
        <f t="shared" si="385"/>
        <v>1620</v>
      </c>
      <c r="H1709" s="54">
        <v>4</v>
      </c>
      <c r="I1709" s="118">
        <v>506.63</v>
      </c>
      <c r="J1709" s="123"/>
      <c r="L1709"/>
      <c r="M1709" s="60">
        <f t="shared" si="386"/>
        <v>506.63</v>
      </c>
      <c r="N1709" s="10"/>
      <c r="O1709" s="79" t="str">
        <f t="shared" si="382"/>
        <v>NY Metro</v>
      </c>
      <c r="P1709" s="94">
        <f t="shared" si="381"/>
        <v>1620</v>
      </c>
      <c r="Q1709" s="94" t="s">
        <v>114</v>
      </c>
      <c r="R1709" s="193"/>
      <c r="S1709" s="94">
        <v>1</v>
      </c>
      <c r="T1709" s="58">
        <f t="shared" si="390"/>
        <v>4</v>
      </c>
      <c r="U1709" s="61">
        <f t="shared" si="391"/>
        <v>506.63</v>
      </c>
      <c r="V1709" s="61">
        <f t="shared" si="383"/>
        <v>494.15264569617165</v>
      </c>
      <c r="W1709" s="61" t="s">
        <v>194</v>
      </c>
      <c r="X1709" s="61">
        <f t="shared" si="384"/>
        <v>3.6349999999999998</v>
      </c>
      <c r="Y1709" s="61">
        <f t="shared" si="388"/>
        <v>3.5454767129968299</v>
      </c>
      <c r="Z1709" s="58">
        <f t="shared" si="389"/>
        <v>0</v>
      </c>
      <c r="AA1709" s="81">
        <f t="shared" si="392"/>
        <v>494.15264569617165</v>
      </c>
      <c r="AB1709" s="212">
        <f t="shared" si="387"/>
        <v>123.53816142404291</v>
      </c>
      <c r="AC1709" s="82"/>
      <c r="AD1709" s="10"/>
      <c r="AE1709"/>
      <c r="AF1709"/>
      <c r="AK1709" s="10"/>
      <c r="AM1709"/>
      <c r="AR1709" s="10"/>
      <c r="AT1709"/>
    </row>
    <row r="1710" spans="1:46" x14ac:dyDescent="0.25">
      <c r="A1710" s="93">
        <v>1621</v>
      </c>
      <c r="B1710" s="93" t="s">
        <v>126</v>
      </c>
      <c r="C1710" s="94" t="s">
        <v>114</v>
      </c>
      <c r="D1710" s="121">
        <v>2014</v>
      </c>
      <c r="E1710" s="93">
        <v>4</v>
      </c>
      <c r="F1710" s="93">
        <f t="shared" si="385"/>
        <v>1621</v>
      </c>
      <c r="H1710" s="54">
        <v>4</v>
      </c>
      <c r="I1710" s="118">
        <v>506.63</v>
      </c>
      <c r="J1710" s="123"/>
      <c r="L1710"/>
      <c r="M1710" s="60">
        <f t="shared" si="386"/>
        <v>506.63</v>
      </c>
      <c r="N1710" s="10"/>
      <c r="O1710" s="79" t="str">
        <f t="shared" si="382"/>
        <v>NY Metro</v>
      </c>
      <c r="P1710" s="94">
        <f t="shared" si="381"/>
        <v>1621</v>
      </c>
      <c r="Q1710" s="94" t="s">
        <v>114</v>
      </c>
      <c r="R1710" s="193"/>
      <c r="S1710" s="94">
        <v>1</v>
      </c>
      <c r="T1710" s="58">
        <f t="shared" si="390"/>
        <v>4</v>
      </c>
      <c r="U1710" s="61">
        <f t="shared" si="391"/>
        <v>506.63</v>
      </c>
      <c r="V1710" s="61">
        <f t="shared" si="383"/>
        <v>494.15264569617165</v>
      </c>
      <c r="W1710" s="61" t="s">
        <v>194</v>
      </c>
      <c r="X1710" s="61">
        <f t="shared" si="384"/>
        <v>3.6349999999999998</v>
      </c>
      <c r="Y1710" s="61">
        <f t="shared" si="388"/>
        <v>3.5454767129968299</v>
      </c>
      <c r="Z1710" s="58">
        <f t="shared" si="389"/>
        <v>0</v>
      </c>
      <c r="AA1710" s="81">
        <f t="shared" si="392"/>
        <v>494.15264569617165</v>
      </c>
      <c r="AB1710" s="212">
        <f t="shared" si="387"/>
        <v>123.53816142404291</v>
      </c>
      <c r="AC1710" s="82"/>
      <c r="AD1710" s="10"/>
      <c r="AE1710"/>
      <c r="AF1710"/>
      <c r="AK1710" s="10"/>
      <c r="AM1710"/>
      <c r="AR1710" s="10"/>
      <c r="AT1710"/>
    </row>
    <row r="1711" spans="1:46" x14ac:dyDescent="0.25">
      <c r="A1711" s="93">
        <v>1622</v>
      </c>
      <c r="B1711" s="93" t="s">
        <v>126</v>
      </c>
      <c r="C1711" s="94" t="s">
        <v>114</v>
      </c>
      <c r="D1711" s="121">
        <v>2014</v>
      </c>
      <c r="E1711" s="93">
        <v>4</v>
      </c>
      <c r="F1711" s="93">
        <f t="shared" si="385"/>
        <v>1622</v>
      </c>
      <c r="H1711" s="54">
        <v>4</v>
      </c>
      <c r="I1711" s="118">
        <v>506.63</v>
      </c>
      <c r="J1711" s="123"/>
      <c r="L1711"/>
      <c r="M1711" s="60">
        <f t="shared" si="386"/>
        <v>506.63</v>
      </c>
      <c r="N1711" s="10"/>
      <c r="O1711" s="79" t="str">
        <f t="shared" si="382"/>
        <v>NY Metro</v>
      </c>
      <c r="P1711" s="94">
        <f t="shared" si="381"/>
        <v>1622</v>
      </c>
      <c r="Q1711" s="94" t="s">
        <v>114</v>
      </c>
      <c r="R1711" s="193"/>
      <c r="S1711" s="94">
        <v>1</v>
      </c>
      <c r="T1711" s="58">
        <f t="shared" si="390"/>
        <v>4</v>
      </c>
      <c r="U1711" s="61">
        <f t="shared" si="391"/>
        <v>506.63</v>
      </c>
      <c r="V1711" s="61">
        <f t="shared" si="383"/>
        <v>494.15264569617165</v>
      </c>
      <c r="W1711" s="61" t="s">
        <v>194</v>
      </c>
      <c r="X1711" s="61">
        <f t="shared" si="384"/>
        <v>3.6349999999999998</v>
      </c>
      <c r="Y1711" s="61">
        <f t="shared" si="388"/>
        <v>3.5454767129968299</v>
      </c>
      <c r="Z1711" s="58">
        <f t="shared" si="389"/>
        <v>0</v>
      </c>
      <c r="AA1711" s="81">
        <f t="shared" si="392"/>
        <v>494.15264569617165</v>
      </c>
      <c r="AB1711" s="212">
        <f t="shared" si="387"/>
        <v>123.53816142404291</v>
      </c>
      <c r="AC1711" s="82"/>
      <c r="AD1711" s="10"/>
      <c r="AE1711"/>
      <c r="AF1711"/>
      <c r="AK1711" s="10"/>
      <c r="AM1711"/>
      <c r="AR1711" s="10"/>
      <c r="AT1711"/>
    </row>
    <row r="1712" spans="1:46" x14ac:dyDescent="0.25">
      <c r="A1712" s="93">
        <v>1623</v>
      </c>
      <c r="B1712" s="93" t="s">
        <v>126</v>
      </c>
      <c r="C1712" s="94" t="s">
        <v>114</v>
      </c>
      <c r="D1712" s="121">
        <v>2014</v>
      </c>
      <c r="E1712" s="93">
        <v>4</v>
      </c>
      <c r="F1712" s="93">
        <f t="shared" si="385"/>
        <v>1623</v>
      </c>
      <c r="H1712" s="54">
        <v>4</v>
      </c>
      <c r="I1712" s="118">
        <v>506.63</v>
      </c>
      <c r="J1712" s="123"/>
      <c r="L1712"/>
      <c r="M1712" s="60">
        <f t="shared" si="386"/>
        <v>506.63</v>
      </c>
      <c r="N1712" s="10"/>
      <c r="O1712" s="79" t="str">
        <f t="shared" si="382"/>
        <v>NY Metro</v>
      </c>
      <c r="P1712" s="94">
        <f t="shared" si="381"/>
        <v>1623</v>
      </c>
      <c r="Q1712" s="94" t="s">
        <v>114</v>
      </c>
      <c r="R1712" s="193"/>
      <c r="S1712" s="94">
        <v>1</v>
      </c>
      <c r="T1712" s="58">
        <f t="shared" si="390"/>
        <v>4</v>
      </c>
      <c r="U1712" s="61">
        <f t="shared" si="391"/>
        <v>506.63</v>
      </c>
      <c r="V1712" s="61">
        <f t="shared" si="383"/>
        <v>494.15264569617165</v>
      </c>
      <c r="W1712" s="61" t="s">
        <v>194</v>
      </c>
      <c r="X1712" s="61">
        <f t="shared" si="384"/>
        <v>3.6349999999999998</v>
      </c>
      <c r="Y1712" s="61">
        <f t="shared" si="388"/>
        <v>3.5454767129968299</v>
      </c>
      <c r="Z1712" s="58">
        <f t="shared" si="389"/>
        <v>0</v>
      </c>
      <c r="AA1712" s="81">
        <f t="shared" si="392"/>
        <v>494.15264569617165</v>
      </c>
      <c r="AB1712" s="212">
        <f t="shared" si="387"/>
        <v>123.53816142404291</v>
      </c>
      <c r="AC1712" s="82"/>
      <c r="AD1712" s="10"/>
      <c r="AE1712"/>
      <c r="AF1712"/>
      <c r="AK1712" s="10"/>
      <c r="AM1712"/>
      <c r="AR1712" s="10"/>
      <c r="AT1712"/>
    </row>
    <row r="1713" spans="1:46" x14ac:dyDescent="0.25">
      <c r="A1713" s="93">
        <v>1624</v>
      </c>
      <c r="B1713" s="93" t="s">
        <v>126</v>
      </c>
      <c r="C1713" s="94" t="s">
        <v>114</v>
      </c>
      <c r="D1713" s="121">
        <v>2014</v>
      </c>
      <c r="E1713" s="93">
        <v>4</v>
      </c>
      <c r="F1713" s="93">
        <f t="shared" si="385"/>
        <v>1624</v>
      </c>
      <c r="H1713" s="54">
        <v>4</v>
      </c>
      <c r="I1713" s="118">
        <v>506.63</v>
      </c>
      <c r="J1713" s="123"/>
      <c r="L1713"/>
      <c r="M1713" s="60">
        <f t="shared" si="386"/>
        <v>506.63</v>
      </c>
      <c r="N1713" s="10"/>
      <c r="O1713" s="79" t="str">
        <f t="shared" si="382"/>
        <v>NY Metro</v>
      </c>
      <c r="P1713" s="94">
        <f t="shared" si="381"/>
        <v>1624</v>
      </c>
      <c r="Q1713" s="94" t="s">
        <v>114</v>
      </c>
      <c r="R1713" s="193"/>
      <c r="S1713" s="94">
        <v>1</v>
      </c>
      <c r="T1713" s="58">
        <f t="shared" si="390"/>
        <v>4</v>
      </c>
      <c r="U1713" s="61">
        <f t="shared" si="391"/>
        <v>506.63</v>
      </c>
      <c r="V1713" s="61">
        <f t="shared" si="383"/>
        <v>494.15264569617165</v>
      </c>
      <c r="W1713" s="61" t="s">
        <v>194</v>
      </c>
      <c r="X1713" s="61">
        <f t="shared" si="384"/>
        <v>3.6349999999999998</v>
      </c>
      <c r="Y1713" s="61">
        <f t="shared" si="388"/>
        <v>3.5454767129968299</v>
      </c>
      <c r="Z1713" s="58">
        <f t="shared" si="389"/>
        <v>0</v>
      </c>
      <c r="AA1713" s="81">
        <f t="shared" si="392"/>
        <v>494.15264569617165</v>
      </c>
      <c r="AB1713" s="212">
        <f t="shared" si="387"/>
        <v>123.53816142404291</v>
      </c>
      <c r="AC1713" s="82"/>
      <c r="AD1713" s="10"/>
      <c r="AE1713"/>
      <c r="AF1713"/>
      <c r="AK1713" s="10"/>
      <c r="AM1713"/>
      <c r="AR1713" s="10"/>
      <c r="AT1713"/>
    </row>
    <row r="1714" spans="1:46" x14ac:dyDescent="0.25">
      <c r="A1714" s="93">
        <v>1625</v>
      </c>
      <c r="B1714" s="93" t="s">
        <v>126</v>
      </c>
      <c r="C1714" s="94" t="s">
        <v>114</v>
      </c>
      <c r="D1714" s="121">
        <v>2014</v>
      </c>
      <c r="E1714" s="93">
        <v>4</v>
      </c>
      <c r="F1714" s="93">
        <f t="shared" si="385"/>
        <v>1625</v>
      </c>
      <c r="H1714" s="54">
        <v>4</v>
      </c>
      <c r="I1714" s="118">
        <v>506.63</v>
      </c>
      <c r="J1714" s="123"/>
      <c r="L1714"/>
      <c r="M1714" s="60">
        <f t="shared" si="386"/>
        <v>506.63</v>
      </c>
      <c r="N1714" s="10"/>
      <c r="O1714" s="79" t="str">
        <f t="shared" si="382"/>
        <v>NY Metro</v>
      </c>
      <c r="P1714" s="94">
        <f t="shared" si="381"/>
        <v>1625</v>
      </c>
      <c r="Q1714" s="94" t="s">
        <v>114</v>
      </c>
      <c r="R1714" s="193"/>
      <c r="S1714" s="94">
        <v>1</v>
      </c>
      <c r="T1714" s="58">
        <f t="shared" si="390"/>
        <v>4</v>
      </c>
      <c r="U1714" s="61">
        <f t="shared" si="391"/>
        <v>506.63</v>
      </c>
      <c r="V1714" s="61">
        <f t="shared" si="383"/>
        <v>494.15264569617165</v>
      </c>
      <c r="W1714" s="61" t="s">
        <v>194</v>
      </c>
      <c r="X1714" s="61">
        <f t="shared" si="384"/>
        <v>3.6349999999999998</v>
      </c>
      <c r="Y1714" s="61">
        <f t="shared" si="388"/>
        <v>3.5454767129968299</v>
      </c>
      <c r="Z1714" s="58">
        <f t="shared" si="389"/>
        <v>0</v>
      </c>
      <c r="AA1714" s="81">
        <f t="shared" si="392"/>
        <v>494.15264569617165</v>
      </c>
      <c r="AB1714" s="212">
        <f t="shared" si="387"/>
        <v>123.53816142404291</v>
      </c>
      <c r="AC1714" s="82"/>
      <c r="AD1714" s="10"/>
      <c r="AE1714"/>
      <c r="AF1714"/>
      <c r="AK1714" s="10"/>
      <c r="AM1714"/>
      <c r="AR1714" s="10"/>
      <c r="AT1714"/>
    </row>
    <row r="1715" spans="1:46" x14ac:dyDescent="0.25">
      <c r="A1715" s="93">
        <v>1626</v>
      </c>
      <c r="B1715" s="93" t="s">
        <v>126</v>
      </c>
      <c r="C1715" s="94" t="s">
        <v>114</v>
      </c>
      <c r="D1715" s="121">
        <v>2014</v>
      </c>
      <c r="E1715" s="93">
        <v>4</v>
      </c>
      <c r="F1715" s="93">
        <f t="shared" si="385"/>
        <v>1626</v>
      </c>
      <c r="H1715" s="54">
        <v>4</v>
      </c>
      <c r="I1715" s="118">
        <v>506.63</v>
      </c>
      <c r="J1715" s="123"/>
      <c r="L1715"/>
      <c r="M1715" s="60">
        <f t="shared" si="386"/>
        <v>506.63</v>
      </c>
      <c r="N1715" s="10"/>
      <c r="O1715" s="79" t="str">
        <f t="shared" si="382"/>
        <v>NY Metro</v>
      </c>
      <c r="P1715" s="94">
        <f t="shared" si="381"/>
        <v>1626</v>
      </c>
      <c r="Q1715" s="94" t="s">
        <v>114</v>
      </c>
      <c r="R1715" s="193"/>
      <c r="S1715" s="94">
        <v>1</v>
      </c>
      <c r="T1715" s="58">
        <f t="shared" si="390"/>
        <v>4</v>
      </c>
      <c r="U1715" s="61">
        <f t="shared" si="391"/>
        <v>506.63</v>
      </c>
      <c r="V1715" s="61">
        <f t="shared" si="383"/>
        <v>494.15264569617165</v>
      </c>
      <c r="W1715" s="61" t="s">
        <v>194</v>
      </c>
      <c r="X1715" s="61">
        <f t="shared" si="384"/>
        <v>3.6349999999999998</v>
      </c>
      <c r="Y1715" s="61">
        <f t="shared" si="388"/>
        <v>3.5454767129968299</v>
      </c>
      <c r="Z1715" s="58">
        <f t="shared" si="389"/>
        <v>0</v>
      </c>
      <c r="AA1715" s="81">
        <f t="shared" si="392"/>
        <v>494.15264569617165</v>
      </c>
      <c r="AB1715" s="212">
        <f t="shared" si="387"/>
        <v>123.53816142404291</v>
      </c>
      <c r="AC1715" s="82"/>
      <c r="AD1715" s="10"/>
      <c r="AE1715"/>
      <c r="AF1715"/>
      <c r="AK1715" s="10"/>
      <c r="AM1715"/>
      <c r="AR1715" s="10"/>
      <c r="AT1715"/>
    </row>
    <row r="1716" spans="1:46" x14ac:dyDescent="0.25">
      <c r="A1716" s="93">
        <v>1627</v>
      </c>
      <c r="B1716" s="93" t="s">
        <v>126</v>
      </c>
      <c r="C1716" s="94" t="s">
        <v>114</v>
      </c>
      <c r="D1716" s="121">
        <v>2014</v>
      </c>
      <c r="E1716" s="93">
        <v>4</v>
      </c>
      <c r="F1716" s="93">
        <f t="shared" si="385"/>
        <v>1627</v>
      </c>
      <c r="H1716" s="54">
        <v>4</v>
      </c>
      <c r="I1716" s="118">
        <v>506.63</v>
      </c>
      <c r="J1716" s="123"/>
      <c r="L1716"/>
      <c r="M1716" s="60">
        <f t="shared" si="386"/>
        <v>506.63</v>
      </c>
      <c r="N1716" s="10"/>
      <c r="O1716" s="79" t="str">
        <f t="shared" si="382"/>
        <v>NY Metro</v>
      </c>
      <c r="P1716" s="94">
        <f t="shared" si="381"/>
        <v>1627</v>
      </c>
      <c r="Q1716" s="94" t="s">
        <v>114</v>
      </c>
      <c r="R1716" s="193"/>
      <c r="S1716" s="94">
        <v>1</v>
      </c>
      <c r="T1716" s="58">
        <f t="shared" si="390"/>
        <v>4</v>
      </c>
      <c r="U1716" s="61">
        <f t="shared" si="391"/>
        <v>506.63</v>
      </c>
      <c r="V1716" s="61">
        <f t="shared" si="383"/>
        <v>494.15264569617165</v>
      </c>
      <c r="W1716" s="61" t="s">
        <v>194</v>
      </c>
      <c r="X1716" s="61">
        <f t="shared" si="384"/>
        <v>3.6349999999999998</v>
      </c>
      <c r="Y1716" s="61">
        <f t="shared" si="388"/>
        <v>3.5454767129968299</v>
      </c>
      <c r="Z1716" s="58">
        <f t="shared" si="389"/>
        <v>0</v>
      </c>
      <c r="AA1716" s="81">
        <f t="shared" si="392"/>
        <v>494.15264569617165</v>
      </c>
      <c r="AB1716" s="212">
        <f t="shared" si="387"/>
        <v>123.53816142404291</v>
      </c>
      <c r="AC1716" s="82"/>
      <c r="AD1716" s="10"/>
      <c r="AE1716"/>
      <c r="AF1716"/>
      <c r="AK1716" s="10"/>
      <c r="AM1716"/>
      <c r="AR1716" s="10"/>
      <c r="AT1716"/>
    </row>
    <row r="1717" spans="1:46" x14ac:dyDescent="0.25">
      <c r="A1717" s="93">
        <v>1628</v>
      </c>
      <c r="B1717" s="93" t="s">
        <v>126</v>
      </c>
      <c r="C1717" s="94" t="s">
        <v>114</v>
      </c>
      <c r="D1717" s="121">
        <v>2014</v>
      </c>
      <c r="E1717" s="93">
        <v>4</v>
      </c>
      <c r="F1717" s="93">
        <f t="shared" si="385"/>
        <v>1628</v>
      </c>
      <c r="H1717" s="54">
        <v>4</v>
      </c>
      <c r="I1717" s="118">
        <v>506.63</v>
      </c>
      <c r="J1717" s="123"/>
      <c r="L1717"/>
      <c r="M1717" s="60">
        <f t="shared" si="386"/>
        <v>506.63</v>
      </c>
      <c r="N1717" s="10"/>
      <c r="O1717" s="79" t="str">
        <f t="shared" si="382"/>
        <v>NY Metro</v>
      </c>
      <c r="P1717" s="94">
        <f t="shared" si="381"/>
        <v>1628</v>
      </c>
      <c r="Q1717" s="94" t="s">
        <v>114</v>
      </c>
      <c r="R1717" s="193"/>
      <c r="S1717" s="94">
        <v>1</v>
      </c>
      <c r="T1717" s="58">
        <f t="shared" si="390"/>
        <v>4</v>
      </c>
      <c r="U1717" s="61">
        <f t="shared" si="391"/>
        <v>506.63</v>
      </c>
      <c r="V1717" s="61">
        <f t="shared" si="383"/>
        <v>494.15264569617165</v>
      </c>
      <c r="W1717" s="61" t="s">
        <v>194</v>
      </c>
      <c r="X1717" s="61">
        <f t="shared" si="384"/>
        <v>3.6349999999999998</v>
      </c>
      <c r="Y1717" s="61">
        <f t="shared" si="388"/>
        <v>3.5454767129968299</v>
      </c>
      <c r="Z1717" s="58">
        <f t="shared" si="389"/>
        <v>0</v>
      </c>
      <c r="AA1717" s="81">
        <f t="shared" si="392"/>
        <v>494.15264569617165</v>
      </c>
      <c r="AB1717" s="212">
        <f t="shared" si="387"/>
        <v>123.53816142404291</v>
      </c>
      <c r="AC1717" s="82"/>
      <c r="AD1717" s="10"/>
      <c r="AE1717"/>
      <c r="AF1717"/>
      <c r="AK1717" s="10"/>
      <c r="AM1717"/>
      <c r="AR1717" s="10"/>
      <c r="AT1717"/>
    </row>
    <row r="1718" spans="1:46" x14ac:dyDescent="0.25">
      <c r="A1718" s="93">
        <v>1629</v>
      </c>
      <c r="B1718" s="93" t="s">
        <v>126</v>
      </c>
      <c r="C1718" s="94" t="s">
        <v>114</v>
      </c>
      <c r="D1718" s="121">
        <v>2014</v>
      </c>
      <c r="E1718" s="93">
        <v>4</v>
      </c>
      <c r="F1718" s="93">
        <f t="shared" si="385"/>
        <v>1629</v>
      </c>
      <c r="H1718" s="54">
        <v>4</v>
      </c>
      <c r="I1718" s="118">
        <v>506.63</v>
      </c>
      <c r="J1718" s="123"/>
      <c r="L1718"/>
      <c r="M1718" s="60">
        <f t="shared" si="386"/>
        <v>506.63</v>
      </c>
      <c r="N1718" s="10"/>
      <c r="O1718" s="79" t="str">
        <f t="shared" si="382"/>
        <v>NY Metro</v>
      </c>
      <c r="P1718" s="94">
        <f t="shared" si="381"/>
        <v>1629</v>
      </c>
      <c r="Q1718" s="94" t="s">
        <v>114</v>
      </c>
      <c r="R1718" s="193"/>
      <c r="S1718" s="94">
        <v>1</v>
      </c>
      <c r="T1718" s="58">
        <f t="shared" si="390"/>
        <v>4</v>
      </c>
      <c r="U1718" s="61">
        <f t="shared" si="391"/>
        <v>506.63</v>
      </c>
      <c r="V1718" s="61">
        <f t="shared" si="383"/>
        <v>494.15264569617165</v>
      </c>
      <c r="W1718" s="61" t="s">
        <v>194</v>
      </c>
      <c r="X1718" s="61">
        <f t="shared" si="384"/>
        <v>3.6349999999999998</v>
      </c>
      <c r="Y1718" s="61">
        <f t="shared" si="388"/>
        <v>3.5454767129968299</v>
      </c>
      <c r="Z1718" s="58">
        <f t="shared" si="389"/>
        <v>0</v>
      </c>
      <c r="AA1718" s="81">
        <f t="shared" si="392"/>
        <v>494.15264569617165</v>
      </c>
      <c r="AB1718" s="212">
        <f t="shared" si="387"/>
        <v>123.53816142404291</v>
      </c>
      <c r="AC1718" s="82"/>
      <c r="AD1718" s="10"/>
      <c r="AE1718"/>
      <c r="AF1718"/>
      <c r="AK1718" s="10"/>
      <c r="AM1718"/>
      <c r="AR1718" s="10"/>
      <c r="AT1718"/>
    </row>
    <row r="1719" spans="1:46" x14ac:dyDescent="0.25">
      <c r="A1719" s="93">
        <v>1630</v>
      </c>
      <c r="B1719" s="93" t="s">
        <v>126</v>
      </c>
      <c r="C1719" s="94" t="s">
        <v>114</v>
      </c>
      <c r="D1719" s="121">
        <v>2014</v>
      </c>
      <c r="E1719" s="93">
        <v>4</v>
      </c>
      <c r="F1719" s="93">
        <f t="shared" si="385"/>
        <v>1630</v>
      </c>
      <c r="H1719" s="54">
        <v>4</v>
      </c>
      <c r="I1719" s="118">
        <v>506.63</v>
      </c>
      <c r="J1719" s="123"/>
      <c r="L1719"/>
      <c r="M1719" s="60">
        <f t="shared" si="386"/>
        <v>506.63</v>
      </c>
      <c r="N1719" s="10"/>
      <c r="O1719" s="79" t="str">
        <f t="shared" si="382"/>
        <v>NY Metro</v>
      </c>
      <c r="P1719" s="94">
        <f t="shared" si="381"/>
        <v>1630</v>
      </c>
      <c r="Q1719" s="94" t="s">
        <v>114</v>
      </c>
      <c r="R1719" s="193"/>
      <c r="S1719" s="94">
        <v>1</v>
      </c>
      <c r="T1719" s="58">
        <f t="shared" si="390"/>
        <v>4</v>
      </c>
      <c r="U1719" s="61">
        <f t="shared" si="391"/>
        <v>506.63</v>
      </c>
      <c r="V1719" s="61">
        <f t="shared" si="383"/>
        <v>494.15264569617165</v>
      </c>
      <c r="W1719" s="61" t="s">
        <v>194</v>
      </c>
      <c r="X1719" s="61">
        <f t="shared" si="384"/>
        <v>3.6349999999999998</v>
      </c>
      <c r="Y1719" s="61">
        <f t="shared" si="388"/>
        <v>3.5454767129968299</v>
      </c>
      <c r="Z1719" s="58">
        <f t="shared" si="389"/>
        <v>0</v>
      </c>
      <c r="AA1719" s="81">
        <f t="shared" si="392"/>
        <v>494.15264569617165</v>
      </c>
      <c r="AB1719" s="212">
        <f t="shared" si="387"/>
        <v>123.53816142404291</v>
      </c>
      <c r="AC1719" s="82"/>
      <c r="AD1719" s="10"/>
      <c r="AE1719"/>
      <c r="AF1719"/>
      <c r="AK1719" s="10"/>
      <c r="AM1719"/>
      <c r="AR1719" s="10"/>
      <c r="AT1719"/>
    </row>
    <row r="1720" spans="1:46" x14ac:dyDescent="0.25">
      <c r="A1720" s="93">
        <v>1631</v>
      </c>
      <c r="B1720" s="93" t="s">
        <v>126</v>
      </c>
      <c r="C1720" s="94" t="s">
        <v>114</v>
      </c>
      <c r="D1720" s="121">
        <v>2014</v>
      </c>
      <c r="E1720" s="93">
        <v>4</v>
      </c>
      <c r="F1720" s="93">
        <f t="shared" si="385"/>
        <v>1631</v>
      </c>
      <c r="H1720" s="54">
        <v>4</v>
      </c>
      <c r="I1720" s="118">
        <v>506.63</v>
      </c>
      <c r="J1720" s="123"/>
      <c r="L1720"/>
      <c r="M1720" s="60">
        <f t="shared" si="386"/>
        <v>506.63</v>
      </c>
      <c r="N1720" s="10"/>
      <c r="O1720" s="79" t="str">
        <f t="shared" si="382"/>
        <v>NY Metro</v>
      </c>
      <c r="P1720" s="94">
        <f t="shared" ref="P1720:P1783" si="393">A1720</f>
        <v>1631</v>
      </c>
      <c r="Q1720" s="94" t="s">
        <v>114</v>
      </c>
      <c r="R1720" s="193"/>
      <c r="S1720" s="94">
        <v>1</v>
      </c>
      <c r="T1720" s="58">
        <f t="shared" si="390"/>
        <v>4</v>
      </c>
      <c r="U1720" s="61">
        <f t="shared" si="391"/>
        <v>506.63</v>
      </c>
      <c r="V1720" s="61">
        <f t="shared" si="383"/>
        <v>494.15264569617165</v>
      </c>
      <c r="W1720" s="61" t="s">
        <v>194</v>
      </c>
      <c r="X1720" s="61">
        <f t="shared" si="384"/>
        <v>3.6349999999999998</v>
      </c>
      <c r="Y1720" s="61">
        <f t="shared" si="388"/>
        <v>3.5454767129968299</v>
      </c>
      <c r="Z1720" s="58">
        <f t="shared" si="389"/>
        <v>0</v>
      </c>
      <c r="AA1720" s="81">
        <f t="shared" si="392"/>
        <v>494.15264569617165</v>
      </c>
      <c r="AB1720" s="212">
        <f t="shared" si="387"/>
        <v>123.53816142404291</v>
      </c>
      <c r="AC1720" s="82"/>
      <c r="AD1720" s="10"/>
      <c r="AE1720"/>
      <c r="AF1720"/>
      <c r="AK1720" s="10"/>
      <c r="AM1720"/>
      <c r="AR1720" s="10"/>
      <c r="AT1720"/>
    </row>
    <row r="1721" spans="1:46" x14ac:dyDescent="0.25">
      <c r="A1721" s="93">
        <v>1632</v>
      </c>
      <c r="B1721" s="93" t="s">
        <v>126</v>
      </c>
      <c r="C1721" s="94" t="s">
        <v>114</v>
      </c>
      <c r="D1721" s="121">
        <v>2014</v>
      </c>
      <c r="E1721" s="93">
        <v>4</v>
      </c>
      <c r="F1721" s="93">
        <f t="shared" si="385"/>
        <v>1632</v>
      </c>
      <c r="H1721" s="54">
        <v>4</v>
      </c>
      <c r="I1721" s="118">
        <v>506.63</v>
      </c>
      <c r="J1721" s="123"/>
      <c r="L1721"/>
      <c r="M1721" s="60">
        <f t="shared" si="386"/>
        <v>506.63</v>
      </c>
      <c r="N1721" s="10"/>
      <c r="O1721" s="79" t="str">
        <f t="shared" ref="O1721:O1784" si="394">IF(E1721=1,$E$3,IF(E1721=2,$E$4,IF(E1721=3,$E$5,IF(E1721=4,$E$6,IF(E1721=5,$E$7,IF(E1721=6,$E$8,"other"))))))</f>
        <v>NY Metro</v>
      </c>
      <c r="P1721" s="94">
        <f t="shared" si="393"/>
        <v>1632</v>
      </c>
      <c r="Q1721" s="94" t="s">
        <v>114</v>
      </c>
      <c r="R1721" s="193"/>
      <c r="S1721" s="94">
        <v>1</v>
      </c>
      <c r="T1721" s="58">
        <f t="shared" si="390"/>
        <v>4</v>
      </c>
      <c r="U1721" s="61">
        <f t="shared" si="391"/>
        <v>506.63</v>
      </c>
      <c r="V1721" s="61">
        <f t="shared" ref="V1721:V1784" si="395">U1721/INDEX($AO$49:$AO$56,MATCH($O1721,$AL$49:$AL$56,0))</f>
        <v>494.15264569617165</v>
      </c>
      <c r="W1721" s="61" t="s">
        <v>194</v>
      </c>
      <c r="X1721" s="61">
        <f t="shared" ref="X1721:X1784" si="396">IF(K1721,K1721,AVERAGE($L$11:$L$1104))</f>
        <v>3.6349999999999998</v>
      </c>
      <c r="Y1721" s="61">
        <f t="shared" si="388"/>
        <v>3.5454767129968299</v>
      </c>
      <c r="Z1721" s="58">
        <f t="shared" si="389"/>
        <v>0</v>
      </c>
      <c r="AA1721" s="81">
        <f t="shared" si="392"/>
        <v>494.15264569617165</v>
      </c>
      <c r="AB1721" s="212">
        <f t="shared" si="387"/>
        <v>123.53816142404291</v>
      </c>
      <c r="AC1721" s="82"/>
      <c r="AD1721" s="10"/>
      <c r="AE1721"/>
      <c r="AF1721"/>
      <c r="AK1721" s="10"/>
      <c r="AM1721"/>
      <c r="AR1721" s="10"/>
      <c r="AT1721"/>
    </row>
    <row r="1722" spans="1:46" x14ac:dyDescent="0.25">
      <c r="A1722" s="93">
        <v>1633</v>
      </c>
      <c r="B1722" s="93" t="s">
        <v>126</v>
      </c>
      <c r="C1722" s="94" t="s">
        <v>114</v>
      </c>
      <c r="D1722" s="121">
        <v>2014</v>
      </c>
      <c r="E1722" s="93">
        <v>4</v>
      </c>
      <c r="F1722" s="93">
        <f t="shared" si="385"/>
        <v>1633</v>
      </c>
      <c r="H1722" s="54">
        <v>4</v>
      </c>
      <c r="I1722" s="118">
        <v>506.64</v>
      </c>
      <c r="J1722" s="123"/>
      <c r="L1722"/>
      <c r="M1722" s="60">
        <f t="shared" si="386"/>
        <v>506.64</v>
      </c>
      <c r="N1722" s="10"/>
      <c r="O1722" s="79" t="str">
        <f t="shared" si="394"/>
        <v>NY Metro</v>
      </c>
      <c r="P1722" s="94">
        <f t="shared" si="393"/>
        <v>1633</v>
      </c>
      <c r="Q1722" s="94" t="s">
        <v>114</v>
      </c>
      <c r="R1722" s="193"/>
      <c r="S1722" s="94">
        <v>1</v>
      </c>
      <c r="T1722" s="58">
        <f t="shared" si="390"/>
        <v>4</v>
      </c>
      <c r="U1722" s="61">
        <f t="shared" si="391"/>
        <v>506.64</v>
      </c>
      <c r="V1722" s="61">
        <f t="shared" si="395"/>
        <v>494.16239941477687</v>
      </c>
      <c r="W1722" s="61" t="s">
        <v>194</v>
      </c>
      <c r="X1722" s="61">
        <f t="shared" si="396"/>
        <v>3.6349999999999998</v>
      </c>
      <c r="Y1722" s="61">
        <f t="shared" si="388"/>
        <v>3.5454767129968299</v>
      </c>
      <c r="Z1722" s="58">
        <f t="shared" si="389"/>
        <v>0</v>
      </c>
      <c r="AA1722" s="81">
        <f t="shared" si="392"/>
        <v>494.16239941477687</v>
      </c>
      <c r="AB1722" s="212">
        <f t="shared" si="387"/>
        <v>123.54059985369422</v>
      </c>
      <c r="AC1722" s="82"/>
      <c r="AD1722" s="10"/>
      <c r="AE1722"/>
      <c r="AF1722"/>
      <c r="AK1722" s="10"/>
      <c r="AM1722"/>
      <c r="AR1722" s="10"/>
      <c r="AT1722"/>
    </row>
    <row r="1723" spans="1:46" x14ac:dyDescent="0.25">
      <c r="A1723" s="93">
        <v>1634</v>
      </c>
      <c r="B1723" s="93" t="s">
        <v>126</v>
      </c>
      <c r="C1723" s="94" t="s">
        <v>114</v>
      </c>
      <c r="D1723" s="121">
        <v>2014</v>
      </c>
      <c r="E1723" s="93">
        <v>4</v>
      </c>
      <c r="F1723" s="93">
        <f t="shared" si="385"/>
        <v>1634</v>
      </c>
      <c r="H1723" s="54">
        <v>4</v>
      </c>
      <c r="I1723" s="118">
        <v>506.63</v>
      </c>
      <c r="J1723" s="123"/>
      <c r="L1723"/>
      <c r="M1723" s="60">
        <f t="shared" si="386"/>
        <v>506.63</v>
      </c>
      <c r="N1723" s="10"/>
      <c r="O1723" s="79" t="str">
        <f t="shared" si="394"/>
        <v>NY Metro</v>
      </c>
      <c r="P1723" s="94">
        <f t="shared" si="393"/>
        <v>1634</v>
      </c>
      <c r="Q1723" s="94" t="s">
        <v>114</v>
      </c>
      <c r="R1723" s="193"/>
      <c r="S1723" s="94">
        <v>1</v>
      </c>
      <c r="T1723" s="58">
        <f t="shared" si="390"/>
        <v>4</v>
      </c>
      <c r="U1723" s="61">
        <f t="shared" si="391"/>
        <v>506.63</v>
      </c>
      <c r="V1723" s="61">
        <f t="shared" si="395"/>
        <v>494.15264569617165</v>
      </c>
      <c r="W1723" s="61" t="s">
        <v>194</v>
      </c>
      <c r="X1723" s="61">
        <f t="shared" si="396"/>
        <v>3.6349999999999998</v>
      </c>
      <c r="Y1723" s="61">
        <f t="shared" si="388"/>
        <v>3.5454767129968299</v>
      </c>
      <c r="Z1723" s="58">
        <f t="shared" si="389"/>
        <v>0</v>
      </c>
      <c r="AA1723" s="81">
        <f t="shared" si="392"/>
        <v>494.15264569617165</v>
      </c>
      <c r="AB1723" s="212">
        <f t="shared" si="387"/>
        <v>123.53816142404291</v>
      </c>
      <c r="AC1723" s="82"/>
      <c r="AD1723" s="10"/>
      <c r="AE1723"/>
      <c r="AF1723"/>
      <c r="AK1723" s="10"/>
      <c r="AM1723"/>
      <c r="AR1723" s="10"/>
      <c r="AT1723"/>
    </row>
    <row r="1724" spans="1:46" x14ac:dyDescent="0.25">
      <c r="A1724" s="93">
        <v>1635</v>
      </c>
      <c r="B1724" s="93" t="s">
        <v>126</v>
      </c>
      <c r="C1724" s="94" t="s">
        <v>114</v>
      </c>
      <c r="D1724" s="121">
        <v>2014</v>
      </c>
      <c r="E1724" s="93">
        <v>4</v>
      </c>
      <c r="F1724" s="93">
        <f t="shared" si="385"/>
        <v>1635</v>
      </c>
      <c r="H1724" s="54">
        <v>4</v>
      </c>
      <c r="I1724" s="118">
        <v>506.63</v>
      </c>
      <c r="J1724" s="123"/>
      <c r="L1724"/>
      <c r="M1724" s="60">
        <f t="shared" si="386"/>
        <v>506.63</v>
      </c>
      <c r="N1724" s="10"/>
      <c r="O1724" s="79" t="str">
        <f t="shared" si="394"/>
        <v>NY Metro</v>
      </c>
      <c r="P1724" s="94">
        <f t="shared" si="393"/>
        <v>1635</v>
      </c>
      <c r="Q1724" s="94" t="s">
        <v>114</v>
      </c>
      <c r="R1724" s="193"/>
      <c r="S1724" s="94">
        <v>1</v>
      </c>
      <c r="T1724" s="58">
        <f t="shared" si="390"/>
        <v>4</v>
      </c>
      <c r="U1724" s="61">
        <f t="shared" si="391"/>
        <v>506.63</v>
      </c>
      <c r="V1724" s="61">
        <f t="shared" si="395"/>
        <v>494.15264569617165</v>
      </c>
      <c r="W1724" s="61" t="s">
        <v>194</v>
      </c>
      <c r="X1724" s="61">
        <f t="shared" si="396"/>
        <v>3.6349999999999998</v>
      </c>
      <c r="Y1724" s="61">
        <f t="shared" si="388"/>
        <v>3.5454767129968299</v>
      </c>
      <c r="Z1724" s="58">
        <f t="shared" si="389"/>
        <v>0</v>
      </c>
      <c r="AA1724" s="81">
        <f t="shared" si="392"/>
        <v>494.15264569617165</v>
      </c>
      <c r="AB1724" s="212">
        <f t="shared" si="387"/>
        <v>123.53816142404291</v>
      </c>
      <c r="AC1724" s="82"/>
      <c r="AD1724" s="10"/>
      <c r="AE1724"/>
      <c r="AF1724"/>
      <c r="AK1724" s="10"/>
      <c r="AM1724"/>
      <c r="AR1724" s="10"/>
      <c r="AT1724"/>
    </row>
    <row r="1725" spans="1:46" x14ac:dyDescent="0.25">
      <c r="A1725" s="93">
        <v>1636</v>
      </c>
      <c r="B1725" s="93" t="s">
        <v>126</v>
      </c>
      <c r="C1725" s="94" t="s">
        <v>114</v>
      </c>
      <c r="D1725" s="121">
        <v>2014</v>
      </c>
      <c r="E1725" s="93">
        <v>4</v>
      </c>
      <c r="F1725" s="93">
        <f t="shared" si="385"/>
        <v>1636</v>
      </c>
      <c r="H1725" s="54">
        <v>4</v>
      </c>
      <c r="I1725" s="118">
        <v>506.63</v>
      </c>
      <c r="J1725" s="123"/>
      <c r="L1725"/>
      <c r="M1725" s="60">
        <f t="shared" si="386"/>
        <v>506.63</v>
      </c>
      <c r="N1725" s="10"/>
      <c r="O1725" s="79" t="str">
        <f t="shared" si="394"/>
        <v>NY Metro</v>
      </c>
      <c r="P1725" s="94">
        <f t="shared" si="393"/>
        <v>1636</v>
      </c>
      <c r="Q1725" s="94" t="s">
        <v>114</v>
      </c>
      <c r="R1725" s="193"/>
      <c r="S1725" s="94">
        <v>1</v>
      </c>
      <c r="T1725" s="58">
        <f t="shared" si="390"/>
        <v>4</v>
      </c>
      <c r="U1725" s="61">
        <f t="shared" si="391"/>
        <v>506.63</v>
      </c>
      <c r="V1725" s="61">
        <f t="shared" si="395"/>
        <v>494.15264569617165</v>
      </c>
      <c r="W1725" s="61" t="s">
        <v>194</v>
      </c>
      <c r="X1725" s="61">
        <f t="shared" si="396"/>
        <v>3.6349999999999998</v>
      </c>
      <c r="Y1725" s="61">
        <f t="shared" si="388"/>
        <v>3.5454767129968299</v>
      </c>
      <c r="Z1725" s="58">
        <f t="shared" si="389"/>
        <v>0</v>
      </c>
      <c r="AA1725" s="81">
        <f t="shared" si="392"/>
        <v>494.15264569617165</v>
      </c>
      <c r="AB1725" s="212">
        <f t="shared" si="387"/>
        <v>123.53816142404291</v>
      </c>
      <c r="AC1725" s="82"/>
      <c r="AD1725" s="10"/>
      <c r="AE1725"/>
      <c r="AF1725"/>
      <c r="AK1725" s="10"/>
      <c r="AM1725"/>
      <c r="AR1725" s="10"/>
      <c r="AT1725"/>
    </row>
    <row r="1726" spans="1:46" x14ac:dyDescent="0.25">
      <c r="A1726" s="93">
        <v>1637</v>
      </c>
      <c r="B1726" s="93" t="s">
        <v>126</v>
      </c>
      <c r="C1726" s="94" t="s">
        <v>114</v>
      </c>
      <c r="D1726" s="121">
        <v>2014</v>
      </c>
      <c r="E1726" s="93">
        <v>4</v>
      </c>
      <c r="F1726" s="93">
        <f t="shared" si="385"/>
        <v>1637</v>
      </c>
      <c r="H1726" s="54">
        <v>4</v>
      </c>
      <c r="I1726" s="118">
        <v>506.63</v>
      </c>
      <c r="J1726" s="123"/>
      <c r="L1726"/>
      <c r="M1726" s="60">
        <f t="shared" si="386"/>
        <v>506.63</v>
      </c>
      <c r="N1726" s="10"/>
      <c r="O1726" s="79" t="str">
        <f t="shared" si="394"/>
        <v>NY Metro</v>
      </c>
      <c r="P1726" s="94">
        <f t="shared" si="393"/>
        <v>1637</v>
      </c>
      <c r="Q1726" s="94" t="s">
        <v>114</v>
      </c>
      <c r="R1726" s="193"/>
      <c r="S1726" s="94">
        <v>1</v>
      </c>
      <c r="T1726" s="58">
        <f t="shared" si="390"/>
        <v>4</v>
      </c>
      <c r="U1726" s="61">
        <f t="shared" si="391"/>
        <v>506.63</v>
      </c>
      <c r="V1726" s="61">
        <f t="shared" si="395"/>
        <v>494.15264569617165</v>
      </c>
      <c r="W1726" s="61" t="s">
        <v>194</v>
      </c>
      <c r="X1726" s="61">
        <f t="shared" si="396"/>
        <v>3.6349999999999998</v>
      </c>
      <c r="Y1726" s="61">
        <f t="shared" si="388"/>
        <v>3.5454767129968299</v>
      </c>
      <c r="Z1726" s="58">
        <f t="shared" si="389"/>
        <v>0</v>
      </c>
      <c r="AA1726" s="81">
        <f t="shared" si="392"/>
        <v>494.15264569617165</v>
      </c>
      <c r="AB1726" s="212">
        <f t="shared" si="387"/>
        <v>123.53816142404291</v>
      </c>
      <c r="AC1726" s="82"/>
      <c r="AD1726" s="10"/>
      <c r="AE1726"/>
      <c r="AF1726"/>
      <c r="AK1726" s="10"/>
      <c r="AM1726"/>
      <c r="AR1726" s="10"/>
      <c r="AT1726"/>
    </row>
    <row r="1727" spans="1:46" x14ac:dyDescent="0.25">
      <c r="A1727" s="93">
        <v>1638</v>
      </c>
      <c r="B1727" s="93" t="s">
        <v>126</v>
      </c>
      <c r="C1727" s="94" t="s">
        <v>114</v>
      </c>
      <c r="D1727" s="121">
        <v>2014</v>
      </c>
      <c r="E1727" s="93">
        <v>4</v>
      </c>
      <c r="F1727" s="93">
        <f t="shared" ref="F1727:F1790" si="397">A1727</f>
        <v>1638</v>
      </c>
      <c r="H1727" s="54">
        <v>4</v>
      </c>
      <c r="I1727" s="118">
        <v>506.63</v>
      </c>
      <c r="J1727" s="123"/>
      <c r="L1727"/>
      <c r="M1727" s="60">
        <f t="shared" si="386"/>
        <v>506.63</v>
      </c>
      <c r="N1727" s="10"/>
      <c r="O1727" s="79" t="str">
        <f t="shared" si="394"/>
        <v>NY Metro</v>
      </c>
      <c r="P1727" s="94">
        <f t="shared" si="393"/>
        <v>1638</v>
      </c>
      <c r="Q1727" s="94" t="s">
        <v>114</v>
      </c>
      <c r="R1727" s="193"/>
      <c r="S1727" s="94">
        <v>1</v>
      </c>
      <c r="T1727" s="58">
        <f t="shared" si="390"/>
        <v>4</v>
      </c>
      <c r="U1727" s="61">
        <f t="shared" si="391"/>
        <v>506.63</v>
      </c>
      <c r="V1727" s="61">
        <f t="shared" si="395"/>
        <v>494.15264569617165</v>
      </c>
      <c r="W1727" s="61" t="s">
        <v>194</v>
      </c>
      <c r="X1727" s="61">
        <f t="shared" si="396"/>
        <v>3.6349999999999998</v>
      </c>
      <c r="Y1727" s="61">
        <f t="shared" si="388"/>
        <v>3.5454767129968299</v>
      </c>
      <c r="Z1727" s="58">
        <f t="shared" si="389"/>
        <v>0</v>
      </c>
      <c r="AA1727" s="81">
        <f t="shared" si="392"/>
        <v>494.15264569617165</v>
      </c>
      <c r="AB1727" s="212">
        <f t="shared" si="387"/>
        <v>123.53816142404291</v>
      </c>
      <c r="AC1727" s="82"/>
      <c r="AD1727" s="10"/>
      <c r="AE1727"/>
      <c r="AF1727"/>
      <c r="AK1727" s="10"/>
      <c r="AM1727"/>
      <c r="AR1727" s="10"/>
      <c r="AT1727"/>
    </row>
    <row r="1728" spans="1:46" x14ac:dyDescent="0.25">
      <c r="A1728" s="93">
        <v>1639</v>
      </c>
      <c r="B1728" s="93" t="s">
        <v>126</v>
      </c>
      <c r="C1728" s="94" t="s">
        <v>114</v>
      </c>
      <c r="D1728" s="121">
        <v>2014</v>
      </c>
      <c r="E1728" s="93">
        <v>4</v>
      </c>
      <c r="F1728" s="93">
        <f t="shared" si="397"/>
        <v>1639</v>
      </c>
      <c r="H1728" s="54">
        <v>4</v>
      </c>
      <c r="I1728" s="118">
        <v>506.63</v>
      </c>
      <c r="J1728" s="123"/>
      <c r="L1728"/>
      <c r="M1728" s="60">
        <f t="shared" si="386"/>
        <v>506.63</v>
      </c>
      <c r="N1728" s="10"/>
      <c r="O1728" s="79" t="str">
        <f t="shared" si="394"/>
        <v>NY Metro</v>
      </c>
      <c r="P1728" s="94">
        <f t="shared" si="393"/>
        <v>1639</v>
      </c>
      <c r="Q1728" s="94" t="s">
        <v>114</v>
      </c>
      <c r="R1728" s="193"/>
      <c r="S1728" s="94">
        <v>1</v>
      </c>
      <c r="T1728" s="58">
        <f t="shared" si="390"/>
        <v>4</v>
      </c>
      <c r="U1728" s="61">
        <f t="shared" si="391"/>
        <v>506.63</v>
      </c>
      <c r="V1728" s="61">
        <f t="shared" si="395"/>
        <v>494.15264569617165</v>
      </c>
      <c r="W1728" s="61" t="s">
        <v>194</v>
      </c>
      <c r="X1728" s="61">
        <f t="shared" si="396"/>
        <v>3.6349999999999998</v>
      </c>
      <c r="Y1728" s="61">
        <f t="shared" si="388"/>
        <v>3.5454767129968299</v>
      </c>
      <c r="Z1728" s="58">
        <f t="shared" si="389"/>
        <v>0</v>
      </c>
      <c r="AA1728" s="81">
        <f t="shared" si="392"/>
        <v>494.15264569617165</v>
      </c>
      <c r="AB1728" s="212">
        <f t="shared" si="387"/>
        <v>123.53816142404291</v>
      </c>
      <c r="AC1728" s="82"/>
      <c r="AD1728" s="10"/>
      <c r="AE1728"/>
      <c r="AF1728"/>
      <c r="AK1728" s="10"/>
      <c r="AM1728"/>
      <c r="AR1728" s="10"/>
      <c r="AT1728"/>
    </row>
    <row r="1729" spans="1:46" x14ac:dyDescent="0.25">
      <c r="A1729" s="93">
        <v>1640</v>
      </c>
      <c r="B1729" s="93" t="s">
        <v>126</v>
      </c>
      <c r="C1729" s="94" t="s">
        <v>114</v>
      </c>
      <c r="D1729" s="121">
        <v>2014</v>
      </c>
      <c r="E1729" s="93">
        <v>4</v>
      </c>
      <c r="F1729" s="93">
        <f t="shared" si="397"/>
        <v>1640</v>
      </c>
      <c r="H1729" s="54">
        <v>4</v>
      </c>
      <c r="I1729" s="118">
        <v>506.63</v>
      </c>
      <c r="J1729" s="123"/>
      <c r="L1729"/>
      <c r="M1729" s="60">
        <f t="shared" si="386"/>
        <v>506.63</v>
      </c>
      <c r="N1729" s="10"/>
      <c r="O1729" s="79" t="str">
        <f t="shared" si="394"/>
        <v>NY Metro</v>
      </c>
      <c r="P1729" s="94">
        <f t="shared" si="393"/>
        <v>1640</v>
      </c>
      <c r="Q1729" s="94" t="s">
        <v>114</v>
      </c>
      <c r="R1729" s="193"/>
      <c r="S1729" s="94">
        <v>1</v>
      </c>
      <c r="T1729" s="58">
        <f t="shared" si="390"/>
        <v>4</v>
      </c>
      <c r="U1729" s="61">
        <f t="shared" si="391"/>
        <v>506.63</v>
      </c>
      <c r="V1729" s="61">
        <f t="shared" si="395"/>
        <v>494.15264569617165</v>
      </c>
      <c r="W1729" s="61" t="s">
        <v>194</v>
      </c>
      <c r="X1729" s="61">
        <f t="shared" si="396"/>
        <v>3.6349999999999998</v>
      </c>
      <c r="Y1729" s="61">
        <f t="shared" si="388"/>
        <v>3.5454767129968299</v>
      </c>
      <c r="Z1729" s="58">
        <f t="shared" si="389"/>
        <v>0</v>
      </c>
      <c r="AA1729" s="81">
        <f t="shared" si="392"/>
        <v>494.15264569617165</v>
      </c>
      <c r="AB1729" s="212">
        <f t="shared" si="387"/>
        <v>123.53816142404291</v>
      </c>
      <c r="AC1729" s="82"/>
      <c r="AD1729" s="10"/>
      <c r="AE1729"/>
      <c r="AF1729"/>
      <c r="AK1729" s="10"/>
      <c r="AM1729"/>
      <c r="AR1729" s="10"/>
      <c r="AT1729"/>
    </row>
    <row r="1730" spans="1:46" x14ac:dyDescent="0.25">
      <c r="A1730" s="93">
        <v>1641</v>
      </c>
      <c r="B1730" s="93" t="s">
        <v>126</v>
      </c>
      <c r="C1730" s="94" t="s">
        <v>114</v>
      </c>
      <c r="D1730" s="121">
        <v>2014</v>
      </c>
      <c r="E1730" s="93">
        <v>4</v>
      </c>
      <c r="F1730" s="93">
        <f t="shared" si="397"/>
        <v>1641</v>
      </c>
      <c r="H1730" s="54">
        <v>4</v>
      </c>
      <c r="I1730" s="118">
        <v>506.64</v>
      </c>
      <c r="J1730" s="123"/>
      <c r="L1730"/>
      <c r="M1730" s="60">
        <f t="shared" si="386"/>
        <v>506.64</v>
      </c>
      <c r="N1730" s="10"/>
      <c r="O1730" s="79" t="str">
        <f t="shared" si="394"/>
        <v>NY Metro</v>
      </c>
      <c r="P1730" s="94">
        <f t="shared" si="393"/>
        <v>1641</v>
      </c>
      <c r="Q1730" s="94" t="s">
        <v>114</v>
      </c>
      <c r="R1730" s="193"/>
      <c r="S1730" s="94">
        <v>1</v>
      </c>
      <c r="T1730" s="58">
        <f t="shared" si="390"/>
        <v>4</v>
      </c>
      <c r="U1730" s="61">
        <f t="shared" si="391"/>
        <v>506.64</v>
      </c>
      <c r="V1730" s="61">
        <f t="shared" si="395"/>
        <v>494.16239941477687</v>
      </c>
      <c r="W1730" s="61" t="s">
        <v>194</v>
      </c>
      <c r="X1730" s="61">
        <f t="shared" si="396"/>
        <v>3.6349999999999998</v>
      </c>
      <c r="Y1730" s="61">
        <f t="shared" si="388"/>
        <v>3.5454767129968299</v>
      </c>
      <c r="Z1730" s="58">
        <f t="shared" si="389"/>
        <v>0</v>
      </c>
      <c r="AA1730" s="81">
        <f t="shared" si="392"/>
        <v>494.16239941477687</v>
      </c>
      <c r="AB1730" s="212">
        <f t="shared" si="387"/>
        <v>123.54059985369422</v>
      </c>
      <c r="AC1730" s="82"/>
      <c r="AD1730" s="10"/>
      <c r="AE1730"/>
      <c r="AF1730"/>
      <c r="AK1730" s="10"/>
      <c r="AM1730"/>
      <c r="AR1730" s="10"/>
      <c r="AT1730"/>
    </row>
    <row r="1731" spans="1:46" x14ac:dyDescent="0.25">
      <c r="A1731" s="93">
        <v>1642</v>
      </c>
      <c r="B1731" s="93" t="s">
        <v>126</v>
      </c>
      <c r="C1731" s="94" t="s">
        <v>114</v>
      </c>
      <c r="D1731" s="121">
        <v>2014</v>
      </c>
      <c r="E1731" s="93">
        <v>4</v>
      </c>
      <c r="F1731" s="93">
        <f t="shared" si="397"/>
        <v>1642</v>
      </c>
      <c r="H1731" s="54">
        <v>4</v>
      </c>
      <c r="I1731" s="118">
        <v>506.64</v>
      </c>
      <c r="J1731" s="123"/>
      <c r="L1731"/>
      <c r="M1731" s="60">
        <f t="shared" si="386"/>
        <v>506.64</v>
      </c>
      <c r="N1731" s="10"/>
      <c r="O1731" s="79" t="str">
        <f t="shared" si="394"/>
        <v>NY Metro</v>
      </c>
      <c r="P1731" s="94">
        <f t="shared" si="393"/>
        <v>1642</v>
      </c>
      <c r="Q1731" s="94" t="s">
        <v>114</v>
      </c>
      <c r="R1731" s="193"/>
      <c r="S1731" s="94">
        <v>1</v>
      </c>
      <c r="T1731" s="58">
        <f t="shared" si="390"/>
        <v>4</v>
      </c>
      <c r="U1731" s="61">
        <f t="shared" si="391"/>
        <v>506.64</v>
      </c>
      <c r="V1731" s="61">
        <f t="shared" si="395"/>
        <v>494.16239941477687</v>
      </c>
      <c r="W1731" s="61" t="s">
        <v>194</v>
      </c>
      <c r="X1731" s="61">
        <f t="shared" si="396"/>
        <v>3.6349999999999998</v>
      </c>
      <c r="Y1731" s="61">
        <f t="shared" si="388"/>
        <v>3.5454767129968299</v>
      </c>
      <c r="Z1731" s="58">
        <f t="shared" si="389"/>
        <v>0</v>
      </c>
      <c r="AA1731" s="81">
        <f t="shared" si="392"/>
        <v>494.16239941477687</v>
      </c>
      <c r="AB1731" s="212">
        <f t="shared" si="387"/>
        <v>123.54059985369422</v>
      </c>
      <c r="AC1731" s="82"/>
      <c r="AD1731" s="10"/>
      <c r="AE1731"/>
      <c r="AF1731"/>
      <c r="AK1731" s="10"/>
      <c r="AM1731"/>
      <c r="AR1731" s="10"/>
      <c r="AT1731"/>
    </row>
    <row r="1732" spans="1:46" x14ac:dyDescent="0.25">
      <c r="A1732" s="93">
        <v>1643</v>
      </c>
      <c r="B1732" s="93" t="s">
        <v>126</v>
      </c>
      <c r="C1732" s="94" t="s">
        <v>114</v>
      </c>
      <c r="D1732" s="121">
        <v>2014</v>
      </c>
      <c r="E1732" s="93">
        <v>4</v>
      </c>
      <c r="F1732" s="93">
        <f t="shared" si="397"/>
        <v>1643</v>
      </c>
      <c r="H1732" s="54">
        <v>4</v>
      </c>
      <c r="I1732" s="118">
        <v>506.63</v>
      </c>
      <c r="J1732" s="123"/>
      <c r="L1732"/>
      <c r="M1732" s="60">
        <f t="shared" si="386"/>
        <v>506.63</v>
      </c>
      <c r="N1732" s="10"/>
      <c r="O1732" s="79" t="str">
        <f t="shared" si="394"/>
        <v>NY Metro</v>
      </c>
      <c r="P1732" s="94">
        <f t="shared" si="393"/>
        <v>1643</v>
      </c>
      <c r="Q1732" s="94" t="s">
        <v>114</v>
      </c>
      <c r="R1732" s="193"/>
      <c r="S1732" s="94">
        <v>1</v>
      </c>
      <c r="T1732" s="58">
        <f t="shared" si="390"/>
        <v>4</v>
      </c>
      <c r="U1732" s="61">
        <f t="shared" si="391"/>
        <v>506.63</v>
      </c>
      <c r="V1732" s="61">
        <f t="shared" si="395"/>
        <v>494.15264569617165</v>
      </c>
      <c r="W1732" s="61" t="s">
        <v>194</v>
      </c>
      <c r="X1732" s="61">
        <f t="shared" si="396"/>
        <v>3.6349999999999998</v>
      </c>
      <c r="Y1732" s="61">
        <f t="shared" si="388"/>
        <v>3.5454767129968299</v>
      </c>
      <c r="Z1732" s="58">
        <f t="shared" si="389"/>
        <v>0</v>
      </c>
      <c r="AA1732" s="81">
        <f t="shared" si="392"/>
        <v>494.15264569617165</v>
      </c>
      <c r="AB1732" s="212">
        <f t="shared" si="387"/>
        <v>123.53816142404291</v>
      </c>
      <c r="AC1732" s="82"/>
      <c r="AD1732" s="10"/>
      <c r="AE1732"/>
      <c r="AF1732"/>
      <c r="AK1732" s="10"/>
      <c r="AM1732"/>
      <c r="AR1732" s="10"/>
      <c r="AT1732"/>
    </row>
    <row r="1733" spans="1:46" x14ac:dyDescent="0.25">
      <c r="A1733" s="93">
        <v>1644</v>
      </c>
      <c r="B1733" s="93" t="s">
        <v>126</v>
      </c>
      <c r="C1733" s="94" t="s">
        <v>114</v>
      </c>
      <c r="D1733" s="121">
        <v>2014</v>
      </c>
      <c r="E1733" s="93">
        <v>4</v>
      </c>
      <c r="F1733" s="93">
        <f t="shared" si="397"/>
        <v>1644</v>
      </c>
      <c r="H1733" s="54">
        <v>4</v>
      </c>
      <c r="I1733" s="118">
        <v>506.63</v>
      </c>
      <c r="J1733" s="123"/>
      <c r="L1733"/>
      <c r="M1733" s="60">
        <f t="shared" si="386"/>
        <v>506.63</v>
      </c>
      <c r="N1733" s="10"/>
      <c r="O1733" s="79" t="str">
        <f t="shared" si="394"/>
        <v>NY Metro</v>
      </c>
      <c r="P1733" s="94">
        <f t="shared" si="393"/>
        <v>1644</v>
      </c>
      <c r="Q1733" s="94" t="s">
        <v>114</v>
      </c>
      <c r="R1733" s="193"/>
      <c r="S1733" s="94">
        <v>1</v>
      </c>
      <c r="T1733" s="58">
        <f t="shared" si="390"/>
        <v>4</v>
      </c>
      <c r="U1733" s="61">
        <f t="shared" si="391"/>
        <v>506.63</v>
      </c>
      <c r="V1733" s="61">
        <f t="shared" si="395"/>
        <v>494.15264569617165</v>
      </c>
      <c r="W1733" s="61" t="s">
        <v>194</v>
      </c>
      <c r="X1733" s="61">
        <f t="shared" si="396"/>
        <v>3.6349999999999998</v>
      </c>
      <c r="Y1733" s="61">
        <f t="shared" si="388"/>
        <v>3.5454767129968299</v>
      </c>
      <c r="Z1733" s="58">
        <f t="shared" si="389"/>
        <v>0</v>
      </c>
      <c r="AA1733" s="81">
        <f t="shared" si="392"/>
        <v>494.15264569617165</v>
      </c>
      <c r="AB1733" s="212">
        <f t="shared" si="387"/>
        <v>123.53816142404291</v>
      </c>
      <c r="AC1733" s="82"/>
      <c r="AD1733" s="10"/>
      <c r="AE1733"/>
      <c r="AF1733"/>
      <c r="AK1733" s="10"/>
      <c r="AM1733"/>
      <c r="AR1733" s="10"/>
      <c r="AT1733"/>
    </row>
    <row r="1734" spans="1:46" x14ac:dyDescent="0.25">
      <c r="A1734" s="93">
        <v>1645</v>
      </c>
      <c r="B1734" s="93" t="s">
        <v>126</v>
      </c>
      <c r="C1734" s="94" t="s">
        <v>114</v>
      </c>
      <c r="D1734" s="121">
        <v>2014</v>
      </c>
      <c r="E1734" s="93">
        <v>4</v>
      </c>
      <c r="F1734" s="93">
        <f t="shared" si="397"/>
        <v>1645</v>
      </c>
      <c r="H1734" s="54">
        <v>4</v>
      </c>
      <c r="I1734" s="118">
        <v>506.64</v>
      </c>
      <c r="J1734" s="123"/>
      <c r="L1734"/>
      <c r="M1734" s="60">
        <f t="shared" ref="M1734:M1797" si="398">I1734+(L1734*K1734)</f>
        <v>506.64</v>
      </c>
      <c r="N1734" s="10"/>
      <c r="O1734" s="79" t="str">
        <f t="shared" si="394"/>
        <v>NY Metro</v>
      </c>
      <c r="P1734" s="94">
        <f t="shared" si="393"/>
        <v>1645</v>
      </c>
      <c r="Q1734" s="94" t="s">
        <v>114</v>
      </c>
      <c r="R1734" s="193"/>
      <c r="S1734" s="94">
        <v>1</v>
      </c>
      <c r="T1734" s="58">
        <f t="shared" si="390"/>
        <v>4</v>
      </c>
      <c r="U1734" s="61">
        <f t="shared" si="391"/>
        <v>506.64</v>
      </c>
      <c r="V1734" s="61">
        <f t="shared" si="395"/>
        <v>494.16239941477687</v>
      </c>
      <c r="W1734" s="61" t="s">
        <v>194</v>
      </c>
      <c r="X1734" s="61">
        <f t="shared" si="396"/>
        <v>3.6349999999999998</v>
      </c>
      <c r="Y1734" s="61">
        <f t="shared" si="388"/>
        <v>3.5454767129968299</v>
      </c>
      <c r="Z1734" s="58">
        <f t="shared" si="389"/>
        <v>0</v>
      </c>
      <c r="AA1734" s="81">
        <f t="shared" si="392"/>
        <v>494.16239941477687</v>
      </c>
      <c r="AB1734" s="212">
        <f t="shared" ref="AB1734:AB1797" si="399">IF(T1734,AA1734/T1734,"-")</f>
        <v>123.54059985369422</v>
      </c>
      <c r="AC1734" s="82"/>
      <c r="AD1734" s="10"/>
      <c r="AE1734"/>
      <c r="AF1734"/>
      <c r="AK1734" s="10"/>
      <c r="AM1734"/>
      <c r="AR1734" s="10"/>
      <c r="AT1734"/>
    </row>
    <row r="1735" spans="1:46" x14ac:dyDescent="0.25">
      <c r="A1735" s="93">
        <v>1646</v>
      </c>
      <c r="B1735" s="93" t="s">
        <v>126</v>
      </c>
      <c r="C1735" s="94" t="s">
        <v>114</v>
      </c>
      <c r="D1735" s="121">
        <v>2014</v>
      </c>
      <c r="E1735" s="93">
        <v>4</v>
      </c>
      <c r="F1735" s="93">
        <f t="shared" si="397"/>
        <v>1646</v>
      </c>
      <c r="H1735" s="54">
        <v>4</v>
      </c>
      <c r="I1735" s="118">
        <v>506.63</v>
      </c>
      <c r="J1735" s="123"/>
      <c r="L1735"/>
      <c r="M1735" s="60">
        <f t="shared" si="398"/>
        <v>506.63</v>
      </c>
      <c r="N1735" s="10"/>
      <c r="O1735" s="79" t="str">
        <f t="shared" si="394"/>
        <v>NY Metro</v>
      </c>
      <c r="P1735" s="94">
        <f t="shared" si="393"/>
        <v>1646</v>
      </c>
      <c r="Q1735" s="94" t="s">
        <v>114</v>
      </c>
      <c r="R1735" s="193"/>
      <c r="S1735" s="94">
        <v>1</v>
      </c>
      <c r="T1735" s="58">
        <f t="shared" si="390"/>
        <v>4</v>
      </c>
      <c r="U1735" s="61">
        <f t="shared" si="391"/>
        <v>506.63</v>
      </c>
      <c r="V1735" s="61">
        <f t="shared" si="395"/>
        <v>494.15264569617165</v>
      </c>
      <c r="W1735" s="61" t="s">
        <v>194</v>
      </c>
      <c r="X1735" s="61">
        <f t="shared" si="396"/>
        <v>3.6349999999999998</v>
      </c>
      <c r="Y1735" s="61">
        <f t="shared" si="388"/>
        <v>3.5454767129968299</v>
      </c>
      <c r="Z1735" s="58">
        <f t="shared" si="389"/>
        <v>0</v>
      </c>
      <c r="AA1735" s="81">
        <f t="shared" si="392"/>
        <v>494.15264569617165</v>
      </c>
      <c r="AB1735" s="212">
        <f t="shared" si="399"/>
        <v>123.53816142404291</v>
      </c>
      <c r="AC1735" s="82"/>
      <c r="AD1735" s="10"/>
      <c r="AE1735"/>
      <c r="AF1735"/>
      <c r="AK1735" s="10"/>
      <c r="AM1735"/>
      <c r="AR1735" s="10"/>
      <c r="AT1735"/>
    </row>
    <row r="1736" spans="1:46" x14ac:dyDescent="0.25">
      <c r="A1736" s="93">
        <v>1647</v>
      </c>
      <c r="B1736" s="93" t="s">
        <v>126</v>
      </c>
      <c r="C1736" s="94" t="s">
        <v>114</v>
      </c>
      <c r="D1736" s="121">
        <v>2014</v>
      </c>
      <c r="E1736" s="93">
        <v>4</v>
      </c>
      <c r="F1736" s="93">
        <f t="shared" si="397"/>
        <v>1647</v>
      </c>
      <c r="H1736" s="54">
        <v>4</v>
      </c>
      <c r="I1736" s="118">
        <v>506.64</v>
      </c>
      <c r="J1736" s="123"/>
      <c r="L1736"/>
      <c r="M1736" s="60">
        <f t="shared" si="398"/>
        <v>506.64</v>
      </c>
      <c r="N1736" s="10"/>
      <c r="O1736" s="79" t="str">
        <f t="shared" si="394"/>
        <v>NY Metro</v>
      </c>
      <c r="P1736" s="94">
        <f t="shared" si="393"/>
        <v>1647</v>
      </c>
      <c r="Q1736" s="94" t="s">
        <v>114</v>
      </c>
      <c r="R1736" s="193"/>
      <c r="S1736" s="94">
        <v>1</v>
      </c>
      <c r="T1736" s="58">
        <f t="shared" si="390"/>
        <v>4</v>
      </c>
      <c r="U1736" s="61">
        <f t="shared" si="391"/>
        <v>506.64</v>
      </c>
      <c r="V1736" s="61">
        <f t="shared" si="395"/>
        <v>494.16239941477687</v>
      </c>
      <c r="W1736" s="61" t="s">
        <v>194</v>
      </c>
      <c r="X1736" s="61">
        <f t="shared" si="396"/>
        <v>3.6349999999999998</v>
      </c>
      <c r="Y1736" s="61">
        <f t="shared" si="388"/>
        <v>3.5454767129968299</v>
      </c>
      <c r="Z1736" s="58">
        <f t="shared" si="389"/>
        <v>0</v>
      </c>
      <c r="AA1736" s="81">
        <f t="shared" si="392"/>
        <v>494.16239941477687</v>
      </c>
      <c r="AB1736" s="212">
        <f t="shared" si="399"/>
        <v>123.54059985369422</v>
      </c>
      <c r="AC1736" s="82"/>
      <c r="AD1736" s="10"/>
      <c r="AE1736"/>
      <c r="AF1736"/>
      <c r="AK1736" s="10"/>
      <c r="AM1736"/>
      <c r="AR1736" s="10"/>
      <c r="AT1736"/>
    </row>
    <row r="1737" spans="1:46" x14ac:dyDescent="0.25">
      <c r="A1737" s="93">
        <v>1648</v>
      </c>
      <c r="B1737" s="93" t="s">
        <v>126</v>
      </c>
      <c r="C1737" s="94" t="s">
        <v>114</v>
      </c>
      <c r="D1737" s="121">
        <v>2014</v>
      </c>
      <c r="E1737" s="93">
        <v>4</v>
      </c>
      <c r="F1737" s="93">
        <f t="shared" si="397"/>
        <v>1648</v>
      </c>
      <c r="H1737" s="54">
        <v>4</v>
      </c>
      <c r="I1737" s="118">
        <v>506.64</v>
      </c>
      <c r="J1737" s="123"/>
      <c r="L1737"/>
      <c r="M1737" s="60">
        <f t="shared" si="398"/>
        <v>506.64</v>
      </c>
      <c r="N1737" s="10"/>
      <c r="O1737" s="79" t="str">
        <f t="shared" si="394"/>
        <v>NY Metro</v>
      </c>
      <c r="P1737" s="94">
        <f t="shared" si="393"/>
        <v>1648</v>
      </c>
      <c r="Q1737" s="94" t="s">
        <v>114</v>
      </c>
      <c r="R1737" s="193"/>
      <c r="S1737" s="94">
        <v>1</v>
      </c>
      <c r="T1737" s="58">
        <f t="shared" si="390"/>
        <v>4</v>
      </c>
      <c r="U1737" s="61">
        <f t="shared" si="391"/>
        <v>506.64</v>
      </c>
      <c r="V1737" s="61">
        <f t="shared" si="395"/>
        <v>494.16239941477687</v>
      </c>
      <c r="W1737" s="61" t="s">
        <v>194</v>
      </c>
      <c r="X1737" s="61">
        <f t="shared" si="396"/>
        <v>3.6349999999999998</v>
      </c>
      <c r="Y1737" s="61">
        <f t="shared" ref="Y1737:Y1800" si="400">X1737/$AO$52</f>
        <v>3.5454767129968299</v>
      </c>
      <c r="Z1737" s="58">
        <f t="shared" si="389"/>
        <v>0</v>
      </c>
      <c r="AA1737" s="81">
        <f t="shared" si="392"/>
        <v>494.16239941477687</v>
      </c>
      <c r="AB1737" s="212">
        <f t="shared" si="399"/>
        <v>123.54059985369422</v>
      </c>
      <c r="AC1737" s="82"/>
      <c r="AD1737" s="10"/>
      <c r="AE1737"/>
      <c r="AF1737"/>
      <c r="AK1737" s="10"/>
      <c r="AM1737"/>
      <c r="AR1737" s="10"/>
      <c r="AT1737"/>
    </row>
    <row r="1738" spans="1:46" x14ac:dyDescent="0.25">
      <c r="A1738" s="93">
        <v>1649</v>
      </c>
      <c r="B1738" s="93" t="s">
        <v>126</v>
      </c>
      <c r="C1738" s="94" t="s">
        <v>114</v>
      </c>
      <c r="D1738" s="121">
        <v>2014</v>
      </c>
      <c r="E1738" s="93">
        <v>4</v>
      </c>
      <c r="F1738" s="93">
        <f t="shared" si="397"/>
        <v>1649</v>
      </c>
      <c r="H1738" s="54">
        <v>4</v>
      </c>
      <c r="I1738" s="118">
        <v>506.64</v>
      </c>
      <c r="J1738" s="123"/>
      <c r="L1738"/>
      <c r="M1738" s="60">
        <f t="shared" si="398"/>
        <v>506.64</v>
      </c>
      <c r="N1738" s="10"/>
      <c r="O1738" s="79" t="str">
        <f t="shared" si="394"/>
        <v>NY Metro</v>
      </c>
      <c r="P1738" s="94">
        <f t="shared" si="393"/>
        <v>1649</v>
      </c>
      <c r="Q1738" s="94" t="s">
        <v>114</v>
      </c>
      <c r="R1738" s="193"/>
      <c r="S1738" s="94">
        <v>1</v>
      </c>
      <c r="T1738" s="58">
        <f t="shared" si="390"/>
        <v>4</v>
      </c>
      <c r="U1738" s="61">
        <f t="shared" si="391"/>
        <v>506.64</v>
      </c>
      <c r="V1738" s="61">
        <f t="shared" si="395"/>
        <v>494.16239941477687</v>
      </c>
      <c r="W1738" s="61" t="s">
        <v>194</v>
      </c>
      <c r="X1738" s="61">
        <f t="shared" si="396"/>
        <v>3.6349999999999998</v>
      </c>
      <c r="Y1738" s="61">
        <f t="shared" si="400"/>
        <v>3.5454767129968299</v>
      </c>
      <c r="Z1738" s="58">
        <f t="shared" si="389"/>
        <v>0</v>
      </c>
      <c r="AA1738" s="81">
        <f t="shared" si="392"/>
        <v>494.16239941477687</v>
      </c>
      <c r="AB1738" s="212">
        <f t="shared" si="399"/>
        <v>123.54059985369422</v>
      </c>
      <c r="AC1738" s="82"/>
      <c r="AD1738" s="10"/>
      <c r="AE1738"/>
      <c r="AF1738"/>
      <c r="AK1738" s="10"/>
      <c r="AM1738"/>
      <c r="AR1738" s="10"/>
      <c r="AT1738"/>
    </row>
    <row r="1739" spans="1:46" x14ac:dyDescent="0.25">
      <c r="A1739" s="93">
        <v>1650</v>
      </c>
      <c r="B1739" s="93" t="s">
        <v>126</v>
      </c>
      <c r="C1739" s="94" t="s">
        <v>114</v>
      </c>
      <c r="D1739" s="121">
        <v>2014</v>
      </c>
      <c r="E1739" s="93">
        <v>4</v>
      </c>
      <c r="F1739" s="93">
        <f t="shared" si="397"/>
        <v>1650</v>
      </c>
      <c r="H1739" s="54">
        <v>4</v>
      </c>
      <c r="I1739" s="118">
        <v>506.64</v>
      </c>
      <c r="J1739" s="123"/>
      <c r="L1739"/>
      <c r="M1739" s="60">
        <f t="shared" si="398"/>
        <v>506.64</v>
      </c>
      <c r="N1739" s="10"/>
      <c r="O1739" s="79" t="str">
        <f t="shared" si="394"/>
        <v>NY Metro</v>
      </c>
      <c r="P1739" s="94">
        <f t="shared" si="393"/>
        <v>1650</v>
      </c>
      <c r="Q1739" s="94" t="s">
        <v>114</v>
      </c>
      <c r="R1739" s="193"/>
      <c r="S1739" s="94">
        <v>1</v>
      </c>
      <c r="T1739" s="58">
        <f t="shared" si="390"/>
        <v>4</v>
      </c>
      <c r="U1739" s="61">
        <f t="shared" si="391"/>
        <v>506.64</v>
      </c>
      <c r="V1739" s="61">
        <f t="shared" si="395"/>
        <v>494.16239941477687</v>
      </c>
      <c r="W1739" s="61" t="s">
        <v>194</v>
      </c>
      <c r="X1739" s="61">
        <f t="shared" si="396"/>
        <v>3.6349999999999998</v>
      </c>
      <c r="Y1739" s="61">
        <f t="shared" si="400"/>
        <v>3.5454767129968299</v>
      </c>
      <c r="Z1739" s="58">
        <f t="shared" si="389"/>
        <v>0</v>
      </c>
      <c r="AA1739" s="81">
        <f t="shared" si="392"/>
        <v>494.16239941477687</v>
      </c>
      <c r="AB1739" s="212">
        <f t="shared" si="399"/>
        <v>123.54059985369422</v>
      </c>
      <c r="AC1739" s="82"/>
      <c r="AD1739" s="10"/>
      <c r="AE1739"/>
      <c r="AF1739"/>
      <c r="AK1739" s="10"/>
      <c r="AM1739"/>
      <c r="AR1739" s="10"/>
      <c r="AT1739"/>
    </row>
    <row r="1740" spans="1:46" x14ac:dyDescent="0.25">
      <c r="A1740" s="93">
        <v>1651</v>
      </c>
      <c r="B1740" s="93" t="s">
        <v>126</v>
      </c>
      <c r="C1740" s="94" t="s">
        <v>114</v>
      </c>
      <c r="D1740" s="121">
        <v>2014</v>
      </c>
      <c r="E1740" s="93">
        <v>4</v>
      </c>
      <c r="F1740" s="93">
        <f t="shared" si="397"/>
        <v>1651</v>
      </c>
      <c r="H1740" s="54">
        <v>4</v>
      </c>
      <c r="I1740" s="118">
        <v>506.64</v>
      </c>
      <c r="J1740" s="123"/>
      <c r="L1740"/>
      <c r="M1740" s="60">
        <f t="shared" si="398"/>
        <v>506.64</v>
      </c>
      <c r="N1740" s="10"/>
      <c r="O1740" s="79" t="str">
        <f t="shared" si="394"/>
        <v>NY Metro</v>
      </c>
      <c r="P1740" s="94">
        <f t="shared" si="393"/>
        <v>1651</v>
      </c>
      <c r="Q1740" s="94" t="s">
        <v>114</v>
      </c>
      <c r="R1740" s="193"/>
      <c r="S1740" s="94">
        <v>1</v>
      </c>
      <c r="T1740" s="58">
        <f t="shared" si="390"/>
        <v>4</v>
      </c>
      <c r="U1740" s="61">
        <f t="shared" si="391"/>
        <v>506.64</v>
      </c>
      <c r="V1740" s="61">
        <f t="shared" si="395"/>
        <v>494.16239941477687</v>
      </c>
      <c r="W1740" s="61" t="s">
        <v>194</v>
      </c>
      <c r="X1740" s="61">
        <f t="shared" si="396"/>
        <v>3.6349999999999998</v>
      </c>
      <c r="Y1740" s="61">
        <f t="shared" si="400"/>
        <v>3.5454767129968299</v>
      </c>
      <c r="Z1740" s="58">
        <f t="shared" si="389"/>
        <v>0</v>
      </c>
      <c r="AA1740" s="81">
        <f t="shared" si="392"/>
        <v>494.16239941477687</v>
      </c>
      <c r="AB1740" s="212">
        <f t="shared" si="399"/>
        <v>123.54059985369422</v>
      </c>
      <c r="AC1740" s="82"/>
      <c r="AD1740" s="10"/>
      <c r="AE1740"/>
      <c r="AF1740"/>
      <c r="AK1740" s="10"/>
      <c r="AM1740"/>
      <c r="AR1740" s="10"/>
      <c r="AT1740"/>
    </row>
    <row r="1741" spans="1:46" x14ac:dyDescent="0.25">
      <c r="A1741" s="93">
        <v>1652</v>
      </c>
      <c r="B1741" s="93" t="s">
        <v>126</v>
      </c>
      <c r="C1741" s="94" t="s">
        <v>114</v>
      </c>
      <c r="D1741" s="121">
        <v>2014</v>
      </c>
      <c r="E1741" s="93">
        <v>4</v>
      </c>
      <c r="F1741" s="93">
        <f t="shared" si="397"/>
        <v>1652</v>
      </c>
      <c r="H1741" s="54">
        <v>4</v>
      </c>
      <c r="I1741" s="118">
        <v>506.64</v>
      </c>
      <c r="J1741" s="123"/>
      <c r="L1741"/>
      <c r="M1741" s="60">
        <f t="shared" si="398"/>
        <v>506.64</v>
      </c>
      <c r="N1741" s="10"/>
      <c r="O1741" s="79" t="str">
        <f t="shared" si="394"/>
        <v>NY Metro</v>
      </c>
      <c r="P1741" s="94">
        <f t="shared" si="393"/>
        <v>1652</v>
      </c>
      <c r="Q1741" s="94" t="s">
        <v>114</v>
      </c>
      <c r="R1741" s="193"/>
      <c r="S1741" s="94">
        <v>1</v>
      </c>
      <c r="T1741" s="58">
        <f t="shared" si="390"/>
        <v>4</v>
      </c>
      <c r="U1741" s="61">
        <f t="shared" si="391"/>
        <v>506.64</v>
      </c>
      <c r="V1741" s="61">
        <f t="shared" si="395"/>
        <v>494.16239941477687</v>
      </c>
      <c r="W1741" s="61" t="s">
        <v>194</v>
      </c>
      <c r="X1741" s="61">
        <f t="shared" si="396"/>
        <v>3.6349999999999998</v>
      </c>
      <c r="Y1741" s="61">
        <f t="shared" si="400"/>
        <v>3.5454767129968299</v>
      </c>
      <c r="Z1741" s="58">
        <f t="shared" si="389"/>
        <v>0</v>
      </c>
      <c r="AA1741" s="81">
        <f t="shared" si="392"/>
        <v>494.16239941477687</v>
      </c>
      <c r="AB1741" s="212">
        <f t="shared" si="399"/>
        <v>123.54059985369422</v>
      </c>
      <c r="AC1741" s="82"/>
      <c r="AD1741" s="10"/>
      <c r="AE1741"/>
      <c r="AF1741"/>
      <c r="AK1741" s="10"/>
      <c r="AM1741"/>
      <c r="AR1741" s="10"/>
      <c r="AT1741"/>
    </row>
    <row r="1742" spans="1:46" x14ac:dyDescent="0.25">
      <c r="A1742" s="93">
        <v>1653</v>
      </c>
      <c r="B1742" s="93" t="s">
        <v>126</v>
      </c>
      <c r="C1742" s="94" t="s">
        <v>114</v>
      </c>
      <c r="D1742" s="121">
        <v>2014</v>
      </c>
      <c r="E1742" s="93">
        <v>4</v>
      </c>
      <c r="F1742" s="93">
        <f t="shared" si="397"/>
        <v>1653</v>
      </c>
      <c r="H1742" s="54">
        <v>4</v>
      </c>
      <c r="I1742" s="118">
        <v>506.64</v>
      </c>
      <c r="J1742" s="123"/>
      <c r="L1742"/>
      <c r="M1742" s="60">
        <f t="shared" si="398"/>
        <v>506.64</v>
      </c>
      <c r="N1742" s="10"/>
      <c r="O1742" s="79" t="str">
        <f t="shared" si="394"/>
        <v>NY Metro</v>
      </c>
      <c r="P1742" s="94">
        <f t="shared" si="393"/>
        <v>1653</v>
      </c>
      <c r="Q1742" s="94" t="s">
        <v>114</v>
      </c>
      <c r="R1742" s="193"/>
      <c r="S1742" s="94">
        <v>1</v>
      </c>
      <c r="T1742" s="58">
        <f t="shared" si="390"/>
        <v>4</v>
      </c>
      <c r="U1742" s="61">
        <f t="shared" si="391"/>
        <v>506.64</v>
      </c>
      <c r="V1742" s="61">
        <f t="shared" si="395"/>
        <v>494.16239941477687</v>
      </c>
      <c r="W1742" s="61" t="s">
        <v>194</v>
      </c>
      <c r="X1742" s="61">
        <f t="shared" si="396"/>
        <v>3.6349999999999998</v>
      </c>
      <c r="Y1742" s="61">
        <f t="shared" si="400"/>
        <v>3.5454767129968299</v>
      </c>
      <c r="Z1742" s="58">
        <f t="shared" si="389"/>
        <v>0</v>
      </c>
      <c r="AA1742" s="81">
        <f t="shared" si="392"/>
        <v>494.16239941477687</v>
      </c>
      <c r="AB1742" s="212">
        <f t="shared" si="399"/>
        <v>123.54059985369422</v>
      </c>
      <c r="AC1742" s="82"/>
      <c r="AD1742" s="10"/>
      <c r="AE1742"/>
      <c r="AF1742"/>
      <c r="AK1742" s="10"/>
      <c r="AM1742"/>
      <c r="AR1742" s="10"/>
      <c r="AT1742"/>
    </row>
    <row r="1743" spans="1:46" x14ac:dyDescent="0.25">
      <c r="A1743" s="93">
        <v>1654</v>
      </c>
      <c r="B1743" s="93" t="s">
        <v>126</v>
      </c>
      <c r="C1743" s="94" t="s">
        <v>114</v>
      </c>
      <c r="D1743" s="121">
        <v>2014</v>
      </c>
      <c r="E1743" s="93">
        <v>4</v>
      </c>
      <c r="F1743" s="93">
        <f t="shared" si="397"/>
        <v>1654</v>
      </c>
      <c r="H1743" s="54">
        <v>4</v>
      </c>
      <c r="I1743" s="118">
        <v>506.64</v>
      </c>
      <c r="J1743" s="123"/>
      <c r="L1743"/>
      <c r="M1743" s="60">
        <f t="shared" si="398"/>
        <v>506.64</v>
      </c>
      <c r="N1743" s="10"/>
      <c r="O1743" s="79" t="str">
        <f t="shared" si="394"/>
        <v>NY Metro</v>
      </c>
      <c r="P1743" s="94">
        <f t="shared" si="393"/>
        <v>1654</v>
      </c>
      <c r="Q1743" s="94" t="s">
        <v>114</v>
      </c>
      <c r="R1743" s="193"/>
      <c r="S1743" s="94">
        <v>1</v>
      </c>
      <c r="T1743" s="58">
        <f t="shared" si="390"/>
        <v>4</v>
      </c>
      <c r="U1743" s="61">
        <f t="shared" si="391"/>
        <v>506.64</v>
      </c>
      <c r="V1743" s="61">
        <f t="shared" si="395"/>
        <v>494.16239941477687</v>
      </c>
      <c r="W1743" s="61" t="s">
        <v>194</v>
      </c>
      <c r="X1743" s="61">
        <f t="shared" si="396"/>
        <v>3.6349999999999998</v>
      </c>
      <c r="Y1743" s="61">
        <f t="shared" si="400"/>
        <v>3.5454767129968299</v>
      </c>
      <c r="Z1743" s="58">
        <f t="shared" si="389"/>
        <v>0</v>
      </c>
      <c r="AA1743" s="81">
        <f t="shared" si="392"/>
        <v>494.16239941477687</v>
      </c>
      <c r="AB1743" s="212">
        <f t="shared" si="399"/>
        <v>123.54059985369422</v>
      </c>
      <c r="AC1743" s="82"/>
      <c r="AD1743" s="10"/>
      <c r="AE1743"/>
      <c r="AF1743"/>
      <c r="AK1743" s="10"/>
      <c r="AM1743"/>
      <c r="AR1743" s="10"/>
      <c r="AT1743"/>
    </row>
    <row r="1744" spans="1:46" x14ac:dyDescent="0.25">
      <c r="A1744" s="93">
        <v>1655</v>
      </c>
      <c r="B1744" s="93" t="s">
        <v>126</v>
      </c>
      <c r="C1744" s="94" t="s">
        <v>114</v>
      </c>
      <c r="D1744" s="121">
        <v>2014</v>
      </c>
      <c r="E1744" s="93">
        <v>4</v>
      </c>
      <c r="F1744" s="93">
        <f t="shared" si="397"/>
        <v>1655</v>
      </c>
      <c r="H1744" s="54">
        <v>4</v>
      </c>
      <c r="I1744" s="118">
        <v>506.64</v>
      </c>
      <c r="J1744" s="123"/>
      <c r="L1744"/>
      <c r="M1744" s="60">
        <f t="shared" si="398"/>
        <v>506.64</v>
      </c>
      <c r="N1744" s="10"/>
      <c r="O1744" s="79" t="str">
        <f t="shared" si="394"/>
        <v>NY Metro</v>
      </c>
      <c r="P1744" s="94">
        <f t="shared" si="393"/>
        <v>1655</v>
      </c>
      <c r="Q1744" s="94" t="s">
        <v>114</v>
      </c>
      <c r="R1744" s="193"/>
      <c r="S1744" s="94">
        <v>1</v>
      </c>
      <c r="T1744" s="58">
        <f t="shared" si="390"/>
        <v>4</v>
      </c>
      <c r="U1744" s="61">
        <f t="shared" si="391"/>
        <v>506.64</v>
      </c>
      <c r="V1744" s="61">
        <f t="shared" si="395"/>
        <v>494.16239941477687</v>
      </c>
      <c r="W1744" s="61" t="s">
        <v>194</v>
      </c>
      <c r="X1744" s="61">
        <f t="shared" si="396"/>
        <v>3.6349999999999998</v>
      </c>
      <c r="Y1744" s="61">
        <f t="shared" si="400"/>
        <v>3.5454767129968299</v>
      </c>
      <c r="Z1744" s="58">
        <f t="shared" si="389"/>
        <v>0</v>
      </c>
      <c r="AA1744" s="81">
        <f t="shared" si="392"/>
        <v>494.16239941477687</v>
      </c>
      <c r="AB1744" s="212">
        <f t="shared" si="399"/>
        <v>123.54059985369422</v>
      </c>
      <c r="AC1744" s="82"/>
      <c r="AD1744" s="10"/>
      <c r="AE1744"/>
      <c r="AF1744"/>
      <c r="AK1744" s="10"/>
      <c r="AM1744"/>
      <c r="AR1744" s="10"/>
      <c r="AT1744"/>
    </row>
    <row r="1745" spans="1:46" x14ac:dyDescent="0.25">
      <c r="A1745" s="93">
        <v>1656</v>
      </c>
      <c r="B1745" s="93" t="s">
        <v>126</v>
      </c>
      <c r="C1745" s="94" t="s">
        <v>114</v>
      </c>
      <c r="D1745" s="121">
        <v>2014</v>
      </c>
      <c r="E1745" s="93">
        <v>4</v>
      </c>
      <c r="F1745" s="93">
        <f t="shared" si="397"/>
        <v>1656</v>
      </c>
      <c r="H1745" s="54">
        <v>4</v>
      </c>
      <c r="I1745" s="118">
        <v>506.64</v>
      </c>
      <c r="J1745" s="123"/>
      <c r="L1745"/>
      <c r="M1745" s="60">
        <f t="shared" si="398"/>
        <v>506.64</v>
      </c>
      <c r="N1745" s="10"/>
      <c r="O1745" s="79" t="str">
        <f t="shared" si="394"/>
        <v>NY Metro</v>
      </c>
      <c r="P1745" s="94">
        <f t="shared" si="393"/>
        <v>1656</v>
      </c>
      <c r="Q1745" s="94" t="s">
        <v>114</v>
      </c>
      <c r="R1745" s="193"/>
      <c r="S1745" s="94">
        <v>1</v>
      </c>
      <c r="T1745" s="58">
        <f t="shared" si="390"/>
        <v>4</v>
      </c>
      <c r="U1745" s="61">
        <f t="shared" si="391"/>
        <v>506.64</v>
      </c>
      <c r="V1745" s="61">
        <f t="shared" si="395"/>
        <v>494.16239941477687</v>
      </c>
      <c r="W1745" s="61" t="s">
        <v>194</v>
      </c>
      <c r="X1745" s="61">
        <f t="shared" si="396"/>
        <v>3.6349999999999998</v>
      </c>
      <c r="Y1745" s="61">
        <f t="shared" si="400"/>
        <v>3.5454767129968299</v>
      </c>
      <c r="Z1745" s="58">
        <f t="shared" ref="Z1745:Z1808" si="401">L1745</f>
        <v>0</v>
      </c>
      <c r="AA1745" s="81">
        <f t="shared" si="392"/>
        <v>494.16239941477687</v>
      </c>
      <c r="AB1745" s="212">
        <f t="shared" si="399"/>
        <v>123.54059985369422</v>
      </c>
      <c r="AC1745" s="82"/>
      <c r="AD1745" s="10"/>
      <c r="AE1745"/>
      <c r="AF1745"/>
      <c r="AK1745" s="10"/>
      <c r="AM1745"/>
      <c r="AR1745" s="10"/>
      <c r="AT1745"/>
    </row>
    <row r="1746" spans="1:46" x14ac:dyDescent="0.25">
      <c r="A1746" s="93">
        <v>1657</v>
      </c>
      <c r="B1746" s="93" t="s">
        <v>126</v>
      </c>
      <c r="C1746" s="94" t="s">
        <v>114</v>
      </c>
      <c r="D1746" s="121">
        <v>2014</v>
      </c>
      <c r="E1746" s="93">
        <v>4</v>
      </c>
      <c r="F1746" s="93">
        <f t="shared" si="397"/>
        <v>1657</v>
      </c>
      <c r="H1746" s="54">
        <v>4</v>
      </c>
      <c r="I1746" s="118">
        <v>506.63</v>
      </c>
      <c r="J1746" s="123"/>
      <c r="L1746"/>
      <c r="M1746" s="60">
        <f t="shared" si="398"/>
        <v>506.63</v>
      </c>
      <c r="N1746" s="10"/>
      <c r="O1746" s="79" t="str">
        <f t="shared" si="394"/>
        <v>NY Metro</v>
      </c>
      <c r="P1746" s="94">
        <f t="shared" si="393"/>
        <v>1657</v>
      </c>
      <c r="Q1746" s="94" t="s">
        <v>114</v>
      </c>
      <c r="R1746" s="193"/>
      <c r="S1746" s="94">
        <v>1</v>
      </c>
      <c r="T1746" s="58">
        <f t="shared" si="390"/>
        <v>4</v>
      </c>
      <c r="U1746" s="61">
        <f t="shared" si="391"/>
        <v>506.63</v>
      </c>
      <c r="V1746" s="61">
        <f t="shared" si="395"/>
        <v>494.15264569617165</v>
      </c>
      <c r="W1746" s="61" t="s">
        <v>194</v>
      </c>
      <c r="X1746" s="61">
        <f t="shared" si="396"/>
        <v>3.6349999999999998</v>
      </c>
      <c r="Y1746" s="61">
        <f t="shared" si="400"/>
        <v>3.5454767129968299</v>
      </c>
      <c r="Z1746" s="58">
        <f t="shared" si="401"/>
        <v>0</v>
      </c>
      <c r="AA1746" s="81">
        <f t="shared" si="392"/>
        <v>494.15264569617165</v>
      </c>
      <c r="AB1746" s="212">
        <f t="shared" si="399"/>
        <v>123.53816142404291</v>
      </c>
      <c r="AC1746" s="82"/>
      <c r="AD1746" s="10"/>
      <c r="AE1746"/>
      <c r="AF1746"/>
      <c r="AK1746" s="10"/>
      <c r="AM1746"/>
      <c r="AR1746" s="10"/>
      <c r="AT1746"/>
    </row>
    <row r="1747" spans="1:46" x14ac:dyDescent="0.25">
      <c r="A1747" s="93">
        <v>1658</v>
      </c>
      <c r="B1747" s="93" t="s">
        <v>126</v>
      </c>
      <c r="C1747" s="94" t="s">
        <v>114</v>
      </c>
      <c r="D1747" s="121">
        <v>2014</v>
      </c>
      <c r="E1747" s="93">
        <v>4</v>
      </c>
      <c r="F1747" s="93">
        <f t="shared" si="397"/>
        <v>1658</v>
      </c>
      <c r="H1747" s="54">
        <v>4</v>
      </c>
      <c r="I1747" s="118">
        <v>506.63</v>
      </c>
      <c r="J1747" s="123"/>
      <c r="L1747"/>
      <c r="M1747" s="60">
        <f t="shared" si="398"/>
        <v>506.63</v>
      </c>
      <c r="N1747" s="10"/>
      <c r="O1747" s="79" t="str">
        <f t="shared" si="394"/>
        <v>NY Metro</v>
      </c>
      <c r="P1747" s="94">
        <f t="shared" si="393"/>
        <v>1658</v>
      </c>
      <c r="Q1747" s="94" t="s">
        <v>114</v>
      </c>
      <c r="R1747" s="193"/>
      <c r="S1747" s="94">
        <v>1</v>
      </c>
      <c r="T1747" s="58">
        <f t="shared" si="390"/>
        <v>4</v>
      </c>
      <c r="U1747" s="61">
        <f t="shared" si="391"/>
        <v>506.63</v>
      </c>
      <c r="V1747" s="61">
        <f t="shared" si="395"/>
        <v>494.15264569617165</v>
      </c>
      <c r="W1747" s="61" t="s">
        <v>194</v>
      </c>
      <c r="X1747" s="61">
        <f t="shared" si="396"/>
        <v>3.6349999999999998</v>
      </c>
      <c r="Y1747" s="61">
        <f t="shared" si="400"/>
        <v>3.5454767129968299</v>
      </c>
      <c r="Z1747" s="58">
        <f t="shared" si="401"/>
        <v>0</v>
      </c>
      <c r="AA1747" s="81">
        <f t="shared" si="392"/>
        <v>494.15264569617165</v>
      </c>
      <c r="AB1747" s="212">
        <f t="shared" si="399"/>
        <v>123.53816142404291</v>
      </c>
      <c r="AC1747" s="82"/>
      <c r="AD1747" s="10"/>
      <c r="AE1747"/>
      <c r="AF1747"/>
      <c r="AK1747" s="10"/>
      <c r="AM1747"/>
      <c r="AR1747" s="10"/>
      <c r="AT1747"/>
    </row>
    <row r="1748" spans="1:46" x14ac:dyDescent="0.25">
      <c r="A1748" s="93">
        <v>1659</v>
      </c>
      <c r="B1748" s="93" t="s">
        <v>126</v>
      </c>
      <c r="C1748" s="94" t="s">
        <v>114</v>
      </c>
      <c r="D1748" s="121">
        <v>2014</v>
      </c>
      <c r="E1748" s="93">
        <v>4</v>
      </c>
      <c r="F1748" s="93">
        <f t="shared" si="397"/>
        <v>1659</v>
      </c>
      <c r="H1748" s="54">
        <v>4</v>
      </c>
      <c r="I1748" s="118">
        <v>506.63</v>
      </c>
      <c r="J1748" s="123"/>
      <c r="L1748"/>
      <c r="M1748" s="60">
        <f t="shared" si="398"/>
        <v>506.63</v>
      </c>
      <c r="N1748" s="10"/>
      <c r="O1748" s="79" t="str">
        <f t="shared" si="394"/>
        <v>NY Metro</v>
      </c>
      <c r="P1748" s="94">
        <f t="shared" si="393"/>
        <v>1659</v>
      </c>
      <c r="Q1748" s="94" t="s">
        <v>114</v>
      </c>
      <c r="R1748" s="193"/>
      <c r="S1748" s="94">
        <v>1</v>
      </c>
      <c r="T1748" s="58">
        <f t="shared" si="390"/>
        <v>4</v>
      </c>
      <c r="U1748" s="61">
        <f t="shared" si="391"/>
        <v>506.63</v>
      </c>
      <c r="V1748" s="61">
        <f t="shared" si="395"/>
        <v>494.15264569617165</v>
      </c>
      <c r="W1748" s="61" t="s">
        <v>194</v>
      </c>
      <c r="X1748" s="61">
        <f t="shared" si="396"/>
        <v>3.6349999999999998</v>
      </c>
      <c r="Y1748" s="61">
        <f t="shared" si="400"/>
        <v>3.5454767129968299</v>
      </c>
      <c r="Z1748" s="58">
        <f t="shared" si="401"/>
        <v>0</v>
      </c>
      <c r="AA1748" s="81">
        <f t="shared" si="392"/>
        <v>494.15264569617165</v>
      </c>
      <c r="AB1748" s="212">
        <f t="shared" si="399"/>
        <v>123.53816142404291</v>
      </c>
      <c r="AC1748" s="82"/>
      <c r="AD1748" s="10"/>
      <c r="AE1748"/>
      <c r="AF1748"/>
      <c r="AK1748" s="10"/>
      <c r="AM1748"/>
      <c r="AR1748" s="10"/>
      <c r="AT1748"/>
    </row>
    <row r="1749" spans="1:46" x14ac:dyDescent="0.25">
      <c r="A1749" s="93">
        <v>1660</v>
      </c>
      <c r="B1749" s="93" t="s">
        <v>126</v>
      </c>
      <c r="C1749" s="94" t="s">
        <v>114</v>
      </c>
      <c r="D1749" s="121">
        <v>2014</v>
      </c>
      <c r="E1749" s="93">
        <v>4</v>
      </c>
      <c r="F1749" s="93">
        <f t="shared" si="397"/>
        <v>1660</v>
      </c>
      <c r="H1749" s="54">
        <v>4</v>
      </c>
      <c r="I1749" s="118">
        <v>506.63</v>
      </c>
      <c r="J1749" s="123"/>
      <c r="L1749"/>
      <c r="M1749" s="60">
        <f t="shared" si="398"/>
        <v>506.63</v>
      </c>
      <c r="N1749" s="10"/>
      <c r="O1749" s="79" t="str">
        <f t="shared" si="394"/>
        <v>NY Metro</v>
      </c>
      <c r="P1749" s="94">
        <f t="shared" si="393"/>
        <v>1660</v>
      </c>
      <c r="Q1749" s="94" t="s">
        <v>114</v>
      </c>
      <c r="R1749" s="193"/>
      <c r="S1749" s="94">
        <v>1</v>
      </c>
      <c r="T1749" s="58">
        <f t="shared" si="390"/>
        <v>4</v>
      </c>
      <c r="U1749" s="61">
        <f t="shared" si="391"/>
        <v>506.63</v>
      </c>
      <c r="V1749" s="61">
        <f t="shared" si="395"/>
        <v>494.15264569617165</v>
      </c>
      <c r="W1749" s="61" t="s">
        <v>194</v>
      </c>
      <c r="X1749" s="61">
        <f t="shared" si="396"/>
        <v>3.6349999999999998</v>
      </c>
      <c r="Y1749" s="61">
        <f t="shared" si="400"/>
        <v>3.5454767129968299</v>
      </c>
      <c r="Z1749" s="58">
        <f t="shared" si="401"/>
        <v>0</v>
      </c>
      <c r="AA1749" s="81">
        <f t="shared" si="392"/>
        <v>494.15264569617165</v>
      </c>
      <c r="AB1749" s="212">
        <f t="shared" si="399"/>
        <v>123.53816142404291</v>
      </c>
      <c r="AC1749" s="82"/>
      <c r="AD1749" s="10"/>
      <c r="AE1749"/>
      <c r="AF1749"/>
      <c r="AK1749" s="10"/>
      <c r="AM1749"/>
      <c r="AR1749" s="10"/>
      <c r="AT1749"/>
    </row>
    <row r="1750" spans="1:46" x14ac:dyDescent="0.25">
      <c r="A1750" s="93">
        <v>1661</v>
      </c>
      <c r="B1750" s="93" t="s">
        <v>126</v>
      </c>
      <c r="C1750" s="94" t="s">
        <v>114</v>
      </c>
      <c r="D1750" s="121">
        <v>2014</v>
      </c>
      <c r="E1750" s="93">
        <v>4</v>
      </c>
      <c r="F1750" s="93">
        <f t="shared" si="397"/>
        <v>1661</v>
      </c>
      <c r="H1750" s="54">
        <v>4</v>
      </c>
      <c r="I1750" s="118">
        <v>506.63</v>
      </c>
      <c r="J1750" s="123"/>
      <c r="L1750"/>
      <c r="M1750" s="60">
        <f t="shared" si="398"/>
        <v>506.63</v>
      </c>
      <c r="N1750" s="10"/>
      <c r="O1750" s="79" t="str">
        <f t="shared" si="394"/>
        <v>NY Metro</v>
      </c>
      <c r="P1750" s="94">
        <f t="shared" si="393"/>
        <v>1661</v>
      </c>
      <c r="Q1750" s="94" t="s">
        <v>114</v>
      </c>
      <c r="R1750" s="193"/>
      <c r="S1750" s="94">
        <v>1</v>
      </c>
      <c r="T1750" s="58">
        <f t="shared" si="390"/>
        <v>4</v>
      </c>
      <c r="U1750" s="61">
        <f t="shared" si="391"/>
        <v>506.63</v>
      </c>
      <c r="V1750" s="61">
        <f t="shared" si="395"/>
        <v>494.15264569617165</v>
      </c>
      <c r="W1750" s="61" t="s">
        <v>194</v>
      </c>
      <c r="X1750" s="61">
        <f t="shared" si="396"/>
        <v>3.6349999999999998</v>
      </c>
      <c r="Y1750" s="61">
        <f t="shared" si="400"/>
        <v>3.5454767129968299</v>
      </c>
      <c r="Z1750" s="58">
        <f t="shared" si="401"/>
        <v>0</v>
      </c>
      <c r="AA1750" s="81">
        <f t="shared" si="392"/>
        <v>494.15264569617165</v>
      </c>
      <c r="AB1750" s="212">
        <f t="shared" si="399"/>
        <v>123.53816142404291</v>
      </c>
      <c r="AC1750" s="82"/>
      <c r="AD1750" s="10"/>
      <c r="AE1750"/>
      <c r="AF1750"/>
      <c r="AK1750" s="10"/>
      <c r="AM1750"/>
      <c r="AR1750" s="10"/>
      <c r="AT1750"/>
    </row>
    <row r="1751" spans="1:46" x14ac:dyDescent="0.25">
      <c r="A1751" s="93">
        <v>1662</v>
      </c>
      <c r="B1751" s="93" t="s">
        <v>126</v>
      </c>
      <c r="C1751" s="94" t="s">
        <v>114</v>
      </c>
      <c r="D1751" s="121">
        <v>2014</v>
      </c>
      <c r="E1751" s="93">
        <v>4</v>
      </c>
      <c r="F1751" s="93">
        <f t="shared" si="397"/>
        <v>1662</v>
      </c>
      <c r="H1751" s="54">
        <v>4</v>
      </c>
      <c r="I1751" s="118">
        <v>506.63</v>
      </c>
      <c r="J1751" s="123"/>
      <c r="L1751"/>
      <c r="M1751" s="60">
        <f t="shared" si="398"/>
        <v>506.63</v>
      </c>
      <c r="N1751" s="10"/>
      <c r="O1751" s="79" t="str">
        <f t="shared" si="394"/>
        <v>NY Metro</v>
      </c>
      <c r="P1751" s="94">
        <f t="shared" si="393"/>
        <v>1662</v>
      </c>
      <c r="Q1751" s="94" t="s">
        <v>114</v>
      </c>
      <c r="R1751" s="193"/>
      <c r="S1751" s="94">
        <v>1</v>
      </c>
      <c r="T1751" s="58">
        <f t="shared" si="390"/>
        <v>4</v>
      </c>
      <c r="U1751" s="61">
        <f t="shared" si="391"/>
        <v>506.63</v>
      </c>
      <c r="V1751" s="61">
        <f t="shared" si="395"/>
        <v>494.15264569617165</v>
      </c>
      <c r="W1751" s="61" t="s">
        <v>194</v>
      </c>
      <c r="X1751" s="61">
        <f t="shared" si="396"/>
        <v>3.6349999999999998</v>
      </c>
      <c r="Y1751" s="61">
        <f t="shared" si="400"/>
        <v>3.5454767129968299</v>
      </c>
      <c r="Z1751" s="58">
        <f t="shared" si="401"/>
        <v>0</v>
      </c>
      <c r="AA1751" s="81">
        <f t="shared" si="392"/>
        <v>494.15264569617165</v>
      </c>
      <c r="AB1751" s="212">
        <f t="shared" si="399"/>
        <v>123.53816142404291</v>
      </c>
      <c r="AC1751" s="82"/>
      <c r="AD1751" s="10"/>
      <c r="AE1751"/>
      <c r="AF1751"/>
      <c r="AK1751" s="10"/>
      <c r="AM1751"/>
      <c r="AR1751" s="10"/>
      <c r="AT1751"/>
    </row>
    <row r="1752" spans="1:46" x14ac:dyDescent="0.25">
      <c r="A1752" s="93">
        <v>1663</v>
      </c>
      <c r="B1752" s="93" t="s">
        <v>126</v>
      </c>
      <c r="C1752" s="94" t="s">
        <v>114</v>
      </c>
      <c r="D1752" s="121">
        <v>2014</v>
      </c>
      <c r="E1752" s="93">
        <v>4</v>
      </c>
      <c r="F1752" s="93">
        <f t="shared" si="397"/>
        <v>1663</v>
      </c>
      <c r="H1752" s="54">
        <v>4</v>
      </c>
      <c r="I1752" s="118">
        <v>506.63</v>
      </c>
      <c r="J1752" s="123"/>
      <c r="L1752"/>
      <c r="M1752" s="60">
        <f t="shared" si="398"/>
        <v>506.63</v>
      </c>
      <c r="N1752" s="10"/>
      <c r="O1752" s="79" t="str">
        <f t="shared" si="394"/>
        <v>NY Metro</v>
      </c>
      <c r="P1752" s="94">
        <f t="shared" si="393"/>
        <v>1663</v>
      </c>
      <c r="Q1752" s="94" t="s">
        <v>114</v>
      </c>
      <c r="R1752" s="193"/>
      <c r="S1752" s="94">
        <v>1</v>
      </c>
      <c r="T1752" s="58">
        <f t="shared" ref="T1752:T1815" si="402">H1752</f>
        <v>4</v>
      </c>
      <c r="U1752" s="61">
        <f t="shared" ref="U1752:U1815" si="403">I1752</f>
        <v>506.63</v>
      </c>
      <c r="V1752" s="61">
        <f t="shared" si="395"/>
        <v>494.15264569617165</v>
      </c>
      <c r="W1752" s="61" t="s">
        <v>194</v>
      </c>
      <c r="X1752" s="61">
        <f t="shared" si="396"/>
        <v>3.6349999999999998</v>
      </c>
      <c r="Y1752" s="61">
        <f t="shared" si="400"/>
        <v>3.5454767129968299</v>
      </c>
      <c r="Z1752" s="58">
        <f t="shared" si="401"/>
        <v>0</v>
      </c>
      <c r="AA1752" s="81">
        <f t="shared" si="392"/>
        <v>494.15264569617165</v>
      </c>
      <c r="AB1752" s="212">
        <f t="shared" si="399"/>
        <v>123.53816142404291</v>
      </c>
      <c r="AC1752" s="82"/>
      <c r="AD1752" s="10"/>
      <c r="AE1752"/>
      <c r="AF1752"/>
      <c r="AK1752" s="10"/>
      <c r="AM1752"/>
      <c r="AR1752" s="10"/>
      <c r="AT1752"/>
    </row>
    <row r="1753" spans="1:46" x14ac:dyDescent="0.25">
      <c r="A1753" s="93">
        <v>1664</v>
      </c>
      <c r="B1753" s="93" t="s">
        <v>126</v>
      </c>
      <c r="C1753" s="94" t="s">
        <v>114</v>
      </c>
      <c r="D1753" s="121">
        <v>2014</v>
      </c>
      <c r="E1753" s="93">
        <v>4</v>
      </c>
      <c r="F1753" s="93">
        <f t="shared" si="397"/>
        <v>1664</v>
      </c>
      <c r="H1753" s="54">
        <v>4</v>
      </c>
      <c r="I1753" s="118">
        <v>506.63</v>
      </c>
      <c r="J1753" s="123"/>
      <c r="L1753"/>
      <c r="M1753" s="60">
        <f t="shared" si="398"/>
        <v>506.63</v>
      </c>
      <c r="N1753" s="10"/>
      <c r="O1753" s="79" t="str">
        <f t="shared" si="394"/>
        <v>NY Metro</v>
      </c>
      <c r="P1753" s="94">
        <f t="shared" si="393"/>
        <v>1664</v>
      </c>
      <c r="Q1753" s="94" t="s">
        <v>114</v>
      </c>
      <c r="R1753" s="193"/>
      <c r="S1753" s="94">
        <v>1</v>
      </c>
      <c r="T1753" s="58">
        <f t="shared" si="402"/>
        <v>4</v>
      </c>
      <c r="U1753" s="61">
        <f t="shared" si="403"/>
        <v>506.63</v>
      </c>
      <c r="V1753" s="61">
        <f t="shared" si="395"/>
        <v>494.15264569617165</v>
      </c>
      <c r="W1753" s="61" t="s">
        <v>194</v>
      </c>
      <c r="X1753" s="61">
        <f t="shared" si="396"/>
        <v>3.6349999999999998</v>
      </c>
      <c r="Y1753" s="61">
        <f t="shared" si="400"/>
        <v>3.5454767129968299</v>
      </c>
      <c r="Z1753" s="58">
        <f t="shared" si="401"/>
        <v>0</v>
      </c>
      <c r="AA1753" s="81">
        <f t="shared" si="392"/>
        <v>494.15264569617165</v>
      </c>
      <c r="AB1753" s="212">
        <f t="shared" si="399"/>
        <v>123.53816142404291</v>
      </c>
      <c r="AC1753" s="82"/>
      <c r="AD1753" s="10"/>
      <c r="AE1753"/>
      <c r="AF1753"/>
      <c r="AK1753" s="10"/>
      <c r="AM1753"/>
      <c r="AR1753" s="10"/>
      <c r="AT1753"/>
    </row>
    <row r="1754" spans="1:46" x14ac:dyDescent="0.25">
      <c r="A1754" s="93">
        <v>1665</v>
      </c>
      <c r="B1754" s="93" t="s">
        <v>126</v>
      </c>
      <c r="C1754" s="94" t="s">
        <v>114</v>
      </c>
      <c r="D1754" s="121">
        <v>2014</v>
      </c>
      <c r="E1754" s="93">
        <v>4</v>
      </c>
      <c r="F1754" s="93">
        <f t="shared" si="397"/>
        <v>1665</v>
      </c>
      <c r="H1754" s="54">
        <v>4</v>
      </c>
      <c r="I1754" s="118">
        <v>506.63</v>
      </c>
      <c r="J1754" s="123"/>
      <c r="L1754"/>
      <c r="M1754" s="60">
        <f t="shared" si="398"/>
        <v>506.63</v>
      </c>
      <c r="N1754" s="10"/>
      <c r="O1754" s="79" t="str">
        <f t="shared" si="394"/>
        <v>NY Metro</v>
      </c>
      <c r="P1754" s="94">
        <f t="shared" si="393"/>
        <v>1665</v>
      </c>
      <c r="Q1754" s="94" t="s">
        <v>114</v>
      </c>
      <c r="R1754" s="193"/>
      <c r="S1754" s="94">
        <v>1</v>
      </c>
      <c r="T1754" s="58">
        <f t="shared" si="402"/>
        <v>4</v>
      </c>
      <c r="U1754" s="61">
        <f t="shared" si="403"/>
        <v>506.63</v>
      </c>
      <c r="V1754" s="61">
        <f t="shared" si="395"/>
        <v>494.15264569617165</v>
      </c>
      <c r="W1754" s="61" t="s">
        <v>194</v>
      </c>
      <c r="X1754" s="61">
        <f t="shared" si="396"/>
        <v>3.6349999999999998</v>
      </c>
      <c r="Y1754" s="61">
        <f t="shared" si="400"/>
        <v>3.5454767129968299</v>
      </c>
      <c r="Z1754" s="58">
        <f t="shared" si="401"/>
        <v>0</v>
      </c>
      <c r="AA1754" s="81">
        <f t="shared" si="392"/>
        <v>494.15264569617165</v>
      </c>
      <c r="AB1754" s="212">
        <f t="shared" si="399"/>
        <v>123.53816142404291</v>
      </c>
      <c r="AC1754" s="82"/>
      <c r="AD1754" s="10"/>
      <c r="AE1754"/>
      <c r="AF1754"/>
      <c r="AK1754" s="10"/>
      <c r="AM1754"/>
      <c r="AR1754" s="10"/>
      <c r="AT1754"/>
    </row>
    <row r="1755" spans="1:46" x14ac:dyDescent="0.25">
      <c r="A1755" s="93">
        <v>1666</v>
      </c>
      <c r="B1755" s="93" t="s">
        <v>126</v>
      </c>
      <c r="C1755" s="94" t="s">
        <v>114</v>
      </c>
      <c r="D1755" s="121">
        <v>2014</v>
      </c>
      <c r="E1755" s="93">
        <v>4</v>
      </c>
      <c r="F1755" s="93">
        <f t="shared" si="397"/>
        <v>1666</v>
      </c>
      <c r="H1755" s="54">
        <v>4</v>
      </c>
      <c r="I1755" s="118">
        <v>506.63</v>
      </c>
      <c r="J1755" s="123"/>
      <c r="L1755"/>
      <c r="M1755" s="60">
        <f t="shared" si="398"/>
        <v>506.63</v>
      </c>
      <c r="N1755" s="10"/>
      <c r="O1755" s="79" t="str">
        <f t="shared" si="394"/>
        <v>NY Metro</v>
      </c>
      <c r="P1755" s="94">
        <f t="shared" si="393"/>
        <v>1666</v>
      </c>
      <c r="Q1755" s="94" t="s">
        <v>114</v>
      </c>
      <c r="R1755" s="193"/>
      <c r="S1755" s="94">
        <v>1</v>
      </c>
      <c r="T1755" s="58">
        <f t="shared" si="402"/>
        <v>4</v>
      </c>
      <c r="U1755" s="61">
        <f t="shared" si="403"/>
        <v>506.63</v>
      </c>
      <c r="V1755" s="61">
        <f t="shared" si="395"/>
        <v>494.15264569617165</v>
      </c>
      <c r="W1755" s="61" t="s">
        <v>194</v>
      </c>
      <c r="X1755" s="61">
        <f t="shared" si="396"/>
        <v>3.6349999999999998</v>
      </c>
      <c r="Y1755" s="61">
        <f t="shared" si="400"/>
        <v>3.5454767129968299</v>
      </c>
      <c r="Z1755" s="58">
        <f t="shared" si="401"/>
        <v>0</v>
      </c>
      <c r="AA1755" s="81">
        <f t="shared" si="392"/>
        <v>494.15264569617165</v>
      </c>
      <c r="AB1755" s="212">
        <f t="shared" si="399"/>
        <v>123.53816142404291</v>
      </c>
      <c r="AC1755" s="82"/>
      <c r="AD1755" s="10"/>
      <c r="AE1755"/>
      <c r="AF1755"/>
      <c r="AK1755" s="10"/>
      <c r="AM1755"/>
      <c r="AR1755" s="10"/>
      <c r="AT1755"/>
    </row>
    <row r="1756" spans="1:46" x14ac:dyDescent="0.25">
      <c r="A1756" s="93">
        <v>1667</v>
      </c>
      <c r="B1756" s="93" t="s">
        <v>126</v>
      </c>
      <c r="C1756" s="94" t="s">
        <v>114</v>
      </c>
      <c r="D1756" s="121">
        <v>2014</v>
      </c>
      <c r="E1756" s="93">
        <v>4</v>
      </c>
      <c r="F1756" s="93">
        <f t="shared" si="397"/>
        <v>1667</v>
      </c>
      <c r="H1756" s="54">
        <v>4</v>
      </c>
      <c r="I1756" s="118">
        <v>506.63</v>
      </c>
      <c r="J1756" s="123"/>
      <c r="L1756"/>
      <c r="M1756" s="60">
        <f t="shared" si="398"/>
        <v>506.63</v>
      </c>
      <c r="N1756" s="10"/>
      <c r="O1756" s="79" t="str">
        <f t="shared" si="394"/>
        <v>NY Metro</v>
      </c>
      <c r="P1756" s="94">
        <f t="shared" si="393"/>
        <v>1667</v>
      </c>
      <c r="Q1756" s="94" t="s">
        <v>114</v>
      </c>
      <c r="R1756" s="193"/>
      <c r="S1756" s="94">
        <v>1</v>
      </c>
      <c r="T1756" s="58">
        <f t="shared" si="402"/>
        <v>4</v>
      </c>
      <c r="U1756" s="61">
        <f t="shared" si="403"/>
        <v>506.63</v>
      </c>
      <c r="V1756" s="61">
        <f t="shared" si="395"/>
        <v>494.15264569617165</v>
      </c>
      <c r="W1756" s="61" t="s">
        <v>194</v>
      </c>
      <c r="X1756" s="61">
        <f t="shared" si="396"/>
        <v>3.6349999999999998</v>
      </c>
      <c r="Y1756" s="61">
        <f t="shared" si="400"/>
        <v>3.5454767129968299</v>
      </c>
      <c r="Z1756" s="58">
        <f t="shared" si="401"/>
        <v>0</v>
      </c>
      <c r="AA1756" s="81">
        <f t="shared" si="392"/>
        <v>494.15264569617165</v>
      </c>
      <c r="AB1756" s="212">
        <f t="shared" si="399"/>
        <v>123.53816142404291</v>
      </c>
      <c r="AC1756" s="82"/>
      <c r="AD1756" s="10"/>
      <c r="AE1756"/>
      <c r="AF1756"/>
      <c r="AK1756" s="10"/>
      <c r="AM1756"/>
      <c r="AR1756" s="10"/>
      <c r="AT1756"/>
    </row>
    <row r="1757" spans="1:46" x14ac:dyDescent="0.25">
      <c r="A1757" s="93">
        <v>1668</v>
      </c>
      <c r="B1757" s="93" t="s">
        <v>126</v>
      </c>
      <c r="C1757" s="94" t="s">
        <v>114</v>
      </c>
      <c r="D1757" s="121">
        <v>2014</v>
      </c>
      <c r="E1757" s="93">
        <v>4</v>
      </c>
      <c r="F1757" s="93">
        <f t="shared" si="397"/>
        <v>1668</v>
      </c>
      <c r="H1757" s="54">
        <v>4</v>
      </c>
      <c r="I1757" s="118">
        <v>506.63</v>
      </c>
      <c r="J1757" s="123"/>
      <c r="L1757"/>
      <c r="M1757" s="60">
        <f t="shared" si="398"/>
        <v>506.63</v>
      </c>
      <c r="N1757" s="10"/>
      <c r="O1757" s="79" t="str">
        <f t="shared" si="394"/>
        <v>NY Metro</v>
      </c>
      <c r="P1757" s="94">
        <f t="shared" si="393"/>
        <v>1668</v>
      </c>
      <c r="Q1757" s="94" t="s">
        <v>114</v>
      </c>
      <c r="R1757" s="193"/>
      <c r="S1757" s="94">
        <v>1</v>
      </c>
      <c r="T1757" s="58">
        <f t="shared" si="402"/>
        <v>4</v>
      </c>
      <c r="U1757" s="61">
        <f t="shared" si="403"/>
        <v>506.63</v>
      </c>
      <c r="V1757" s="61">
        <f t="shared" si="395"/>
        <v>494.15264569617165</v>
      </c>
      <c r="W1757" s="61" t="s">
        <v>194</v>
      </c>
      <c r="X1757" s="61">
        <f t="shared" si="396"/>
        <v>3.6349999999999998</v>
      </c>
      <c r="Y1757" s="61">
        <f t="shared" si="400"/>
        <v>3.5454767129968299</v>
      </c>
      <c r="Z1757" s="58">
        <f t="shared" si="401"/>
        <v>0</v>
      </c>
      <c r="AA1757" s="81">
        <f t="shared" si="392"/>
        <v>494.15264569617165</v>
      </c>
      <c r="AB1757" s="212">
        <f t="shared" si="399"/>
        <v>123.53816142404291</v>
      </c>
      <c r="AC1757" s="82"/>
      <c r="AD1757" s="10"/>
      <c r="AE1757"/>
      <c r="AF1757"/>
      <c r="AK1757" s="10"/>
      <c r="AM1757"/>
      <c r="AR1757" s="10"/>
      <c r="AT1757"/>
    </row>
    <row r="1758" spans="1:46" x14ac:dyDescent="0.25">
      <c r="A1758" s="93">
        <v>1669</v>
      </c>
      <c r="B1758" s="93" t="s">
        <v>126</v>
      </c>
      <c r="C1758" s="94" t="s">
        <v>114</v>
      </c>
      <c r="D1758" s="121">
        <v>2014</v>
      </c>
      <c r="E1758" s="93">
        <v>4</v>
      </c>
      <c r="F1758" s="93">
        <f t="shared" si="397"/>
        <v>1669</v>
      </c>
      <c r="H1758" s="54">
        <v>4</v>
      </c>
      <c r="I1758" s="118">
        <v>506.63</v>
      </c>
      <c r="J1758" s="123"/>
      <c r="L1758"/>
      <c r="M1758" s="60">
        <f t="shared" si="398"/>
        <v>506.63</v>
      </c>
      <c r="N1758" s="10"/>
      <c r="O1758" s="79" t="str">
        <f t="shared" si="394"/>
        <v>NY Metro</v>
      </c>
      <c r="P1758" s="94">
        <f t="shared" si="393"/>
        <v>1669</v>
      </c>
      <c r="Q1758" s="94" t="s">
        <v>114</v>
      </c>
      <c r="R1758" s="193"/>
      <c r="S1758" s="94">
        <v>1</v>
      </c>
      <c r="T1758" s="58">
        <f t="shared" si="402"/>
        <v>4</v>
      </c>
      <c r="U1758" s="61">
        <f t="shared" si="403"/>
        <v>506.63</v>
      </c>
      <c r="V1758" s="61">
        <f t="shared" si="395"/>
        <v>494.15264569617165</v>
      </c>
      <c r="W1758" s="61" t="s">
        <v>194</v>
      </c>
      <c r="X1758" s="61">
        <f t="shared" si="396"/>
        <v>3.6349999999999998</v>
      </c>
      <c r="Y1758" s="61">
        <f t="shared" si="400"/>
        <v>3.5454767129968299</v>
      </c>
      <c r="Z1758" s="58">
        <f t="shared" si="401"/>
        <v>0</v>
      </c>
      <c r="AA1758" s="81">
        <f t="shared" si="392"/>
        <v>494.15264569617165</v>
      </c>
      <c r="AB1758" s="212">
        <f t="shared" si="399"/>
        <v>123.53816142404291</v>
      </c>
      <c r="AC1758" s="82"/>
      <c r="AD1758" s="10"/>
      <c r="AE1758"/>
      <c r="AF1758"/>
      <c r="AK1758" s="10"/>
      <c r="AM1758"/>
      <c r="AR1758" s="10"/>
      <c r="AT1758"/>
    </row>
    <row r="1759" spans="1:46" x14ac:dyDescent="0.25">
      <c r="A1759" s="93">
        <v>1670</v>
      </c>
      <c r="B1759" s="93" t="s">
        <v>126</v>
      </c>
      <c r="C1759" s="94" t="s">
        <v>114</v>
      </c>
      <c r="D1759" s="121">
        <v>2014</v>
      </c>
      <c r="E1759" s="93">
        <v>4</v>
      </c>
      <c r="F1759" s="93">
        <f t="shared" si="397"/>
        <v>1670</v>
      </c>
      <c r="H1759" s="54">
        <v>4</v>
      </c>
      <c r="I1759" s="118">
        <v>506.63</v>
      </c>
      <c r="J1759" s="123"/>
      <c r="L1759"/>
      <c r="M1759" s="60">
        <f t="shared" si="398"/>
        <v>506.63</v>
      </c>
      <c r="N1759" s="10"/>
      <c r="O1759" s="79" t="str">
        <f t="shared" si="394"/>
        <v>NY Metro</v>
      </c>
      <c r="P1759" s="94">
        <f t="shared" si="393"/>
        <v>1670</v>
      </c>
      <c r="Q1759" s="94" t="s">
        <v>114</v>
      </c>
      <c r="R1759" s="193"/>
      <c r="S1759" s="94">
        <v>1</v>
      </c>
      <c r="T1759" s="58">
        <f t="shared" si="402"/>
        <v>4</v>
      </c>
      <c r="U1759" s="61">
        <f t="shared" si="403"/>
        <v>506.63</v>
      </c>
      <c r="V1759" s="61">
        <f t="shared" si="395"/>
        <v>494.15264569617165</v>
      </c>
      <c r="W1759" s="61" t="s">
        <v>194</v>
      </c>
      <c r="X1759" s="61">
        <f t="shared" si="396"/>
        <v>3.6349999999999998</v>
      </c>
      <c r="Y1759" s="61">
        <f t="shared" si="400"/>
        <v>3.5454767129968299</v>
      </c>
      <c r="Z1759" s="58">
        <f t="shared" si="401"/>
        <v>0</v>
      </c>
      <c r="AA1759" s="81">
        <f t="shared" ref="AA1759:AA1822" si="404">(Z1759*Y1759+V1759)/S1759</f>
        <v>494.15264569617165</v>
      </c>
      <c r="AB1759" s="212">
        <f t="shared" si="399"/>
        <v>123.53816142404291</v>
      </c>
      <c r="AC1759" s="82"/>
      <c r="AD1759" s="10"/>
      <c r="AE1759"/>
      <c r="AF1759"/>
      <c r="AK1759" s="10"/>
      <c r="AM1759"/>
      <c r="AR1759" s="10"/>
      <c r="AT1759"/>
    </row>
    <row r="1760" spans="1:46" x14ac:dyDescent="0.25">
      <c r="A1760" s="93">
        <v>1671</v>
      </c>
      <c r="B1760" s="93" t="s">
        <v>126</v>
      </c>
      <c r="C1760" s="94" t="s">
        <v>114</v>
      </c>
      <c r="D1760" s="121">
        <v>2014</v>
      </c>
      <c r="E1760" s="93">
        <v>4</v>
      </c>
      <c r="F1760" s="93">
        <f t="shared" si="397"/>
        <v>1671</v>
      </c>
      <c r="H1760" s="54">
        <v>4</v>
      </c>
      <c r="I1760" s="118">
        <v>506.63</v>
      </c>
      <c r="J1760" s="123"/>
      <c r="L1760"/>
      <c r="M1760" s="60">
        <f t="shared" si="398"/>
        <v>506.63</v>
      </c>
      <c r="N1760" s="10"/>
      <c r="O1760" s="79" t="str">
        <f t="shared" si="394"/>
        <v>NY Metro</v>
      </c>
      <c r="P1760" s="94">
        <f t="shared" si="393"/>
        <v>1671</v>
      </c>
      <c r="Q1760" s="94" t="s">
        <v>114</v>
      </c>
      <c r="R1760" s="193"/>
      <c r="S1760" s="94">
        <v>1</v>
      </c>
      <c r="T1760" s="58">
        <f t="shared" si="402"/>
        <v>4</v>
      </c>
      <c r="U1760" s="61">
        <f t="shared" si="403"/>
        <v>506.63</v>
      </c>
      <c r="V1760" s="61">
        <f t="shared" si="395"/>
        <v>494.15264569617165</v>
      </c>
      <c r="W1760" s="61" t="s">
        <v>194</v>
      </c>
      <c r="X1760" s="61">
        <f t="shared" si="396"/>
        <v>3.6349999999999998</v>
      </c>
      <c r="Y1760" s="61">
        <f t="shared" si="400"/>
        <v>3.5454767129968299</v>
      </c>
      <c r="Z1760" s="58">
        <f t="shared" si="401"/>
        <v>0</v>
      </c>
      <c r="AA1760" s="81">
        <f t="shared" si="404"/>
        <v>494.15264569617165</v>
      </c>
      <c r="AB1760" s="212">
        <f t="shared" si="399"/>
        <v>123.53816142404291</v>
      </c>
      <c r="AC1760" s="82"/>
      <c r="AD1760" s="10"/>
      <c r="AE1760"/>
      <c r="AF1760"/>
      <c r="AK1760" s="10"/>
      <c r="AM1760"/>
      <c r="AR1760" s="10"/>
      <c r="AT1760"/>
    </row>
    <row r="1761" spans="1:46" x14ac:dyDescent="0.25">
      <c r="A1761" s="93">
        <v>1672</v>
      </c>
      <c r="B1761" s="93" t="s">
        <v>126</v>
      </c>
      <c r="C1761" s="94" t="s">
        <v>114</v>
      </c>
      <c r="D1761" s="121">
        <v>2014</v>
      </c>
      <c r="E1761" s="93">
        <v>4</v>
      </c>
      <c r="F1761" s="93">
        <f t="shared" si="397"/>
        <v>1672</v>
      </c>
      <c r="H1761" s="54">
        <v>4</v>
      </c>
      <c r="I1761" s="118">
        <v>506.63</v>
      </c>
      <c r="J1761" s="123"/>
      <c r="L1761"/>
      <c r="M1761" s="60">
        <f t="shared" si="398"/>
        <v>506.63</v>
      </c>
      <c r="N1761" s="10"/>
      <c r="O1761" s="79" t="str">
        <f t="shared" si="394"/>
        <v>NY Metro</v>
      </c>
      <c r="P1761" s="94">
        <f t="shared" si="393"/>
        <v>1672</v>
      </c>
      <c r="Q1761" s="94" t="s">
        <v>114</v>
      </c>
      <c r="R1761" s="193"/>
      <c r="S1761" s="94">
        <v>1</v>
      </c>
      <c r="T1761" s="58">
        <f t="shared" si="402"/>
        <v>4</v>
      </c>
      <c r="U1761" s="61">
        <f t="shared" si="403"/>
        <v>506.63</v>
      </c>
      <c r="V1761" s="61">
        <f t="shared" si="395"/>
        <v>494.15264569617165</v>
      </c>
      <c r="W1761" s="61" t="s">
        <v>194</v>
      </c>
      <c r="X1761" s="61">
        <f t="shared" si="396"/>
        <v>3.6349999999999998</v>
      </c>
      <c r="Y1761" s="61">
        <f t="shared" si="400"/>
        <v>3.5454767129968299</v>
      </c>
      <c r="Z1761" s="58">
        <f t="shared" si="401"/>
        <v>0</v>
      </c>
      <c r="AA1761" s="81">
        <f t="shared" si="404"/>
        <v>494.15264569617165</v>
      </c>
      <c r="AB1761" s="212">
        <f t="shared" si="399"/>
        <v>123.53816142404291</v>
      </c>
      <c r="AC1761" s="82"/>
      <c r="AD1761" s="10"/>
      <c r="AE1761"/>
      <c r="AF1761"/>
      <c r="AK1761" s="10"/>
      <c r="AM1761"/>
      <c r="AR1761" s="10"/>
      <c r="AT1761"/>
    </row>
    <row r="1762" spans="1:46" x14ac:dyDescent="0.25">
      <c r="A1762" s="93">
        <v>1673</v>
      </c>
      <c r="B1762" s="93" t="s">
        <v>126</v>
      </c>
      <c r="C1762" s="94" t="s">
        <v>114</v>
      </c>
      <c r="D1762" s="121">
        <v>2014</v>
      </c>
      <c r="E1762" s="93">
        <v>4</v>
      </c>
      <c r="F1762" s="93">
        <f t="shared" si="397"/>
        <v>1673</v>
      </c>
      <c r="H1762" s="54">
        <v>4</v>
      </c>
      <c r="I1762" s="118">
        <v>506.63</v>
      </c>
      <c r="J1762" s="123"/>
      <c r="L1762"/>
      <c r="M1762" s="60">
        <f t="shared" si="398"/>
        <v>506.63</v>
      </c>
      <c r="N1762" s="10"/>
      <c r="O1762" s="79" t="str">
        <f t="shared" si="394"/>
        <v>NY Metro</v>
      </c>
      <c r="P1762" s="94">
        <f t="shared" si="393"/>
        <v>1673</v>
      </c>
      <c r="Q1762" s="94" t="s">
        <v>114</v>
      </c>
      <c r="R1762" s="193"/>
      <c r="S1762" s="94">
        <v>1</v>
      </c>
      <c r="T1762" s="58">
        <f t="shared" si="402"/>
        <v>4</v>
      </c>
      <c r="U1762" s="61">
        <f t="shared" si="403"/>
        <v>506.63</v>
      </c>
      <c r="V1762" s="61">
        <f t="shared" si="395"/>
        <v>494.15264569617165</v>
      </c>
      <c r="W1762" s="61" t="s">
        <v>194</v>
      </c>
      <c r="X1762" s="61">
        <f t="shared" si="396"/>
        <v>3.6349999999999998</v>
      </c>
      <c r="Y1762" s="61">
        <f t="shared" si="400"/>
        <v>3.5454767129968299</v>
      </c>
      <c r="Z1762" s="58">
        <f t="shared" si="401"/>
        <v>0</v>
      </c>
      <c r="AA1762" s="81">
        <f t="shared" si="404"/>
        <v>494.15264569617165</v>
      </c>
      <c r="AB1762" s="212">
        <f t="shared" si="399"/>
        <v>123.53816142404291</v>
      </c>
      <c r="AC1762" s="82"/>
      <c r="AD1762" s="10"/>
      <c r="AE1762"/>
      <c r="AF1762"/>
      <c r="AK1762" s="10"/>
      <c r="AM1762"/>
      <c r="AR1762" s="10"/>
      <c r="AT1762"/>
    </row>
    <row r="1763" spans="1:46" x14ac:dyDescent="0.25">
      <c r="A1763" s="93">
        <v>1674</v>
      </c>
      <c r="B1763" s="93" t="s">
        <v>126</v>
      </c>
      <c r="C1763" s="94" t="s">
        <v>114</v>
      </c>
      <c r="D1763" s="121">
        <v>2014</v>
      </c>
      <c r="E1763" s="93">
        <v>4</v>
      </c>
      <c r="F1763" s="93">
        <f t="shared" si="397"/>
        <v>1674</v>
      </c>
      <c r="H1763" s="54">
        <v>4</v>
      </c>
      <c r="I1763" s="118">
        <v>506.64</v>
      </c>
      <c r="J1763" s="123"/>
      <c r="L1763"/>
      <c r="M1763" s="60">
        <f t="shared" si="398"/>
        <v>506.64</v>
      </c>
      <c r="N1763" s="10"/>
      <c r="O1763" s="79" t="str">
        <f t="shared" si="394"/>
        <v>NY Metro</v>
      </c>
      <c r="P1763" s="94">
        <f t="shared" si="393"/>
        <v>1674</v>
      </c>
      <c r="Q1763" s="94" t="s">
        <v>114</v>
      </c>
      <c r="R1763" s="193"/>
      <c r="S1763" s="94">
        <v>1</v>
      </c>
      <c r="T1763" s="58">
        <f t="shared" si="402"/>
        <v>4</v>
      </c>
      <c r="U1763" s="61">
        <f t="shared" si="403"/>
        <v>506.64</v>
      </c>
      <c r="V1763" s="61">
        <f t="shared" si="395"/>
        <v>494.16239941477687</v>
      </c>
      <c r="W1763" s="61" t="s">
        <v>194</v>
      </c>
      <c r="X1763" s="61">
        <f t="shared" si="396"/>
        <v>3.6349999999999998</v>
      </c>
      <c r="Y1763" s="61">
        <f t="shared" si="400"/>
        <v>3.5454767129968299</v>
      </c>
      <c r="Z1763" s="58">
        <f t="shared" si="401"/>
        <v>0</v>
      </c>
      <c r="AA1763" s="81">
        <f t="shared" si="404"/>
        <v>494.16239941477687</v>
      </c>
      <c r="AB1763" s="212">
        <f t="shared" si="399"/>
        <v>123.54059985369422</v>
      </c>
      <c r="AC1763" s="82"/>
      <c r="AD1763" s="10"/>
      <c r="AE1763"/>
      <c r="AF1763"/>
      <c r="AK1763" s="10"/>
      <c r="AM1763"/>
      <c r="AR1763" s="10"/>
      <c r="AT1763"/>
    </row>
    <row r="1764" spans="1:46" x14ac:dyDescent="0.25">
      <c r="A1764" s="93">
        <v>1675</v>
      </c>
      <c r="B1764" s="93" t="s">
        <v>126</v>
      </c>
      <c r="C1764" s="94" t="s">
        <v>114</v>
      </c>
      <c r="D1764" s="121">
        <v>2014</v>
      </c>
      <c r="E1764" s="93">
        <v>4</v>
      </c>
      <c r="F1764" s="93">
        <f t="shared" si="397"/>
        <v>1675</v>
      </c>
      <c r="H1764" s="54">
        <v>4</v>
      </c>
      <c r="I1764" s="118">
        <v>506.64</v>
      </c>
      <c r="J1764" s="123"/>
      <c r="L1764"/>
      <c r="M1764" s="60">
        <f t="shared" si="398"/>
        <v>506.64</v>
      </c>
      <c r="N1764" s="10"/>
      <c r="O1764" s="79" t="str">
        <f t="shared" si="394"/>
        <v>NY Metro</v>
      </c>
      <c r="P1764" s="94">
        <f t="shared" si="393"/>
        <v>1675</v>
      </c>
      <c r="Q1764" s="94" t="s">
        <v>114</v>
      </c>
      <c r="R1764" s="193"/>
      <c r="S1764" s="94">
        <v>1</v>
      </c>
      <c r="T1764" s="58">
        <f t="shared" si="402"/>
        <v>4</v>
      </c>
      <c r="U1764" s="61">
        <f t="shared" si="403"/>
        <v>506.64</v>
      </c>
      <c r="V1764" s="61">
        <f t="shared" si="395"/>
        <v>494.16239941477687</v>
      </c>
      <c r="W1764" s="61" t="s">
        <v>194</v>
      </c>
      <c r="X1764" s="61">
        <f t="shared" si="396"/>
        <v>3.6349999999999998</v>
      </c>
      <c r="Y1764" s="61">
        <f t="shared" si="400"/>
        <v>3.5454767129968299</v>
      </c>
      <c r="Z1764" s="58">
        <f t="shared" si="401"/>
        <v>0</v>
      </c>
      <c r="AA1764" s="81">
        <f t="shared" si="404"/>
        <v>494.16239941477687</v>
      </c>
      <c r="AB1764" s="212">
        <f t="shared" si="399"/>
        <v>123.54059985369422</v>
      </c>
      <c r="AC1764" s="82"/>
      <c r="AD1764" s="10"/>
      <c r="AE1764"/>
      <c r="AF1764"/>
      <c r="AK1764" s="10"/>
      <c r="AM1764"/>
      <c r="AR1764" s="10"/>
      <c r="AT1764"/>
    </row>
    <row r="1765" spans="1:46" x14ac:dyDescent="0.25">
      <c r="A1765" s="93">
        <v>1676</v>
      </c>
      <c r="B1765" s="93" t="s">
        <v>126</v>
      </c>
      <c r="C1765" s="94" t="s">
        <v>114</v>
      </c>
      <c r="D1765" s="121">
        <v>2014</v>
      </c>
      <c r="E1765" s="93">
        <v>4</v>
      </c>
      <c r="F1765" s="93">
        <f t="shared" si="397"/>
        <v>1676</v>
      </c>
      <c r="H1765" s="54">
        <v>4</v>
      </c>
      <c r="I1765" s="118">
        <v>506.63</v>
      </c>
      <c r="J1765" s="123"/>
      <c r="L1765"/>
      <c r="M1765" s="60">
        <f t="shared" si="398"/>
        <v>506.63</v>
      </c>
      <c r="N1765" s="10"/>
      <c r="O1765" s="79" t="str">
        <f t="shared" si="394"/>
        <v>NY Metro</v>
      </c>
      <c r="P1765" s="94">
        <f t="shared" si="393"/>
        <v>1676</v>
      </c>
      <c r="Q1765" s="94" t="s">
        <v>114</v>
      </c>
      <c r="R1765" s="193"/>
      <c r="S1765" s="94">
        <v>1</v>
      </c>
      <c r="T1765" s="58">
        <f t="shared" si="402"/>
        <v>4</v>
      </c>
      <c r="U1765" s="61">
        <f t="shared" si="403"/>
        <v>506.63</v>
      </c>
      <c r="V1765" s="61">
        <f t="shared" si="395"/>
        <v>494.15264569617165</v>
      </c>
      <c r="W1765" s="61" t="s">
        <v>194</v>
      </c>
      <c r="X1765" s="61">
        <f t="shared" si="396"/>
        <v>3.6349999999999998</v>
      </c>
      <c r="Y1765" s="61">
        <f t="shared" si="400"/>
        <v>3.5454767129968299</v>
      </c>
      <c r="Z1765" s="58">
        <f t="shared" si="401"/>
        <v>0</v>
      </c>
      <c r="AA1765" s="81">
        <f t="shared" si="404"/>
        <v>494.15264569617165</v>
      </c>
      <c r="AB1765" s="212">
        <f t="shared" si="399"/>
        <v>123.53816142404291</v>
      </c>
      <c r="AC1765" s="82"/>
      <c r="AD1765" s="10"/>
      <c r="AE1765"/>
      <c r="AF1765"/>
      <c r="AK1765" s="10"/>
      <c r="AM1765"/>
      <c r="AR1765" s="10"/>
      <c r="AT1765"/>
    </row>
    <row r="1766" spans="1:46" x14ac:dyDescent="0.25">
      <c r="A1766" s="93">
        <v>1677</v>
      </c>
      <c r="B1766" s="93" t="s">
        <v>126</v>
      </c>
      <c r="C1766" s="94" t="s">
        <v>114</v>
      </c>
      <c r="D1766" s="121">
        <v>2014</v>
      </c>
      <c r="E1766" s="93">
        <v>4</v>
      </c>
      <c r="F1766" s="93">
        <f t="shared" si="397"/>
        <v>1677</v>
      </c>
      <c r="H1766" s="54">
        <v>4</v>
      </c>
      <c r="I1766" s="118">
        <v>506.63</v>
      </c>
      <c r="J1766" s="123"/>
      <c r="L1766"/>
      <c r="M1766" s="60">
        <f t="shared" si="398"/>
        <v>506.63</v>
      </c>
      <c r="N1766" s="10"/>
      <c r="O1766" s="79" t="str">
        <f t="shared" si="394"/>
        <v>NY Metro</v>
      </c>
      <c r="P1766" s="94">
        <f t="shared" si="393"/>
        <v>1677</v>
      </c>
      <c r="Q1766" s="94" t="s">
        <v>114</v>
      </c>
      <c r="R1766" s="193"/>
      <c r="S1766" s="94">
        <v>1</v>
      </c>
      <c r="T1766" s="58">
        <f t="shared" si="402"/>
        <v>4</v>
      </c>
      <c r="U1766" s="61">
        <f t="shared" si="403"/>
        <v>506.63</v>
      </c>
      <c r="V1766" s="61">
        <f t="shared" si="395"/>
        <v>494.15264569617165</v>
      </c>
      <c r="W1766" s="61" t="s">
        <v>194</v>
      </c>
      <c r="X1766" s="61">
        <f t="shared" si="396"/>
        <v>3.6349999999999998</v>
      </c>
      <c r="Y1766" s="61">
        <f t="shared" si="400"/>
        <v>3.5454767129968299</v>
      </c>
      <c r="Z1766" s="58">
        <f t="shared" si="401"/>
        <v>0</v>
      </c>
      <c r="AA1766" s="81">
        <f t="shared" si="404"/>
        <v>494.15264569617165</v>
      </c>
      <c r="AB1766" s="212">
        <f t="shared" si="399"/>
        <v>123.53816142404291</v>
      </c>
      <c r="AC1766" s="82"/>
      <c r="AD1766" s="10"/>
      <c r="AE1766"/>
      <c r="AF1766"/>
      <c r="AK1766" s="10"/>
      <c r="AM1766"/>
      <c r="AR1766" s="10"/>
      <c r="AT1766"/>
    </row>
    <row r="1767" spans="1:46" x14ac:dyDescent="0.25">
      <c r="A1767" s="93">
        <v>1678</v>
      </c>
      <c r="B1767" s="93" t="s">
        <v>126</v>
      </c>
      <c r="C1767" s="94" t="s">
        <v>114</v>
      </c>
      <c r="D1767" s="121">
        <v>2014</v>
      </c>
      <c r="E1767" s="93">
        <v>4</v>
      </c>
      <c r="F1767" s="93">
        <f t="shared" si="397"/>
        <v>1678</v>
      </c>
      <c r="H1767" s="54">
        <v>4</v>
      </c>
      <c r="I1767" s="118">
        <v>506.63</v>
      </c>
      <c r="J1767" s="123"/>
      <c r="L1767"/>
      <c r="M1767" s="60">
        <f t="shared" si="398"/>
        <v>506.63</v>
      </c>
      <c r="N1767" s="10"/>
      <c r="O1767" s="79" t="str">
        <f t="shared" si="394"/>
        <v>NY Metro</v>
      </c>
      <c r="P1767" s="94">
        <f t="shared" si="393"/>
        <v>1678</v>
      </c>
      <c r="Q1767" s="94" t="s">
        <v>114</v>
      </c>
      <c r="R1767" s="193"/>
      <c r="S1767" s="94">
        <v>1</v>
      </c>
      <c r="T1767" s="58">
        <f t="shared" si="402"/>
        <v>4</v>
      </c>
      <c r="U1767" s="61">
        <f t="shared" si="403"/>
        <v>506.63</v>
      </c>
      <c r="V1767" s="61">
        <f t="shared" si="395"/>
        <v>494.15264569617165</v>
      </c>
      <c r="W1767" s="61" t="s">
        <v>194</v>
      </c>
      <c r="X1767" s="61">
        <f t="shared" si="396"/>
        <v>3.6349999999999998</v>
      </c>
      <c r="Y1767" s="61">
        <f t="shared" si="400"/>
        <v>3.5454767129968299</v>
      </c>
      <c r="Z1767" s="58">
        <f t="shared" si="401"/>
        <v>0</v>
      </c>
      <c r="AA1767" s="81">
        <f t="shared" si="404"/>
        <v>494.15264569617165</v>
      </c>
      <c r="AB1767" s="212">
        <f t="shared" si="399"/>
        <v>123.53816142404291</v>
      </c>
      <c r="AC1767" s="82"/>
      <c r="AD1767" s="10"/>
      <c r="AE1767"/>
      <c r="AF1767"/>
      <c r="AK1767" s="10"/>
      <c r="AM1767"/>
      <c r="AR1767" s="10"/>
      <c r="AT1767"/>
    </row>
    <row r="1768" spans="1:46" x14ac:dyDescent="0.25">
      <c r="A1768" s="93">
        <v>1679</v>
      </c>
      <c r="B1768" s="93" t="s">
        <v>126</v>
      </c>
      <c r="C1768" s="94" t="s">
        <v>114</v>
      </c>
      <c r="D1768" s="121">
        <v>2014</v>
      </c>
      <c r="E1768" s="93">
        <v>4</v>
      </c>
      <c r="F1768" s="93">
        <f t="shared" si="397"/>
        <v>1679</v>
      </c>
      <c r="H1768" s="54">
        <v>4</v>
      </c>
      <c r="I1768" s="118">
        <v>506.63</v>
      </c>
      <c r="J1768" s="123"/>
      <c r="L1768"/>
      <c r="M1768" s="60">
        <f t="shared" si="398"/>
        <v>506.63</v>
      </c>
      <c r="N1768" s="10"/>
      <c r="O1768" s="79" t="str">
        <f t="shared" si="394"/>
        <v>NY Metro</v>
      </c>
      <c r="P1768" s="94">
        <f t="shared" si="393"/>
        <v>1679</v>
      </c>
      <c r="Q1768" s="94" t="s">
        <v>114</v>
      </c>
      <c r="R1768" s="193"/>
      <c r="S1768" s="94">
        <v>1</v>
      </c>
      <c r="T1768" s="58">
        <f t="shared" si="402"/>
        <v>4</v>
      </c>
      <c r="U1768" s="61">
        <f t="shared" si="403"/>
        <v>506.63</v>
      </c>
      <c r="V1768" s="61">
        <f t="shared" si="395"/>
        <v>494.15264569617165</v>
      </c>
      <c r="W1768" s="61" t="s">
        <v>194</v>
      </c>
      <c r="X1768" s="61">
        <f t="shared" si="396"/>
        <v>3.6349999999999998</v>
      </c>
      <c r="Y1768" s="61">
        <f t="shared" si="400"/>
        <v>3.5454767129968299</v>
      </c>
      <c r="Z1768" s="58">
        <f t="shared" si="401"/>
        <v>0</v>
      </c>
      <c r="AA1768" s="81">
        <f t="shared" si="404"/>
        <v>494.15264569617165</v>
      </c>
      <c r="AB1768" s="212">
        <f t="shared" si="399"/>
        <v>123.53816142404291</v>
      </c>
      <c r="AC1768" s="82"/>
      <c r="AD1768" s="10"/>
      <c r="AE1768"/>
      <c r="AF1768"/>
      <c r="AK1768" s="10"/>
      <c r="AM1768"/>
      <c r="AR1768" s="10"/>
      <c r="AT1768"/>
    </row>
    <row r="1769" spans="1:46" x14ac:dyDescent="0.25">
      <c r="A1769" s="93">
        <v>1680</v>
      </c>
      <c r="B1769" s="93" t="s">
        <v>126</v>
      </c>
      <c r="C1769" s="94" t="s">
        <v>114</v>
      </c>
      <c r="D1769" s="121">
        <v>2014</v>
      </c>
      <c r="E1769" s="93">
        <v>4</v>
      </c>
      <c r="F1769" s="93">
        <f t="shared" si="397"/>
        <v>1680</v>
      </c>
      <c r="H1769" s="54">
        <v>4</v>
      </c>
      <c r="I1769" s="118">
        <v>506.63</v>
      </c>
      <c r="J1769" s="123"/>
      <c r="L1769"/>
      <c r="M1769" s="60">
        <f t="shared" si="398"/>
        <v>506.63</v>
      </c>
      <c r="N1769" s="10"/>
      <c r="O1769" s="79" t="str">
        <f t="shared" si="394"/>
        <v>NY Metro</v>
      </c>
      <c r="P1769" s="94">
        <f t="shared" si="393"/>
        <v>1680</v>
      </c>
      <c r="Q1769" s="94" t="s">
        <v>114</v>
      </c>
      <c r="R1769" s="193"/>
      <c r="S1769" s="94">
        <v>1</v>
      </c>
      <c r="T1769" s="58">
        <f t="shared" si="402"/>
        <v>4</v>
      </c>
      <c r="U1769" s="61">
        <f t="shared" si="403"/>
        <v>506.63</v>
      </c>
      <c r="V1769" s="61">
        <f t="shared" si="395"/>
        <v>494.15264569617165</v>
      </c>
      <c r="W1769" s="61" t="s">
        <v>194</v>
      </c>
      <c r="X1769" s="61">
        <f t="shared" si="396"/>
        <v>3.6349999999999998</v>
      </c>
      <c r="Y1769" s="61">
        <f t="shared" si="400"/>
        <v>3.5454767129968299</v>
      </c>
      <c r="Z1769" s="58">
        <f t="shared" si="401"/>
        <v>0</v>
      </c>
      <c r="AA1769" s="81">
        <f t="shared" si="404"/>
        <v>494.15264569617165</v>
      </c>
      <c r="AB1769" s="212">
        <f t="shared" si="399"/>
        <v>123.53816142404291</v>
      </c>
      <c r="AC1769" s="82"/>
      <c r="AD1769" s="10"/>
      <c r="AE1769"/>
      <c r="AF1769"/>
      <c r="AK1769" s="10"/>
      <c r="AM1769"/>
      <c r="AR1769" s="10"/>
      <c r="AT1769"/>
    </row>
    <row r="1770" spans="1:46" x14ac:dyDescent="0.25">
      <c r="A1770" s="93">
        <v>1681</v>
      </c>
      <c r="B1770" s="93" t="s">
        <v>126</v>
      </c>
      <c r="C1770" s="94" t="s">
        <v>114</v>
      </c>
      <c r="D1770" s="121">
        <v>2014</v>
      </c>
      <c r="E1770" s="93">
        <v>4</v>
      </c>
      <c r="F1770" s="93">
        <f t="shared" si="397"/>
        <v>1681</v>
      </c>
      <c r="H1770" s="54">
        <v>4</v>
      </c>
      <c r="I1770" s="118">
        <v>506.63</v>
      </c>
      <c r="J1770" s="123"/>
      <c r="L1770"/>
      <c r="M1770" s="60">
        <f t="shared" si="398"/>
        <v>506.63</v>
      </c>
      <c r="N1770" s="10"/>
      <c r="O1770" s="79" t="str">
        <f t="shared" si="394"/>
        <v>NY Metro</v>
      </c>
      <c r="P1770" s="94">
        <f t="shared" si="393"/>
        <v>1681</v>
      </c>
      <c r="Q1770" s="94" t="s">
        <v>114</v>
      </c>
      <c r="R1770" s="193"/>
      <c r="S1770" s="94">
        <v>1</v>
      </c>
      <c r="T1770" s="58">
        <f t="shared" si="402"/>
        <v>4</v>
      </c>
      <c r="U1770" s="61">
        <f t="shared" si="403"/>
        <v>506.63</v>
      </c>
      <c r="V1770" s="61">
        <f t="shared" si="395"/>
        <v>494.15264569617165</v>
      </c>
      <c r="W1770" s="61" t="s">
        <v>194</v>
      </c>
      <c r="X1770" s="61">
        <f t="shared" si="396"/>
        <v>3.6349999999999998</v>
      </c>
      <c r="Y1770" s="61">
        <f t="shared" si="400"/>
        <v>3.5454767129968299</v>
      </c>
      <c r="Z1770" s="58">
        <f t="shared" si="401"/>
        <v>0</v>
      </c>
      <c r="AA1770" s="81">
        <f t="shared" si="404"/>
        <v>494.15264569617165</v>
      </c>
      <c r="AB1770" s="212">
        <f t="shared" si="399"/>
        <v>123.53816142404291</v>
      </c>
      <c r="AC1770" s="82"/>
      <c r="AD1770" s="10"/>
      <c r="AE1770"/>
      <c r="AF1770"/>
      <c r="AK1770" s="10"/>
      <c r="AM1770"/>
      <c r="AR1770" s="10"/>
      <c r="AT1770"/>
    </row>
    <row r="1771" spans="1:46" x14ac:dyDescent="0.25">
      <c r="A1771" s="93">
        <v>1682</v>
      </c>
      <c r="B1771" s="93" t="s">
        <v>126</v>
      </c>
      <c r="C1771" s="94" t="s">
        <v>114</v>
      </c>
      <c r="D1771" s="121">
        <v>2014</v>
      </c>
      <c r="E1771" s="93">
        <v>4</v>
      </c>
      <c r="F1771" s="93">
        <f t="shared" si="397"/>
        <v>1682</v>
      </c>
      <c r="H1771" s="54">
        <v>4</v>
      </c>
      <c r="I1771" s="118">
        <v>506.63</v>
      </c>
      <c r="J1771" s="123"/>
      <c r="L1771"/>
      <c r="M1771" s="60">
        <f t="shared" si="398"/>
        <v>506.63</v>
      </c>
      <c r="N1771" s="10"/>
      <c r="O1771" s="79" t="str">
        <f t="shared" si="394"/>
        <v>NY Metro</v>
      </c>
      <c r="P1771" s="94">
        <f t="shared" si="393"/>
        <v>1682</v>
      </c>
      <c r="Q1771" s="94" t="s">
        <v>114</v>
      </c>
      <c r="R1771" s="193"/>
      <c r="S1771" s="94">
        <v>1</v>
      </c>
      <c r="T1771" s="58">
        <f t="shared" si="402"/>
        <v>4</v>
      </c>
      <c r="U1771" s="61">
        <f t="shared" si="403"/>
        <v>506.63</v>
      </c>
      <c r="V1771" s="61">
        <f t="shared" si="395"/>
        <v>494.15264569617165</v>
      </c>
      <c r="W1771" s="61" t="s">
        <v>194</v>
      </c>
      <c r="X1771" s="61">
        <f t="shared" si="396"/>
        <v>3.6349999999999998</v>
      </c>
      <c r="Y1771" s="61">
        <f t="shared" si="400"/>
        <v>3.5454767129968299</v>
      </c>
      <c r="Z1771" s="58">
        <f t="shared" si="401"/>
        <v>0</v>
      </c>
      <c r="AA1771" s="81">
        <f t="shared" si="404"/>
        <v>494.15264569617165</v>
      </c>
      <c r="AB1771" s="212">
        <f t="shared" si="399"/>
        <v>123.53816142404291</v>
      </c>
      <c r="AC1771" s="82"/>
      <c r="AD1771" s="10"/>
      <c r="AE1771"/>
      <c r="AF1771"/>
      <c r="AK1771" s="10"/>
      <c r="AM1771"/>
      <c r="AR1771" s="10"/>
      <c r="AT1771"/>
    </row>
    <row r="1772" spans="1:46" x14ac:dyDescent="0.25">
      <c r="A1772" s="93">
        <v>1683</v>
      </c>
      <c r="B1772" s="93" t="s">
        <v>126</v>
      </c>
      <c r="C1772" s="94" t="s">
        <v>114</v>
      </c>
      <c r="D1772" s="121">
        <v>2014</v>
      </c>
      <c r="E1772" s="93">
        <v>4</v>
      </c>
      <c r="F1772" s="93">
        <f t="shared" si="397"/>
        <v>1683</v>
      </c>
      <c r="H1772" s="54">
        <v>4</v>
      </c>
      <c r="I1772" s="118">
        <v>506.63</v>
      </c>
      <c r="J1772" s="123"/>
      <c r="L1772"/>
      <c r="M1772" s="60">
        <f t="shared" si="398"/>
        <v>506.63</v>
      </c>
      <c r="N1772" s="10"/>
      <c r="O1772" s="79" t="str">
        <f t="shared" si="394"/>
        <v>NY Metro</v>
      </c>
      <c r="P1772" s="94">
        <f t="shared" si="393"/>
        <v>1683</v>
      </c>
      <c r="Q1772" s="94" t="s">
        <v>114</v>
      </c>
      <c r="R1772" s="193"/>
      <c r="S1772" s="94">
        <v>1</v>
      </c>
      <c r="T1772" s="58">
        <f t="shared" si="402"/>
        <v>4</v>
      </c>
      <c r="U1772" s="61">
        <f t="shared" si="403"/>
        <v>506.63</v>
      </c>
      <c r="V1772" s="61">
        <f t="shared" si="395"/>
        <v>494.15264569617165</v>
      </c>
      <c r="W1772" s="61" t="s">
        <v>194</v>
      </c>
      <c r="X1772" s="61">
        <f t="shared" si="396"/>
        <v>3.6349999999999998</v>
      </c>
      <c r="Y1772" s="61">
        <f t="shared" si="400"/>
        <v>3.5454767129968299</v>
      </c>
      <c r="Z1772" s="58">
        <f t="shared" si="401"/>
        <v>0</v>
      </c>
      <c r="AA1772" s="81">
        <f t="shared" si="404"/>
        <v>494.15264569617165</v>
      </c>
      <c r="AB1772" s="212">
        <f t="shared" si="399"/>
        <v>123.53816142404291</v>
      </c>
      <c r="AC1772" s="82"/>
      <c r="AD1772" s="10"/>
      <c r="AE1772"/>
      <c r="AF1772"/>
      <c r="AK1772" s="10"/>
      <c r="AM1772"/>
      <c r="AR1772" s="10"/>
      <c r="AT1772"/>
    </row>
    <row r="1773" spans="1:46" x14ac:dyDescent="0.25">
      <c r="A1773" s="93">
        <v>1684</v>
      </c>
      <c r="B1773" s="93" t="s">
        <v>126</v>
      </c>
      <c r="C1773" s="94" t="s">
        <v>114</v>
      </c>
      <c r="D1773" s="121">
        <v>2014</v>
      </c>
      <c r="E1773" s="93">
        <v>4</v>
      </c>
      <c r="F1773" s="93">
        <f t="shared" si="397"/>
        <v>1684</v>
      </c>
      <c r="H1773" s="54">
        <v>4</v>
      </c>
      <c r="I1773" s="118">
        <v>506.63</v>
      </c>
      <c r="J1773" s="123"/>
      <c r="L1773"/>
      <c r="M1773" s="60">
        <f t="shared" si="398"/>
        <v>506.63</v>
      </c>
      <c r="N1773" s="10"/>
      <c r="O1773" s="79" t="str">
        <f t="shared" si="394"/>
        <v>NY Metro</v>
      </c>
      <c r="P1773" s="94">
        <f t="shared" si="393"/>
        <v>1684</v>
      </c>
      <c r="Q1773" s="94" t="s">
        <v>114</v>
      </c>
      <c r="R1773" s="193"/>
      <c r="S1773" s="94">
        <v>1</v>
      </c>
      <c r="T1773" s="58">
        <f t="shared" si="402"/>
        <v>4</v>
      </c>
      <c r="U1773" s="61">
        <f t="shared" si="403"/>
        <v>506.63</v>
      </c>
      <c r="V1773" s="61">
        <f t="shared" si="395"/>
        <v>494.15264569617165</v>
      </c>
      <c r="W1773" s="61" t="s">
        <v>194</v>
      </c>
      <c r="X1773" s="61">
        <f t="shared" si="396"/>
        <v>3.6349999999999998</v>
      </c>
      <c r="Y1773" s="61">
        <f t="shared" si="400"/>
        <v>3.5454767129968299</v>
      </c>
      <c r="Z1773" s="58">
        <f t="shared" si="401"/>
        <v>0</v>
      </c>
      <c r="AA1773" s="81">
        <f t="shared" si="404"/>
        <v>494.15264569617165</v>
      </c>
      <c r="AB1773" s="212">
        <f t="shared" si="399"/>
        <v>123.53816142404291</v>
      </c>
      <c r="AC1773" s="82"/>
      <c r="AD1773" s="10"/>
      <c r="AE1773"/>
      <c r="AF1773"/>
      <c r="AK1773" s="10"/>
      <c r="AM1773"/>
      <c r="AR1773" s="10"/>
      <c r="AT1773"/>
    </row>
    <row r="1774" spans="1:46" x14ac:dyDescent="0.25">
      <c r="A1774" s="93">
        <v>1685</v>
      </c>
      <c r="B1774" s="93" t="s">
        <v>126</v>
      </c>
      <c r="C1774" s="94" t="s">
        <v>114</v>
      </c>
      <c r="D1774" s="121">
        <v>2014</v>
      </c>
      <c r="E1774" s="93">
        <v>4</v>
      </c>
      <c r="F1774" s="93">
        <f t="shared" si="397"/>
        <v>1685</v>
      </c>
      <c r="H1774" s="54">
        <v>4</v>
      </c>
      <c r="I1774" s="118">
        <v>506.63</v>
      </c>
      <c r="J1774" s="123"/>
      <c r="L1774"/>
      <c r="M1774" s="60">
        <f t="shared" si="398"/>
        <v>506.63</v>
      </c>
      <c r="N1774" s="10"/>
      <c r="O1774" s="79" t="str">
        <f t="shared" si="394"/>
        <v>NY Metro</v>
      </c>
      <c r="P1774" s="94">
        <f t="shared" si="393"/>
        <v>1685</v>
      </c>
      <c r="Q1774" s="94" t="s">
        <v>114</v>
      </c>
      <c r="R1774" s="193"/>
      <c r="S1774" s="94">
        <v>1</v>
      </c>
      <c r="T1774" s="58">
        <f t="shared" si="402"/>
        <v>4</v>
      </c>
      <c r="U1774" s="61">
        <f t="shared" si="403"/>
        <v>506.63</v>
      </c>
      <c r="V1774" s="61">
        <f t="shared" si="395"/>
        <v>494.15264569617165</v>
      </c>
      <c r="W1774" s="61" t="s">
        <v>194</v>
      </c>
      <c r="X1774" s="61">
        <f t="shared" si="396"/>
        <v>3.6349999999999998</v>
      </c>
      <c r="Y1774" s="61">
        <f t="shared" si="400"/>
        <v>3.5454767129968299</v>
      </c>
      <c r="Z1774" s="58">
        <f t="shared" si="401"/>
        <v>0</v>
      </c>
      <c r="AA1774" s="81">
        <f t="shared" si="404"/>
        <v>494.15264569617165</v>
      </c>
      <c r="AB1774" s="212">
        <f t="shared" si="399"/>
        <v>123.53816142404291</v>
      </c>
      <c r="AC1774" s="82"/>
      <c r="AD1774" s="10"/>
      <c r="AE1774"/>
      <c r="AF1774"/>
      <c r="AK1774" s="10"/>
      <c r="AM1774"/>
      <c r="AR1774" s="10"/>
      <c r="AT1774"/>
    </row>
    <row r="1775" spans="1:46" x14ac:dyDescent="0.25">
      <c r="A1775" s="93">
        <v>1686</v>
      </c>
      <c r="B1775" s="93" t="s">
        <v>126</v>
      </c>
      <c r="C1775" s="94" t="s">
        <v>114</v>
      </c>
      <c r="D1775" s="121">
        <v>2014</v>
      </c>
      <c r="E1775" s="93">
        <v>4</v>
      </c>
      <c r="F1775" s="93">
        <f t="shared" si="397"/>
        <v>1686</v>
      </c>
      <c r="H1775" s="54">
        <v>4</v>
      </c>
      <c r="I1775" s="118">
        <v>506.63</v>
      </c>
      <c r="J1775" s="123"/>
      <c r="L1775"/>
      <c r="M1775" s="60">
        <f t="shared" si="398"/>
        <v>506.63</v>
      </c>
      <c r="N1775" s="10"/>
      <c r="O1775" s="79" t="str">
        <f t="shared" si="394"/>
        <v>NY Metro</v>
      </c>
      <c r="P1775" s="94">
        <f t="shared" si="393"/>
        <v>1686</v>
      </c>
      <c r="Q1775" s="94" t="s">
        <v>114</v>
      </c>
      <c r="R1775" s="193"/>
      <c r="S1775" s="94">
        <v>1</v>
      </c>
      <c r="T1775" s="58">
        <f t="shared" si="402"/>
        <v>4</v>
      </c>
      <c r="U1775" s="61">
        <f t="shared" si="403"/>
        <v>506.63</v>
      </c>
      <c r="V1775" s="61">
        <f t="shared" si="395"/>
        <v>494.15264569617165</v>
      </c>
      <c r="W1775" s="61" t="s">
        <v>194</v>
      </c>
      <c r="X1775" s="61">
        <f t="shared" si="396"/>
        <v>3.6349999999999998</v>
      </c>
      <c r="Y1775" s="61">
        <f t="shared" si="400"/>
        <v>3.5454767129968299</v>
      </c>
      <c r="Z1775" s="58">
        <f t="shared" si="401"/>
        <v>0</v>
      </c>
      <c r="AA1775" s="81">
        <f t="shared" si="404"/>
        <v>494.15264569617165</v>
      </c>
      <c r="AB1775" s="212">
        <f t="shared" si="399"/>
        <v>123.53816142404291</v>
      </c>
      <c r="AC1775" s="82"/>
      <c r="AD1775" s="10"/>
      <c r="AE1775"/>
      <c r="AF1775"/>
      <c r="AK1775" s="10"/>
      <c r="AM1775"/>
      <c r="AR1775" s="10"/>
      <c r="AT1775"/>
    </row>
    <row r="1776" spans="1:46" x14ac:dyDescent="0.25">
      <c r="A1776" s="93">
        <v>1687</v>
      </c>
      <c r="B1776" s="93" t="s">
        <v>126</v>
      </c>
      <c r="C1776" s="94" t="s">
        <v>114</v>
      </c>
      <c r="D1776" s="121">
        <v>2014</v>
      </c>
      <c r="E1776" s="93">
        <v>4</v>
      </c>
      <c r="F1776" s="93">
        <f t="shared" si="397"/>
        <v>1687</v>
      </c>
      <c r="H1776" s="54">
        <v>4</v>
      </c>
      <c r="I1776" s="118">
        <v>506.63</v>
      </c>
      <c r="J1776" s="123"/>
      <c r="L1776"/>
      <c r="M1776" s="60">
        <f t="shared" si="398"/>
        <v>506.63</v>
      </c>
      <c r="N1776" s="10"/>
      <c r="O1776" s="79" t="str">
        <f t="shared" si="394"/>
        <v>NY Metro</v>
      </c>
      <c r="P1776" s="94">
        <f t="shared" si="393"/>
        <v>1687</v>
      </c>
      <c r="Q1776" s="94" t="s">
        <v>114</v>
      </c>
      <c r="R1776" s="193"/>
      <c r="S1776" s="94">
        <v>1</v>
      </c>
      <c r="T1776" s="58">
        <f t="shared" si="402"/>
        <v>4</v>
      </c>
      <c r="U1776" s="61">
        <f t="shared" si="403"/>
        <v>506.63</v>
      </c>
      <c r="V1776" s="61">
        <f t="shared" si="395"/>
        <v>494.15264569617165</v>
      </c>
      <c r="W1776" s="61" t="s">
        <v>194</v>
      </c>
      <c r="X1776" s="61">
        <f t="shared" si="396"/>
        <v>3.6349999999999998</v>
      </c>
      <c r="Y1776" s="61">
        <f t="shared" si="400"/>
        <v>3.5454767129968299</v>
      </c>
      <c r="Z1776" s="58">
        <f t="shared" si="401"/>
        <v>0</v>
      </c>
      <c r="AA1776" s="81">
        <f t="shared" si="404"/>
        <v>494.15264569617165</v>
      </c>
      <c r="AB1776" s="212">
        <f t="shared" si="399"/>
        <v>123.53816142404291</v>
      </c>
      <c r="AC1776" s="82"/>
      <c r="AD1776" s="10"/>
      <c r="AE1776"/>
      <c r="AF1776"/>
      <c r="AK1776" s="10"/>
      <c r="AM1776"/>
      <c r="AR1776" s="10"/>
      <c r="AT1776"/>
    </row>
    <row r="1777" spans="1:46" x14ac:dyDescent="0.25">
      <c r="A1777" s="93">
        <v>1688</v>
      </c>
      <c r="B1777" s="93" t="s">
        <v>126</v>
      </c>
      <c r="C1777" s="94" t="s">
        <v>114</v>
      </c>
      <c r="D1777" s="121">
        <v>2014</v>
      </c>
      <c r="E1777" s="93">
        <v>4</v>
      </c>
      <c r="F1777" s="93">
        <f t="shared" si="397"/>
        <v>1688</v>
      </c>
      <c r="H1777" s="54">
        <v>4</v>
      </c>
      <c r="I1777" s="118">
        <v>506.63</v>
      </c>
      <c r="J1777" s="123"/>
      <c r="L1777"/>
      <c r="M1777" s="60">
        <f t="shared" si="398"/>
        <v>506.63</v>
      </c>
      <c r="N1777" s="10"/>
      <c r="O1777" s="79" t="str">
        <f t="shared" si="394"/>
        <v>NY Metro</v>
      </c>
      <c r="P1777" s="94">
        <f t="shared" si="393"/>
        <v>1688</v>
      </c>
      <c r="Q1777" s="94" t="s">
        <v>114</v>
      </c>
      <c r="R1777" s="193"/>
      <c r="S1777" s="94">
        <v>1</v>
      </c>
      <c r="T1777" s="58">
        <f t="shared" si="402"/>
        <v>4</v>
      </c>
      <c r="U1777" s="61">
        <f t="shared" si="403"/>
        <v>506.63</v>
      </c>
      <c r="V1777" s="61">
        <f t="shared" si="395"/>
        <v>494.15264569617165</v>
      </c>
      <c r="W1777" s="61" t="s">
        <v>194</v>
      </c>
      <c r="X1777" s="61">
        <f t="shared" si="396"/>
        <v>3.6349999999999998</v>
      </c>
      <c r="Y1777" s="61">
        <f t="shared" si="400"/>
        <v>3.5454767129968299</v>
      </c>
      <c r="Z1777" s="58">
        <f t="shared" si="401"/>
        <v>0</v>
      </c>
      <c r="AA1777" s="81">
        <f t="shared" si="404"/>
        <v>494.15264569617165</v>
      </c>
      <c r="AB1777" s="212">
        <f t="shared" si="399"/>
        <v>123.53816142404291</v>
      </c>
      <c r="AC1777" s="82"/>
      <c r="AD1777" s="10"/>
      <c r="AE1777"/>
      <c r="AF1777"/>
      <c r="AK1777" s="10"/>
      <c r="AM1777"/>
      <c r="AR1777" s="10"/>
      <c r="AT1777"/>
    </row>
    <row r="1778" spans="1:46" x14ac:dyDescent="0.25">
      <c r="A1778" s="93">
        <v>1689</v>
      </c>
      <c r="B1778" s="93" t="s">
        <v>126</v>
      </c>
      <c r="C1778" s="94" t="s">
        <v>114</v>
      </c>
      <c r="D1778" s="121">
        <v>2014</v>
      </c>
      <c r="E1778" s="93">
        <v>4</v>
      </c>
      <c r="F1778" s="93">
        <f t="shared" si="397"/>
        <v>1689</v>
      </c>
      <c r="H1778" s="54">
        <v>4</v>
      </c>
      <c r="I1778" s="118">
        <v>506.63</v>
      </c>
      <c r="J1778" s="123"/>
      <c r="L1778"/>
      <c r="M1778" s="60">
        <f t="shared" si="398"/>
        <v>506.63</v>
      </c>
      <c r="N1778" s="10"/>
      <c r="O1778" s="79" t="str">
        <f t="shared" si="394"/>
        <v>NY Metro</v>
      </c>
      <c r="P1778" s="94">
        <f t="shared" si="393"/>
        <v>1689</v>
      </c>
      <c r="Q1778" s="94" t="s">
        <v>114</v>
      </c>
      <c r="R1778" s="193"/>
      <c r="S1778" s="94">
        <v>1</v>
      </c>
      <c r="T1778" s="58">
        <f t="shared" si="402"/>
        <v>4</v>
      </c>
      <c r="U1778" s="61">
        <f t="shared" si="403"/>
        <v>506.63</v>
      </c>
      <c r="V1778" s="61">
        <f t="shared" si="395"/>
        <v>494.15264569617165</v>
      </c>
      <c r="W1778" s="61" t="s">
        <v>194</v>
      </c>
      <c r="X1778" s="61">
        <f t="shared" si="396"/>
        <v>3.6349999999999998</v>
      </c>
      <c r="Y1778" s="61">
        <f t="shared" si="400"/>
        <v>3.5454767129968299</v>
      </c>
      <c r="Z1778" s="58">
        <f t="shared" si="401"/>
        <v>0</v>
      </c>
      <c r="AA1778" s="81">
        <f t="shared" si="404"/>
        <v>494.15264569617165</v>
      </c>
      <c r="AB1778" s="212">
        <f t="shared" si="399"/>
        <v>123.53816142404291</v>
      </c>
      <c r="AC1778" s="82"/>
      <c r="AD1778" s="10"/>
      <c r="AE1778"/>
      <c r="AF1778"/>
      <c r="AK1778" s="10"/>
      <c r="AM1778"/>
      <c r="AR1778" s="10"/>
      <c r="AT1778"/>
    </row>
    <row r="1779" spans="1:46" x14ac:dyDescent="0.25">
      <c r="A1779" s="93">
        <v>1690</v>
      </c>
      <c r="B1779" s="93" t="s">
        <v>126</v>
      </c>
      <c r="C1779" s="94" t="s">
        <v>114</v>
      </c>
      <c r="D1779" s="121">
        <v>2014</v>
      </c>
      <c r="E1779" s="93">
        <v>4</v>
      </c>
      <c r="F1779" s="93">
        <f t="shared" si="397"/>
        <v>1690</v>
      </c>
      <c r="H1779" s="54">
        <v>4</v>
      </c>
      <c r="I1779" s="118">
        <v>506.63</v>
      </c>
      <c r="J1779" s="123"/>
      <c r="L1779"/>
      <c r="M1779" s="60">
        <f t="shared" si="398"/>
        <v>506.63</v>
      </c>
      <c r="N1779" s="10"/>
      <c r="O1779" s="79" t="str">
        <f t="shared" si="394"/>
        <v>NY Metro</v>
      </c>
      <c r="P1779" s="94">
        <f t="shared" si="393"/>
        <v>1690</v>
      </c>
      <c r="Q1779" s="94" t="s">
        <v>114</v>
      </c>
      <c r="R1779" s="193"/>
      <c r="S1779" s="94">
        <v>1</v>
      </c>
      <c r="T1779" s="58">
        <f t="shared" si="402"/>
        <v>4</v>
      </c>
      <c r="U1779" s="61">
        <f t="shared" si="403"/>
        <v>506.63</v>
      </c>
      <c r="V1779" s="61">
        <f t="shared" si="395"/>
        <v>494.15264569617165</v>
      </c>
      <c r="W1779" s="61" t="s">
        <v>194</v>
      </c>
      <c r="X1779" s="61">
        <f t="shared" si="396"/>
        <v>3.6349999999999998</v>
      </c>
      <c r="Y1779" s="61">
        <f t="shared" si="400"/>
        <v>3.5454767129968299</v>
      </c>
      <c r="Z1779" s="58">
        <f t="shared" si="401"/>
        <v>0</v>
      </c>
      <c r="AA1779" s="81">
        <f t="shared" si="404"/>
        <v>494.15264569617165</v>
      </c>
      <c r="AB1779" s="212">
        <f t="shared" si="399"/>
        <v>123.53816142404291</v>
      </c>
      <c r="AC1779" s="82"/>
      <c r="AD1779" s="10"/>
      <c r="AE1779"/>
      <c r="AF1779"/>
      <c r="AK1779" s="10"/>
      <c r="AM1779"/>
      <c r="AR1779" s="10"/>
      <c r="AT1779"/>
    </row>
    <row r="1780" spans="1:46" x14ac:dyDescent="0.25">
      <c r="A1780" s="93">
        <v>1691</v>
      </c>
      <c r="B1780" s="93" t="s">
        <v>126</v>
      </c>
      <c r="C1780" s="94" t="s">
        <v>114</v>
      </c>
      <c r="D1780" s="121">
        <v>2014</v>
      </c>
      <c r="E1780" s="93">
        <v>4</v>
      </c>
      <c r="F1780" s="93">
        <f t="shared" si="397"/>
        <v>1691</v>
      </c>
      <c r="H1780" s="54">
        <v>4</v>
      </c>
      <c r="I1780" s="118">
        <v>506.63</v>
      </c>
      <c r="J1780" s="123"/>
      <c r="L1780"/>
      <c r="M1780" s="60">
        <f t="shared" si="398"/>
        <v>506.63</v>
      </c>
      <c r="N1780" s="10"/>
      <c r="O1780" s="79" t="str">
        <f t="shared" si="394"/>
        <v>NY Metro</v>
      </c>
      <c r="P1780" s="94">
        <f t="shared" si="393"/>
        <v>1691</v>
      </c>
      <c r="Q1780" s="94" t="s">
        <v>114</v>
      </c>
      <c r="R1780" s="193"/>
      <c r="S1780" s="94">
        <v>1</v>
      </c>
      <c r="T1780" s="58">
        <f t="shared" si="402"/>
        <v>4</v>
      </c>
      <c r="U1780" s="61">
        <f t="shared" si="403"/>
        <v>506.63</v>
      </c>
      <c r="V1780" s="61">
        <f t="shared" si="395"/>
        <v>494.15264569617165</v>
      </c>
      <c r="W1780" s="61" t="s">
        <v>194</v>
      </c>
      <c r="X1780" s="61">
        <f t="shared" si="396"/>
        <v>3.6349999999999998</v>
      </c>
      <c r="Y1780" s="61">
        <f t="shared" si="400"/>
        <v>3.5454767129968299</v>
      </c>
      <c r="Z1780" s="58">
        <f t="shared" si="401"/>
        <v>0</v>
      </c>
      <c r="AA1780" s="81">
        <f t="shared" si="404"/>
        <v>494.15264569617165</v>
      </c>
      <c r="AB1780" s="212">
        <f t="shared" si="399"/>
        <v>123.53816142404291</v>
      </c>
      <c r="AC1780" s="82"/>
      <c r="AD1780" s="10"/>
      <c r="AE1780"/>
      <c r="AF1780"/>
      <c r="AK1780" s="10"/>
      <c r="AM1780"/>
      <c r="AR1780" s="10"/>
      <c r="AT1780"/>
    </row>
    <row r="1781" spans="1:46" x14ac:dyDescent="0.25">
      <c r="A1781" s="93">
        <v>1692</v>
      </c>
      <c r="B1781" s="93" t="s">
        <v>126</v>
      </c>
      <c r="C1781" s="94" t="s">
        <v>114</v>
      </c>
      <c r="D1781" s="121">
        <v>2014</v>
      </c>
      <c r="E1781" s="93">
        <v>4</v>
      </c>
      <c r="F1781" s="93">
        <f t="shared" si="397"/>
        <v>1692</v>
      </c>
      <c r="H1781" s="54">
        <v>4</v>
      </c>
      <c r="I1781" s="118">
        <v>506.63</v>
      </c>
      <c r="J1781" s="123"/>
      <c r="L1781"/>
      <c r="M1781" s="60">
        <f t="shared" si="398"/>
        <v>506.63</v>
      </c>
      <c r="N1781" s="10"/>
      <c r="O1781" s="79" t="str">
        <f t="shared" si="394"/>
        <v>NY Metro</v>
      </c>
      <c r="P1781" s="94">
        <f t="shared" si="393"/>
        <v>1692</v>
      </c>
      <c r="Q1781" s="94" t="s">
        <v>114</v>
      </c>
      <c r="R1781" s="193"/>
      <c r="S1781" s="94">
        <v>1</v>
      </c>
      <c r="T1781" s="58">
        <f t="shared" si="402"/>
        <v>4</v>
      </c>
      <c r="U1781" s="61">
        <f t="shared" si="403"/>
        <v>506.63</v>
      </c>
      <c r="V1781" s="61">
        <f t="shared" si="395"/>
        <v>494.15264569617165</v>
      </c>
      <c r="W1781" s="61" t="s">
        <v>194</v>
      </c>
      <c r="X1781" s="61">
        <f t="shared" si="396"/>
        <v>3.6349999999999998</v>
      </c>
      <c r="Y1781" s="61">
        <f t="shared" si="400"/>
        <v>3.5454767129968299</v>
      </c>
      <c r="Z1781" s="58">
        <f t="shared" si="401"/>
        <v>0</v>
      </c>
      <c r="AA1781" s="81">
        <f t="shared" si="404"/>
        <v>494.15264569617165</v>
      </c>
      <c r="AB1781" s="212">
        <f t="shared" si="399"/>
        <v>123.53816142404291</v>
      </c>
      <c r="AC1781" s="82"/>
      <c r="AD1781" s="10"/>
      <c r="AE1781"/>
      <c r="AF1781"/>
      <c r="AK1781" s="10"/>
      <c r="AM1781"/>
      <c r="AR1781" s="10"/>
      <c r="AT1781"/>
    </row>
    <row r="1782" spans="1:46" x14ac:dyDescent="0.25">
      <c r="A1782" s="93">
        <v>1693</v>
      </c>
      <c r="B1782" s="93" t="s">
        <v>126</v>
      </c>
      <c r="C1782" s="94" t="s">
        <v>114</v>
      </c>
      <c r="D1782" s="121">
        <v>2014</v>
      </c>
      <c r="E1782" s="93">
        <v>4</v>
      </c>
      <c r="F1782" s="93">
        <f t="shared" si="397"/>
        <v>1693</v>
      </c>
      <c r="H1782" s="54">
        <v>4</v>
      </c>
      <c r="I1782" s="118">
        <v>506.63</v>
      </c>
      <c r="J1782" s="123"/>
      <c r="L1782"/>
      <c r="M1782" s="60">
        <f t="shared" si="398"/>
        <v>506.63</v>
      </c>
      <c r="N1782" s="10"/>
      <c r="O1782" s="79" t="str">
        <f t="shared" si="394"/>
        <v>NY Metro</v>
      </c>
      <c r="P1782" s="94">
        <f t="shared" si="393"/>
        <v>1693</v>
      </c>
      <c r="Q1782" s="94" t="s">
        <v>114</v>
      </c>
      <c r="R1782" s="193"/>
      <c r="S1782" s="94">
        <v>1</v>
      </c>
      <c r="T1782" s="58">
        <f t="shared" si="402"/>
        <v>4</v>
      </c>
      <c r="U1782" s="61">
        <f t="shared" si="403"/>
        <v>506.63</v>
      </c>
      <c r="V1782" s="61">
        <f t="shared" si="395"/>
        <v>494.15264569617165</v>
      </c>
      <c r="W1782" s="61" t="s">
        <v>194</v>
      </c>
      <c r="X1782" s="61">
        <f t="shared" si="396"/>
        <v>3.6349999999999998</v>
      </c>
      <c r="Y1782" s="61">
        <f t="shared" si="400"/>
        <v>3.5454767129968299</v>
      </c>
      <c r="Z1782" s="58">
        <f t="shared" si="401"/>
        <v>0</v>
      </c>
      <c r="AA1782" s="81">
        <f t="shared" si="404"/>
        <v>494.15264569617165</v>
      </c>
      <c r="AB1782" s="212">
        <f t="shared" si="399"/>
        <v>123.53816142404291</v>
      </c>
      <c r="AC1782" s="82"/>
      <c r="AD1782" s="10"/>
      <c r="AE1782"/>
      <c r="AF1782"/>
      <c r="AK1782" s="10"/>
      <c r="AM1782"/>
      <c r="AR1782" s="10"/>
      <c r="AT1782"/>
    </row>
    <row r="1783" spans="1:46" x14ac:dyDescent="0.25">
      <c r="A1783" s="93">
        <v>1694</v>
      </c>
      <c r="B1783" s="93" t="s">
        <v>126</v>
      </c>
      <c r="C1783" s="94" t="s">
        <v>114</v>
      </c>
      <c r="D1783" s="121">
        <v>2014</v>
      </c>
      <c r="E1783" s="93">
        <v>4</v>
      </c>
      <c r="F1783" s="93">
        <f t="shared" si="397"/>
        <v>1694</v>
      </c>
      <c r="H1783" s="54">
        <v>4</v>
      </c>
      <c r="I1783" s="118">
        <v>506.64</v>
      </c>
      <c r="J1783" s="123"/>
      <c r="L1783"/>
      <c r="M1783" s="60">
        <f t="shared" si="398"/>
        <v>506.64</v>
      </c>
      <c r="N1783" s="10"/>
      <c r="O1783" s="79" t="str">
        <f t="shared" si="394"/>
        <v>NY Metro</v>
      </c>
      <c r="P1783" s="94">
        <f t="shared" si="393"/>
        <v>1694</v>
      </c>
      <c r="Q1783" s="94" t="s">
        <v>114</v>
      </c>
      <c r="R1783" s="193"/>
      <c r="S1783" s="94">
        <v>1</v>
      </c>
      <c r="T1783" s="58">
        <f t="shared" si="402"/>
        <v>4</v>
      </c>
      <c r="U1783" s="61">
        <f t="shared" si="403"/>
        <v>506.64</v>
      </c>
      <c r="V1783" s="61">
        <f t="shared" si="395"/>
        <v>494.16239941477687</v>
      </c>
      <c r="W1783" s="61" t="s">
        <v>194</v>
      </c>
      <c r="X1783" s="61">
        <f t="shared" si="396"/>
        <v>3.6349999999999998</v>
      </c>
      <c r="Y1783" s="61">
        <f t="shared" si="400"/>
        <v>3.5454767129968299</v>
      </c>
      <c r="Z1783" s="58">
        <f t="shared" si="401"/>
        <v>0</v>
      </c>
      <c r="AA1783" s="81">
        <f t="shared" si="404"/>
        <v>494.16239941477687</v>
      </c>
      <c r="AB1783" s="212">
        <f t="shared" si="399"/>
        <v>123.54059985369422</v>
      </c>
      <c r="AC1783" s="82"/>
      <c r="AD1783" s="10"/>
      <c r="AE1783"/>
      <c r="AF1783"/>
      <c r="AK1783" s="10"/>
      <c r="AM1783"/>
      <c r="AR1783" s="10"/>
      <c r="AT1783"/>
    </row>
    <row r="1784" spans="1:46" x14ac:dyDescent="0.25">
      <c r="A1784" s="93">
        <v>1695</v>
      </c>
      <c r="B1784" s="93" t="s">
        <v>126</v>
      </c>
      <c r="C1784" s="94" t="s">
        <v>114</v>
      </c>
      <c r="D1784" s="121">
        <v>2014</v>
      </c>
      <c r="E1784" s="93">
        <v>4</v>
      </c>
      <c r="F1784" s="93">
        <f t="shared" si="397"/>
        <v>1695</v>
      </c>
      <c r="H1784" s="54">
        <v>4</v>
      </c>
      <c r="I1784" s="118">
        <v>506.63</v>
      </c>
      <c r="J1784" s="123"/>
      <c r="L1784"/>
      <c r="M1784" s="60">
        <f t="shared" si="398"/>
        <v>506.63</v>
      </c>
      <c r="N1784" s="10"/>
      <c r="O1784" s="79" t="str">
        <f t="shared" si="394"/>
        <v>NY Metro</v>
      </c>
      <c r="P1784" s="94">
        <f t="shared" ref="P1784:P1847" si="405">A1784</f>
        <v>1695</v>
      </c>
      <c r="Q1784" s="94" t="s">
        <v>114</v>
      </c>
      <c r="R1784" s="193"/>
      <c r="S1784" s="94">
        <v>1</v>
      </c>
      <c r="T1784" s="58">
        <f t="shared" si="402"/>
        <v>4</v>
      </c>
      <c r="U1784" s="61">
        <f t="shared" si="403"/>
        <v>506.63</v>
      </c>
      <c r="V1784" s="61">
        <f t="shared" si="395"/>
        <v>494.15264569617165</v>
      </c>
      <c r="W1784" s="61" t="s">
        <v>194</v>
      </c>
      <c r="X1784" s="61">
        <f t="shared" si="396"/>
        <v>3.6349999999999998</v>
      </c>
      <c r="Y1784" s="61">
        <f t="shared" si="400"/>
        <v>3.5454767129968299</v>
      </c>
      <c r="Z1784" s="58">
        <f t="shared" si="401"/>
        <v>0</v>
      </c>
      <c r="AA1784" s="81">
        <f t="shared" si="404"/>
        <v>494.15264569617165</v>
      </c>
      <c r="AB1784" s="212">
        <f t="shared" si="399"/>
        <v>123.53816142404291</v>
      </c>
      <c r="AC1784" s="82"/>
      <c r="AD1784" s="10"/>
      <c r="AE1784"/>
      <c r="AF1784"/>
      <c r="AK1784" s="10"/>
      <c r="AM1784"/>
      <c r="AR1784" s="10"/>
      <c r="AT1784"/>
    </row>
    <row r="1785" spans="1:46" x14ac:dyDescent="0.25">
      <c r="A1785" s="93">
        <v>1696</v>
      </c>
      <c r="B1785" s="93" t="s">
        <v>126</v>
      </c>
      <c r="C1785" s="94" t="s">
        <v>114</v>
      </c>
      <c r="D1785" s="121">
        <v>2014</v>
      </c>
      <c r="E1785" s="93">
        <v>4</v>
      </c>
      <c r="F1785" s="93">
        <f t="shared" si="397"/>
        <v>1696</v>
      </c>
      <c r="H1785" s="54">
        <v>4</v>
      </c>
      <c r="I1785" s="118">
        <v>506.64</v>
      </c>
      <c r="J1785" s="123"/>
      <c r="L1785"/>
      <c r="M1785" s="60">
        <f t="shared" si="398"/>
        <v>506.64</v>
      </c>
      <c r="N1785" s="10"/>
      <c r="O1785" s="79" t="str">
        <f t="shared" ref="O1785:O1848" si="406">IF(E1785=1,$E$3,IF(E1785=2,$E$4,IF(E1785=3,$E$5,IF(E1785=4,$E$6,IF(E1785=5,$E$7,IF(E1785=6,$E$8,"other"))))))</f>
        <v>NY Metro</v>
      </c>
      <c r="P1785" s="94">
        <f t="shared" si="405"/>
        <v>1696</v>
      </c>
      <c r="Q1785" s="94" t="s">
        <v>114</v>
      </c>
      <c r="R1785" s="193"/>
      <c r="S1785" s="94">
        <v>1</v>
      </c>
      <c r="T1785" s="58">
        <f t="shared" si="402"/>
        <v>4</v>
      </c>
      <c r="U1785" s="61">
        <f t="shared" si="403"/>
        <v>506.64</v>
      </c>
      <c r="V1785" s="61">
        <f t="shared" ref="V1785:V1848" si="407">U1785/INDEX($AO$49:$AO$56,MATCH($O1785,$AL$49:$AL$56,0))</f>
        <v>494.16239941477687</v>
      </c>
      <c r="W1785" s="61" t="s">
        <v>194</v>
      </c>
      <c r="X1785" s="61">
        <f t="shared" ref="X1785:X1848" si="408">IF(K1785,K1785,AVERAGE($L$11:$L$1104))</f>
        <v>3.6349999999999998</v>
      </c>
      <c r="Y1785" s="61">
        <f t="shared" si="400"/>
        <v>3.5454767129968299</v>
      </c>
      <c r="Z1785" s="58">
        <f t="shared" si="401"/>
        <v>0</v>
      </c>
      <c r="AA1785" s="81">
        <f t="shared" si="404"/>
        <v>494.16239941477687</v>
      </c>
      <c r="AB1785" s="212">
        <f t="shared" si="399"/>
        <v>123.54059985369422</v>
      </c>
      <c r="AC1785" s="82"/>
      <c r="AD1785" s="10"/>
      <c r="AE1785"/>
      <c r="AF1785"/>
      <c r="AK1785" s="10"/>
      <c r="AM1785"/>
      <c r="AR1785" s="10"/>
      <c r="AT1785"/>
    </row>
    <row r="1786" spans="1:46" x14ac:dyDescent="0.25">
      <c r="A1786" s="93">
        <v>1697</v>
      </c>
      <c r="B1786" s="93" t="s">
        <v>126</v>
      </c>
      <c r="C1786" s="94" t="s">
        <v>114</v>
      </c>
      <c r="D1786" s="121">
        <v>2014</v>
      </c>
      <c r="E1786" s="93">
        <v>4</v>
      </c>
      <c r="F1786" s="93">
        <f t="shared" si="397"/>
        <v>1697</v>
      </c>
      <c r="H1786" s="54">
        <v>4</v>
      </c>
      <c r="I1786" s="118">
        <v>506.64</v>
      </c>
      <c r="J1786" s="123"/>
      <c r="L1786"/>
      <c r="M1786" s="60">
        <f t="shared" si="398"/>
        <v>506.64</v>
      </c>
      <c r="N1786" s="10"/>
      <c r="O1786" s="79" t="str">
        <f t="shared" si="406"/>
        <v>NY Metro</v>
      </c>
      <c r="P1786" s="94">
        <f t="shared" si="405"/>
        <v>1697</v>
      </c>
      <c r="Q1786" s="94" t="s">
        <v>114</v>
      </c>
      <c r="R1786" s="193"/>
      <c r="S1786" s="94">
        <v>1</v>
      </c>
      <c r="T1786" s="58">
        <f t="shared" si="402"/>
        <v>4</v>
      </c>
      <c r="U1786" s="61">
        <f t="shared" si="403"/>
        <v>506.64</v>
      </c>
      <c r="V1786" s="61">
        <f t="shared" si="407"/>
        <v>494.16239941477687</v>
      </c>
      <c r="W1786" s="61" t="s">
        <v>194</v>
      </c>
      <c r="X1786" s="61">
        <f t="shared" si="408"/>
        <v>3.6349999999999998</v>
      </c>
      <c r="Y1786" s="61">
        <f t="shared" si="400"/>
        <v>3.5454767129968299</v>
      </c>
      <c r="Z1786" s="58">
        <f t="shared" si="401"/>
        <v>0</v>
      </c>
      <c r="AA1786" s="81">
        <f t="shared" si="404"/>
        <v>494.16239941477687</v>
      </c>
      <c r="AB1786" s="212">
        <f t="shared" si="399"/>
        <v>123.54059985369422</v>
      </c>
      <c r="AC1786" s="82"/>
      <c r="AD1786" s="10"/>
      <c r="AE1786"/>
      <c r="AF1786"/>
      <c r="AK1786" s="10"/>
      <c r="AM1786"/>
      <c r="AR1786" s="10"/>
      <c r="AT1786"/>
    </row>
    <row r="1787" spans="1:46" x14ac:dyDescent="0.25">
      <c r="A1787" s="93">
        <v>1698</v>
      </c>
      <c r="B1787" s="93" t="s">
        <v>126</v>
      </c>
      <c r="C1787" s="94" t="s">
        <v>114</v>
      </c>
      <c r="D1787" s="121">
        <v>2014</v>
      </c>
      <c r="E1787" s="93">
        <v>4</v>
      </c>
      <c r="F1787" s="93">
        <f t="shared" si="397"/>
        <v>1698</v>
      </c>
      <c r="H1787" s="54">
        <v>4</v>
      </c>
      <c r="I1787" s="118">
        <v>506.64</v>
      </c>
      <c r="J1787" s="123"/>
      <c r="L1787"/>
      <c r="M1787" s="60">
        <f t="shared" si="398"/>
        <v>506.64</v>
      </c>
      <c r="N1787" s="10"/>
      <c r="O1787" s="79" t="str">
        <f t="shared" si="406"/>
        <v>NY Metro</v>
      </c>
      <c r="P1787" s="94">
        <f t="shared" si="405"/>
        <v>1698</v>
      </c>
      <c r="Q1787" s="94" t="s">
        <v>114</v>
      </c>
      <c r="R1787" s="193"/>
      <c r="S1787" s="94">
        <v>1</v>
      </c>
      <c r="T1787" s="58">
        <f t="shared" si="402"/>
        <v>4</v>
      </c>
      <c r="U1787" s="61">
        <f t="shared" si="403"/>
        <v>506.64</v>
      </c>
      <c r="V1787" s="61">
        <f t="shared" si="407"/>
        <v>494.16239941477687</v>
      </c>
      <c r="W1787" s="61" t="s">
        <v>194</v>
      </c>
      <c r="X1787" s="61">
        <f t="shared" si="408"/>
        <v>3.6349999999999998</v>
      </c>
      <c r="Y1787" s="61">
        <f t="shared" si="400"/>
        <v>3.5454767129968299</v>
      </c>
      <c r="Z1787" s="58">
        <f t="shared" si="401"/>
        <v>0</v>
      </c>
      <c r="AA1787" s="81">
        <f t="shared" si="404"/>
        <v>494.16239941477687</v>
      </c>
      <c r="AB1787" s="212">
        <f t="shared" si="399"/>
        <v>123.54059985369422</v>
      </c>
      <c r="AC1787" s="82"/>
      <c r="AD1787" s="10"/>
      <c r="AE1787"/>
      <c r="AF1787"/>
      <c r="AK1787" s="10"/>
      <c r="AM1787"/>
      <c r="AR1787" s="10"/>
      <c r="AT1787"/>
    </row>
    <row r="1788" spans="1:46" x14ac:dyDescent="0.25">
      <c r="A1788" s="93">
        <v>1699</v>
      </c>
      <c r="B1788" s="93" t="s">
        <v>126</v>
      </c>
      <c r="C1788" s="94" t="s">
        <v>114</v>
      </c>
      <c r="D1788" s="121">
        <v>2014</v>
      </c>
      <c r="E1788" s="93">
        <v>4</v>
      </c>
      <c r="F1788" s="93">
        <f t="shared" si="397"/>
        <v>1699</v>
      </c>
      <c r="H1788" s="54">
        <v>4</v>
      </c>
      <c r="I1788" s="118">
        <v>506.64</v>
      </c>
      <c r="J1788" s="123"/>
      <c r="L1788"/>
      <c r="M1788" s="60">
        <f t="shared" si="398"/>
        <v>506.64</v>
      </c>
      <c r="N1788" s="10"/>
      <c r="O1788" s="79" t="str">
        <f t="shared" si="406"/>
        <v>NY Metro</v>
      </c>
      <c r="P1788" s="94">
        <f t="shared" si="405"/>
        <v>1699</v>
      </c>
      <c r="Q1788" s="94" t="s">
        <v>114</v>
      </c>
      <c r="R1788" s="193"/>
      <c r="S1788" s="94">
        <v>1</v>
      </c>
      <c r="T1788" s="58">
        <f t="shared" si="402"/>
        <v>4</v>
      </c>
      <c r="U1788" s="61">
        <f t="shared" si="403"/>
        <v>506.64</v>
      </c>
      <c r="V1788" s="61">
        <f t="shared" si="407"/>
        <v>494.16239941477687</v>
      </c>
      <c r="W1788" s="61" t="s">
        <v>194</v>
      </c>
      <c r="X1788" s="61">
        <f t="shared" si="408"/>
        <v>3.6349999999999998</v>
      </c>
      <c r="Y1788" s="61">
        <f t="shared" si="400"/>
        <v>3.5454767129968299</v>
      </c>
      <c r="Z1788" s="58">
        <f t="shared" si="401"/>
        <v>0</v>
      </c>
      <c r="AA1788" s="81">
        <f t="shared" si="404"/>
        <v>494.16239941477687</v>
      </c>
      <c r="AB1788" s="212">
        <f t="shared" si="399"/>
        <v>123.54059985369422</v>
      </c>
      <c r="AC1788" s="82"/>
      <c r="AD1788" s="10"/>
      <c r="AE1788"/>
      <c r="AF1788"/>
      <c r="AK1788" s="10"/>
      <c r="AM1788"/>
      <c r="AR1788" s="10"/>
      <c r="AT1788"/>
    </row>
    <row r="1789" spans="1:46" x14ac:dyDescent="0.25">
      <c r="A1789" s="93">
        <v>1700</v>
      </c>
      <c r="B1789" s="93" t="s">
        <v>126</v>
      </c>
      <c r="C1789" s="94" t="s">
        <v>114</v>
      </c>
      <c r="D1789" s="121">
        <v>2014</v>
      </c>
      <c r="E1789" s="93">
        <v>4</v>
      </c>
      <c r="F1789" s="93">
        <f t="shared" si="397"/>
        <v>1700</v>
      </c>
      <c r="H1789" s="54">
        <v>4</v>
      </c>
      <c r="I1789" s="118">
        <v>506.64</v>
      </c>
      <c r="J1789" s="123"/>
      <c r="L1789"/>
      <c r="M1789" s="60">
        <f t="shared" si="398"/>
        <v>506.64</v>
      </c>
      <c r="N1789" s="10"/>
      <c r="O1789" s="79" t="str">
        <f t="shared" si="406"/>
        <v>NY Metro</v>
      </c>
      <c r="P1789" s="94">
        <f t="shared" si="405"/>
        <v>1700</v>
      </c>
      <c r="Q1789" s="94" t="s">
        <v>114</v>
      </c>
      <c r="R1789" s="193"/>
      <c r="S1789" s="94">
        <v>1</v>
      </c>
      <c r="T1789" s="58">
        <f t="shared" si="402"/>
        <v>4</v>
      </c>
      <c r="U1789" s="61">
        <f t="shared" si="403"/>
        <v>506.64</v>
      </c>
      <c r="V1789" s="61">
        <f t="shared" si="407"/>
        <v>494.16239941477687</v>
      </c>
      <c r="W1789" s="61" t="s">
        <v>194</v>
      </c>
      <c r="X1789" s="61">
        <f t="shared" si="408"/>
        <v>3.6349999999999998</v>
      </c>
      <c r="Y1789" s="61">
        <f t="shared" si="400"/>
        <v>3.5454767129968299</v>
      </c>
      <c r="Z1789" s="58">
        <f t="shared" si="401"/>
        <v>0</v>
      </c>
      <c r="AA1789" s="81">
        <f t="shared" si="404"/>
        <v>494.16239941477687</v>
      </c>
      <c r="AB1789" s="212">
        <f t="shared" si="399"/>
        <v>123.54059985369422</v>
      </c>
      <c r="AC1789" s="82"/>
      <c r="AD1789" s="10"/>
      <c r="AE1789"/>
      <c r="AF1789"/>
      <c r="AK1789" s="10"/>
      <c r="AM1789"/>
      <c r="AR1789" s="10"/>
      <c r="AT1789"/>
    </row>
    <row r="1790" spans="1:46" x14ac:dyDescent="0.25">
      <c r="A1790" s="93">
        <v>1701</v>
      </c>
      <c r="B1790" s="93" t="s">
        <v>126</v>
      </c>
      <c r="C1790" s="94" t="s">
        <v>114</v>
      </c>
      <c r="D1790" s="121">
        <v>2014</v>
      </c>
      <c r="E1790" s="93">
        <v>4</v>
      </c>
      <c r="F1790" s="93">
        <f t="shared" si="397"/>
        <v>1701</v>
      </c>
      <c r="H1790" s="54">
        <v>4</v>
      </c>
      <c r="I1790" s="118">
        <v>506.64</v>
      </c>
      <c r="J1790" s="123"/>
      <c r="L1790"/>
      <c r="M1790" s="60">
        <f t="shared" si="398"/>
        <v>506.64</v>
      </c>
      <c r="N1790" s="10"/>
      <c r="O1790" s="79" t="str">
        <f t="shared" si="406"/>
        <v>NY Metro</v>
      </c>
      <c r="P1790" s="94">
        <f t="shared" si="405"/>
        <v>1701</v>
      </c>
      <c r="Q1790" s="94" t="s">
        <v>114</v>
      </c>
      <c r="R1790" s="193"/>
      <c r="S1790" s="94">
        <v>1</v>
      </c>
      <c r="T1790" s="58">
        <f t="shared" si="402"/>
        <v>4</v>
      </c>
      <c r="U1790" s="61">
        <f t="shared" si="403"/>
        <v>506.64</v>
      </c>
      <c r="V1790" s="61">
        <f t="shared" si="407"/>
        <v>494.16239941477687</v>
      </c>
      <c r="W1790" s="61" t="s">
        <v>194</v>
      </c>
      <c r="X1790" s="61">
        <f t="shared" si="408"/>
        <v>3.6349999999999998</v>
      </c>
      <c r="Y1790" s="61">
        <f t="shared" si="400"/>
        <v>3.5454767129968299</v>
      </c>
      <c r="Z1790" s="58">
        <f t="shared" si="401"/>
        <v>0</v>
      </c>
      <c r="AA1790" s="81">
        <f t="shared" si="404"/>
        <v>494.16239941477687</v>
      </c>
      <c r="AB1790" s="212">
        <f t="shared" si="399"/>
        <v>123.54059985369422</v>
      </c>
      <c r="AC1790" s="82"/>
      <c r="AD1790" s="10"/>
      <c r="AE1790"/>
      <c r="AF1790"/>
      <c r="AK1790" s="10"/>
      <c r="AM1790"/>
      <c r="AR1790" s="10"/>
      <c r="AT1790"/>
    </row>
    <row r="1791" spans="1:46" x14ac:dyDescent="0.25">
      <c r="A1791" s="93">
        <v>1702</v>
      </c>
      <c r="B1791" s="93" t="s">
        <v>126</v>
      </c>
      <c r="C1791" s="94" t="s">
        <v>114</v>
      </c>
      <c r="D1791" s="121">
        <v>2014</v>
      </c>
      <c r="E1791" s="93">
        <v>4</v>
      </c>
      <c r="F1791" s="93">
        <f t="shared" ref="F1791:F1854" si="409">A1791</f>
        <v>1702</v>
      </c>
      <c r="H1791" s="54">
        <v>4</v>
      </c>
      <c r="I1791" s="118">
        <v>506.64</v>
      </c>
      <c r="J1791" s="123"/>
      <c r="L1791"/>
      <c r="M1791" s="60">
        <f t="shared" si="398"/>
        <v>506.64</v>
      </c>
      <c r="N1791" s="10"/>
      <c r="O1791" s="79" t="str">
        <f t="shared" si="406"/>
        <v>NY Metro</v>
      </c>
      <c r="P1791" s="94">
        <f t="shared" si="405"/>
        <v>1702</v>
      </c>
      <c r="Q1791" s="94" t="s">
        <v>114</v>
      </c>
      <c r="R1791" s="193"/>
      <c r="S1791" s="94">
        <v>1</v>
      </c>
      <c r="T1791" s="58">
        <f t="shared" si="402"/>
        <v>4</v>
      </c>
      <c r="U1791" s="61">
        <f t="shared" si="403"/>
        <v>506.64</v>
      </c>
      <c r="V1791" s="61">
        <f t="shared" si="407"/>
        <v>494.16239941477687</v>
      </c>
      <c r="W1791" s="61" t="s">
        <v>194</v>
      </c>
      <c r="X1791" s="61">
        <f t="shared" si="408"/>
        <v>3.6349999999999998</v>
      </c>
      <c r="Y1791" s="61">
        <f t="shared" si="400"/>
        <v>3.5454767129968299</v>
      </c>
      <c r="Z1791" s="58">
        <f t="shared" si="401"/>
        <v>0</v>
      </c>
      <c r="AA1791" s="81">
        <f t="shared" si="404"/>
        <v>494.16239941477687</v>
      </c>
      <c r="AB1791" s="212">
        <f t="shared" si="399"/>
        <v>123.54059985369422</v>
      </c>
      <c r="AC1791" s="82"/>
      <c r="AD1791" s="10"/>
      <c r="AE1791"/>
      <c r="AF1791"/>
      <c r="AK1791" s="10"/>
      <c r="AM1791"/>
      <c r="AR1791" s="10"/>
      <c r="AT1791"/>
    </row>
    <row r="1792" spans="1:46" x14ac:dyDescent="0.25">
      <c r="A1792" s="93">
        <v>1703</v>
      </c>
      <c r="B1792" s="93" t="s">
        <v>126</v>
      </c>
      <c r="C1792" s="94" t="s">
        <v>114</v>
      </c>
      <c r="D1792" s="121">
        <v>2014</v>
      </c>
      <c r="E1792" s="93">
        <v>4</v>
      </c>
      <c r="F1792" s="93">
        <f t="shared" si="409"/>
        <v>1703</v>
      </c>
      <c r="H1792" s="54">
        <v>4</v>
      </c>
      <c r="I1792" s="118">
        <v>506.64</v>
      </c>
      <c r="J1792" s="123"/>
      <c r="L1792"/>
      <c r="M1792" s="60">
        <f t="shared" si="398"/>
        <v>506.64</v>
      </c>
      <c r="N1792" s="10"/>
      <c r="O1792" s="79" t="str">
        <f t="shared" si="406"/>
        <v>NY Metro</v>
      </c>
      <c r="P1792" s="94">
        <f t="shared" si="405"/>
        <v>1703</v>
      </c>
      <c r="Q1792" s="94" t="s">
        <v>114</v>
      </c>
      <c r="R1792" s="193"/>
      <c r="S1792" s="94">
        <v>1</v>
      </c>
      <c r="T1792" s="58">
        <f t="shared" si="402"/>
        <v>4</v>
      </c>
      <c r="U1792" s="61">
        <f t="shared" si="403"/>
        <v>506.64</v>
      </c>
      <c r="V1792" s="61">
        <f t="shared" si="407"/>
        <v>494.16239941477687</v>
      </c>
      <c r="W1792" s="61" t="s">
        <v>194</v>
      </c>
      <c r="X1792" s="61">
        <f t="shared" si="408"/>
        <v>3.6349999999999998</v>
      </c>
      <c r="Y1792" s="61">
        <f t="shared" si="400"/>
        <v>3.5454767129968299</v>
      </c>
      <c r="Z1792" s="58">
        <f t="shared" si="401"/>
        <v>0</v>
      </c>
      <c r="AA1792" s="81">
        <f t="shared" si="404"/>
        <v>494.16239941477687</v>
      </c>
      <c r="AB1792" s="212">
        <f t="shared" si="399"/>
        <v>123.54059985369422</v>
      </c>
      <c r="AC1792" s="82"/>
      <c r="AD1792" s="10"/>
      <c r="AE1792"/>
      <c r="AF1792"/>
      <c r="AK1792" s="10"/>
      <c r="AM1792"/>
      <c r="AR1792" s="10"/>
      <c r="AT1792"/>
    </row>
    <row r="1793" spans="1:46" x14ac:dyDescent="0.25">
      <c r="A1793" s="93">
        <v>1704</v>
      </c>
      <c r="B1793" s="93" t="s">
        <v>126</v>
      </c>
      <c r="C1793" s="94" t="s">
        <v>114</v>
      </c>
      <c r="D1793" s="121">
        <v>2014</v>
      </c>
      <c r="E1793" s="93">
        <v>4</v>
      </c>
      <c r="F1793" s="93">
        <f t="shared" si="409"/>
        <v>1704</v>
      </c>
      <c r="H1793" s="54">
        <v>4</v>
      </c>
      <c r="I1793" s="118">
        <v>506.64</v>
      </c>
      <c r="J1793" s="123"/>
      <c r="L1793"/>
      <c r="M1793" s="60">
        <f t="shared" si="398"/>
        <v>506.64</v>
      </c>
      <c r="N1793" s="10"/>
      <c r="O1793" s="79" t="str">
        <f t="shared" si="406"/>
        <v>NY Metro</v>
      </c>
      <c r="P1793" s="94">
        <f t="shared" si="405"/>
        <v>1704</v>
      </c>
      <c r="Q1793" s="94" t="s">
        <v>114</v>
      </c>
      <c r="R1793" s="193"/>
      <c r="S1793" s="94">
        <v>1</v>
      </c>
      <c r="T1793" s="58">
        <f t="shared" si="402"/>
        <v>4</v>
      </c>
      <c r="U1793" s="61">
        <f t="shared" si="403"/>
        <v>506.64</v>
      </c>
      <c r="V1793" s="61">
        <f t="shared" si="407"/>
        <v>494.16239941477687</v>
      </c>
      <c r="W1793" s="61" t="s">
        <v>194</v>
      </c>
      <c r="X1793" s="61">
        <f t="shared" si="408"/>
        <v>3.6349999999999998</v>
      </c>
      <c r="Y1793" s="61">
        <f t="shared" si="400"/>
        <v>3.5454767129968299</v>
      </c>
      <c r="Z1793" s="58">
        <f t="shared" si="401"/>
        <v>0</v>
      </c>
      <c r="AA1793" s="81">
        <f t="shared" si="404"/>
        <v>494.16239941477687</v>
      </c>
      <c r="AB1793" s="212">
        <f t="shared" si="399"/>
        <v>123.54059985369422</v>
      </c>
      <c r="AC1793" s="82"/>
      <c r="AD1793" s="10"/>
      <c r="AE1793"/>
      <c r="AF1793"/>
      <c r="AK1793" s="10"/>
      <c r="AM1793"/>
      <c r="AR1793" s="10"/>
      <c r="AT1793"/>
    </row>
    <row r="1794" spans="1:46" x14ac:dyDescent="0.25">
      <c r="A1794" s="93">
        <v>1705</v>
      </c>
      <c r="B1794" s="93" t="s">
        <v>126</v>
      </c>
      <c r="C1794" s="94" t="s">
        <v>114</v>
      </c>
      <c r="D1794" s="121">
        <v>2014</v>
      </c>
      <c r="E1794" s="93">
        <v>4</v>
      </c>
      <c r="F1794" s="93">
        <f t="shared" si="409"/>
        <v>1705</v>
      </c>
      <c r="H1794" s="54">
        <v>4</v>
      </c>
      <c r="I1794" s="118">
        <v>506.64</v>
      </c>
      <c r="J1794" s="123"/>
      <c r="L1794"/>
      <c r="M1794" s="60">
        <f t="shared" si="398"/>
        <v>506.64</v>
      </c>
      <c r="N1794" s="10"/>
      <c r="O1794" s="79" t="str">
        <f t="shared" si="406"/>
        <v>NY Metro</v>
      </c>
      <c r="P1794" s="94">
        <f t="shared" si="405"/>
        <v>1705</v>
      </c>
      <c r="Q1794" s="94" t="s">
        <v>114</v>
      </c>
      <c r="R1794" s="193"/>
      <c r="S1794" s="94">
        <v>1</v>
      </c>
      <c r="T1794" s="58">
        <f t="shared" si="402"/>
        <v>4</v>
      </c>
      <c r="U1794" s="61">
        <f t="shared" si="403"/>
        <v>506.64</v>
      </c>
      <c r="V1794" s="61">
        <f t="shared" si="407"/>
        <v>494.16239941477687</v>
      </c>
      <c r="W1794" s="61" t="s">
        <v>194</v>
      </c>
      <c r="X1794" s="61">
        <f t="shared" si="408"/>
        <v>3.6349999999999998</v>
      </c>
      <c r="Y1794" s="61">
        <f t="shared" si="400"/>
        <v>3.5454767129968299</v>
      </c>
      <c r="Z1794" s="58">
        <f t="shared" si="401"/>
        <v>0</v>
      </c>
      <c r="AA1794" s="81">
        <f t="shared" si="404"/>
        <v>494.16239941477687</v>
      </c>
      <c r="AB1794" s="212">
        <f t="shared" si="399"/>
        <v>123.54059985369422</v>
      </c>
      <c r="AC1794" s="82"/>
      <c r="AD1794" s="10"/>
      <c r="AE1794"/>
      <c r="AF1794"/>
      <c r="AK1794" s="10"/>
      <c r="AM1794"/>
      <c r="AR1794" s="10"/>
      <c r="AT1794"/>
    </row>
    <row r="1795" spans="1:46" x14ac:dyDescent="0.25">
      <c r="A1795" s="93">
        <v>1706</v>
      </c>
      <c r="B1795" s="93" t="s">
        <v>126</v>
      </c>
      <c r="C1795" s="94" t="s">
        <v>114</v>
      </c>
      <c r="D1795" s="121">
        <v>2014</v>
      </c>
      <c r="E1795" s="93">
        <v>4</v>
      </c>
      <c r="F1795" s="93">
        <f t="shared" si="409"/>
        <v>1706</v>
      </c>
      <c r="H1795" s="54">
        <v>4</v>
      </c>
      <c r="I1795" s="118">
        <v>506.64</v>
      </c>
      <c r="J1795" s="123"/>
      <c r="L1795"/>
      <c r="M1795" s="60">
        <f t="shared" si="398"/>
        <v>506.64</v>
      </c>
      <c r="N1795" s="10"/>
      <c r="O1795" s="79" t="str">
        <f t="shared" si="406"/>
        <v>NY Metro</v>
      </c>
      <c r="P1795" s="94">
        <f t="shared" si="405"/>
        <v>1706</v>
      </c>
      <c r="Q1795" s="94" t="s">
        <v>114</v>
      </c>
      <c r="R1795" s="193"/>
      <c r="S1795" s="94">
        <v>1</v>
      </c>
      <c r="T1795" s="58">
        <f t="shared" si="402"/>
        <v>4</v>
      </c>
      <c r="U1795" s="61">
        <f t="shared" si="403"/>
        <v>506.64</v>
      </c>
      <c r="V1795" s="61">
        <f t="shared" si="407"/>
        <v>494.16239941477687</v>
      </c>
      <c r="W1795" s="61" t="s">
        <v>194</v>
      </c>
      <c r="X1795" s="61">
        <f t="shared" si="408"/>
        <v>3.6349999999999998</v>
      </c>
      <c r="Y1795" s="61">
        <f t="shared" si="400"/>
        <v>3.5454767129968299</v>
      </c>
      <c r="Z1795" s="58">
        <f t="shared" si="401"/>
        <v>0</v>
      </c>
      <c r="AA1795" s="81">
        <f t="shared" si="404"/>
        <v>494.16239941477687</v>
      </c>
      <c r="AB1795" s="212">
        <f t="shared" si="399"/>
        <v>123.54059985369422</v>
      </c>
      <c r="AC1795" s="82"/>
      <c r="AD1795" s="10"/>
      <c r="AE1795"/>
      <c r="AF1795"/>
      <c r="AK1795" s="10"/>
      <c r="AM1795"/>
      <c r="AR1795" s="10"/>
      <c r="AT1795"/>
    </row>
    <row r="1796" spans="1:46" x14ac:dyDescent="0.25">
      <c r="A1796" s="93">
        <v>1707</v>
      </c>
      <c r="B1796" s="93" t="s">
        <v>126</v>
      </c>
      <c r="C1796" s="94" t="s">
        <v>114</v>
      </c>
      <c r="D1796" s="121">
        <v>2014</v>
      </c>
      <c r="E1796" s="93">
        <v>4</v>
      </c>
      <c r="F1796" s="93">
        <f t="shared" si="409"/>
        <v>1707</v>
      </c>
      <c r="H1796" s="54">
        <v>4</v>
      </c>
      <c r="I1796" s="118">
        <v>506.64</v>
      </c>
      <c r="J1796" s="123"/>
      <c r="L1796"/>
      <c r="M1796" s="60">
        <f t="shared" si="398"/>
        <v>506.64</v>
      </c>
      <c r="N1796" s="10"/>
      <c r="O1796" s="79" t="str">
        <f t="shared" si="406"/>
        <v>NY Metro</v>
      </c>
      <c r="P1796" s="94">
        <f t="shared" si="405"/>
        <v>1707</v>
      </c>
      <c r="Q1796" s="94" t="s">
        <v>114</v>
      </c>
      <c r="R1796" s="193"/>
      <c r="S1796" s="94">
        <v>1</v>
      </c>
      <c r="T1796" s="58">
        <f t="shared" si="402"/>
        <v>4</v>
      </c>
      <c r="U1796" s="61">
        <f t="shared" si="403"/>
        <v>506.64</v>
      </c>
      <c r="V1796" s="61">
        <f t="shared" si="407"/>
        <v>494.16239941477687</v>
      </c>
      <c r="W1796" s="61" t="s">
        <v>194</v>
      </c>
      <c r="X1796" s="61">
        <f t="shared" si="408"/>
        <v>3.6349999999999998</v>
      </c>
      <c r="Y1796" s="61">
        <f t="shared" si="400"/>
        <v>3.5454767129968299</v>
      </c>
      <c r="Z1796" s="58">
        <f t="shared" si="401"/>
        <v>0</v>
      </c>
      <c r="AA1796" s="81">
        <f t="shared" si="404"/>
        <v>494.16239941477687</v>
      </c>
      <c r="AB1796" s="212">
        <f t="shared" si="399"/>
        <v>123.54059985369422</v>
      </c>
      <c r="AC1796" s="82"/>
      <c r="AD1796" s="10"/>
      <c r="AE1796"/>
      <c r="AF1796"/>
      <c r="AK1796" s="10"/>
      <c r="AM1796"/>
      <c r="AR1796" s="10"/>
      <c r="AT1796"/>
    </row>
    <row r="1797" spans="1:46" x14ac:dyDescent="0.25">
      <c r="A1797" s="93">
        <v>1708</v>
      </c>
      <c r="B1797" s="93" t="s">
        <v>126</v>
      </c>
      <c r="C1797" s="94" t="s">
        <v>114</v>
      </c>
      <c r="D1797" s="121">
        <v>2014</v>
      </c>
      <c r="E1797" s="93">
        <v>4</v>
      </c>
      <c r="F1797" s="93">
        <f t="shared" si="409"/>
        <v>1708</v>
      </c>
      <c r="H1797" s="54">
        <v>4</v>
      </c>
      <c r="I1797" s="118">
        <v>506.64</v>
      </c>
      <c r="J1797" s="123"/>
      <c r="L1797"/>
      <c r="M1797" s="60">
        <f t="shared" si="398"/>
        <v>506.64</v>
      </c>
      <c r="N1797" s="10"/>
      <c r="O1797" s="79" t="str">
        <f t="shared" si="406"/>
        <v>NY Metro</v>
      </c>
      <c r="P1797" s="94">
        <f t="shared" si="405"/>
        <v>1708</v>
      </c>
      <c r="Q1797" s="94" t="s">
        <v>114</v>
      </c>
      <c r="R1797" s="193"/>
      <c r="S1797" s="94">
        <v>1</v>
      </c>
      <c r="T1797" s="58">
        <f t="shared" si="402"/>
        <v>4</v>
      </c>
      <c r="U1797" s="61">
        <f t="shared" si="403"/>
        <v>506.64</v>
      </c>
      <c r="V1797" s="61">
        <f t="shared" si="407"/>
        <v>494.16239941477687</v>
      </c>
      <c r="W1797" s="61" t="s">
        <v>194</v>
      </c>
      <c r="X1797" s="61">
        <f t="shared" si="408"/>
        <v>3.6349999999999998</v>
      </c>
      <c r="Y1797" s="61">
        <f t="shared" si="400"/>
        <v>3.5454767129968299</v>
      </c>
      <c r="Z1797" s="58">
        <f t="shared" si="401"/>
        <v>0</v>
      </c>
      <c r="AA1797" s="81">
        <f t="shared" si="404"/>
        <v>494.16239941477687</v>
      </c>
      <c r="AB1797" s="212">
        <f t="shared" si="399"/>
        <v>123.54059985369422</v>
      </c>
      <c r="AC1797" s="82"/>
      <c r="AD1797" s="10"/>
      <c r="AE1797"/>
      <c r="AF1797"/>
      <c r="AK1797" s="10"/>
      <c r="AM1797"/>
      <c r="AR1797" s="10"/>
      <c r="AT1797"/>
    </row>
    <row r="1798" spans="1:46" x14ac:dyDescent="0.25">
      <c r="A1798" s="93">
        <v>1709</v>
      </c>
      <c r="B1798" s="93" t="s">
        <v>126</v>
      </c>
      <c r="C1798" s="94" t="s">
        <v>114</v>
      </c>
      <c r="D1798" s="121">
        <v>2014</v>
      </c>
      <c r="E1798" s="93">
        <v>4</v>
      </c>
      <c r="F1798" s="93">
        <f t="shared" si="409"/>
        <v>1709</v>
      </c>
      <c r="H1798" s="54">
        <v>4</v>
      </c>
      <c r="I1798" s="118">
        <v>506.64</v>
      </c>
      <c r="J1798" s="123"/>
      <c r="L1798"/>
      <c r="M1798" s="60">
        <f t="shared" ref="M1798:M1861" si="410">I1798+(L1798*K1798)</f>
        <v>506.64</v>
      </c>
      <c r="N1798" s="10"/>
      <c r="O1798" s="79" t="str">
        <f t="shared" si="406"/>
        <v>NY Metro</v>
      </c>
      <c r="P1798" s="94">
        <f t="shared" si="405"/>
        <v>1709</v>
      </c>
      <c r="Q1798" s="94" t="s">
        <v>114</v>
      </c>
      <c r="R1798" s="193"/>
      <c r="S1798" s="94">
        <v>1</v>
      </c>
      <c r="T1798" s="58">
        <f t="shared" si="402"/>
        <v>4</v>
      </c>
      <c r="U1798" s="61">
        <f t="shared" si="403"/>
        <v>506.64</v>
      </c>
      <c r="V1798" s="61">
        <f t="shared" si="407"/>
        <v>494.16239941477687</v>
      </c>
      <c r="W1798" s="61" t="s">
        <v>194</v>
      </c>
      <c r="X1798" s="61">
        <f t="shared" si="408"/>
        <v>3.6349999999999998</v>
      </c>
      <c r="Y1798" s="61">
        <f t="shared" si="400"/>
        <v>3.5454767129968299</v>
      </c>
      <c r="Z1798" s="58">
        <f t="shared" si="401"/>
        <v>0</v>
      </c>
      <c r="AA1798" s="81">
        <f t="shared" si="404"/>
        <v>494.16239941477687</v>
      </c>
      <c r="AB1798" s="212">
        <f t="shared" ref="AB1798:AB1861" si="411">IF(T1798,AA1798/T1798,"-")</f>
        <v>123.54059985369422</v>
      </c>
      <c r="AC1798" s="82"/>
      <c r="AD1798" s="10"/>
      <c r="AE1798"/>
      <c r="AF1798"/>
      <c r="AK1798" s="10"/>
      <c r="AM1798"/>
      <c r="AR1798" s="10"/>
      <c r="AT1798"/>
    </row>
    <row r="1799" spans="1:46" x14ac:dyDescent="0.25">
      <c r="A1799" s="93">
        <v>1710</v>
      </c>
      <c r="B1799" s="93" t="s">
        <v>126</v>
      </c>
      <c r="C1799" s="94" t="s">
        <v>114</v>
      </c>
      <c r="D1799" s="121">
        <v>2014</v>
      </c>
      <c r="E1799" s="93">
        <v>4</v>
      </c>
      <c r="F1799" s="93">
        <f t="shared" si="409"/>
        <v>1710</v>
      </c>
      <c r="H1799" s="54">
        <v>4</v>
      </c>
      <c r="I1799" s="118">
        <v>506.64</v>
      </c>
      <c r="J1799" s="123"/>
      <c r="L1799"/>
      <c r="M1799" s="60">
        <f t="shared" si="410"/>
        <v>506.64</v>
      </c>
      <c r="N1799" s="10"/>
      <c r="O1799" s="79" t="str">
        <f t="shared" si="406"/>
        <v>NY Metro</v>
      </c>
      <c r="P1799" s="94">
        <f t="shared" si="405"/>
        <v>1710</v>
      </c>
      <c r="Q1799" s="94" t="s">
        <v>114</v>
      </c>
      <c r="R1799" s="193"/>
      <c r="S1799" s="94">
        <v>1</v>
      </c>
      <c r="T1799" s="58">
        <f t="shared" si="402"/>
        <v>4</v>
      </c>
      <c r="U1799" s="61">
        <f t="shared" si="403"/>
        <v>506.64</v>
      </c>
      <c r="V1799" s="61">
        <f t="shared" si="407"/>
        <v>494.16239941477687</v>
      </c>
      <c r="W1799" s="61" t="s">
        <v>194</v>
      </c>
      <c r="X1799" s="61">
        <f t="shared" si="408"/>
        <v>3.6349999999999998</v>
      </c>
      <c r="Y1799" s="61">
        <f t="shared" si="400"/>
        <v>3.5454767129968299</v>
      </c>
      <c r="Z1799" s="58">
        <f t="shared" si="401"/>
        <v>0</v>
      </c>
      <c r="AA1799" s="81">
        <f t="shared" si="404"/>
        <v>494.16239941477687</v>
      </c>
      <c r="AB1799" s="212">
        <f t="shared" si="411"/>
        <v>123.54059985369422</v>
      </c>
      <c r="AC1799" s="82"/>
      <c r="AD1799" s="10"/>
      <c r="AE1799"/>
      <c r="AF1799"/>
      <c r="AK1799" s="10"/>
      <c r="AM1799"/>
      <c r="AR1799" s="10"/>
      <c r="AT1799"/>
    </row>
    <row r="1800" spans="1:46" x14ac:dyDescent="0.25">
      <c r="A1800" s="93">
        <v>1711</v>
      </c>
      <c r="B1800" s="93" t="s">
        <v>126</v>
      </c>
      <c r="C1800" s="94" t="s">
        <v>114</v>
      </c>
      <c r="D1800" s="121">
        <v>2014</v>
      </c>
      <c r="E1800" s="93">
        <v>4</v>
      </c>
      <c r="F1800" s="93">
        <f t="shared" si="409"/>
        <v>1711</v>
      </c>
      <c r="H1800" s="54">
        <v>4</v>
      </c>
      <c r="I1800" s="118">
        <v>506.64</v>
      </c>
      <c r="J1800" s="123"/>
      <c r="L1800"/>
      <c r="M1800" s="60">
        <f t="shared" si="410"/>
        <v>506.64</v>
      </c>
      <c r="N1800" s="10"/>
      <c r="O1800" s="79" t="str">
        <f t="shared" si="406"/>
        <v>NY Metro</v>
      </c>
      <c r="P1800" s="94">
        <f t="shared" si="405"/>
        <v>1711</v>
      </c>
      <c r="Q1800" s="94" t="s">
        <v>114</v>
      </c>
      <c r="R1800" s="193"/>
      <c r="S1800" s="94">
        <v>1</v>
      </c>
      <c r="T1800" s="58">
        <f t="shared" si="402"/>
        <v>4</v>
      </c>
      <c r="U1800" s="61">
        <f t="shared" si="403"/>
        <v>506.64</v>
      </c>
      <c r="V1800" s="61">
        <f t="shared" si="407"/>
        <v>494.16239941477687</v>
      </c>
      <c r="W1800" s="61" t="s">
        <v>194</v>
      </c>
      <c r="X1800" s="61">
        <f t="shared" si="408"/>
        <v>3.6349999999999998</v>
      </c>
      <c r="Y1800" s="61">
        <f t="shared" si="400"/>
        <v>3.5454767129968299</v>
      </c>
      <c r="Z1800" s="58">
        <f t="shared" si="401"/>
        <v>0</v>
      </c>
      <c r="AA1800" s="81">
        <f t="shared" si="404"/>
        <v>494.16239941477687</v>
      </c>
      <c r="AB1800" s="212">
        <f t="shared" si="411"/>
        <v>123.54059985369422</v>
      </c>
      <c r="AC1800" s="82"/>
      <c r="AD1800" s="10"/>
      <c r="AE1800"/>
      <c r="AF1800"/>
      <c r="AK1800" s="10"/>
      <c r="AM1800"/>
      <c r="AR1800" s="10"/>
      <c r="AT1800"/>
    </row>
    <row r="1801" spans="1:46" x14ac:dyDescent="0.25">
      <c r="A1801" s="93">
        <v>1712</v>
      </c>
      <c r="B1801" s="93" t="s">
        <v>126</v>
      </c>
      <c r="C1801" s="94" t="s">
        <v>114</v>
      </c>
      <c r="D1801" s="121">
        <v>2014</v>
      </c>
      <c r="E1801" s="93">
        <v>4</v>
      </c>
      <c r="F1801" s="93">
        <f t="shared" si="409"/>
        <v>1712</v>
      </c>
      <c r="H1801" s="54">
        <v>4</v>
      </c>
      <c r="I1801" s="118">
        <v>506.64</v>
      </c>
      <c r="J1801" s="123"/>
      <c r="L1801"/>
      <c r="M1801" s="60">
        <f t="shared" si="410"/>
        <v>506.64</v>
      </c>
      <c r="N1801" s="10"/>
      <c r="O1801" s="79" t="str">
        <f t="shared" si="406"/>
        <v>NY Metro</v>
      </c>
      <c r="P1801" s="94">
        <f t="shared" si="405"/>
        <v>1712</v>
      </c>
      <c r="Q1801" s="94" t="s">
        <v>114</v>
      </c>
      <c r="R1801" s="193"/>
      <c r="S1801" s="94">
        <v>1</v>
      </c>
      <c r="T1801" s="58">
        <f t="shared" si="402"/>
        <v>4</v>
      </c>
      <c r="U1801" s="61">
        <f t="shared" si="403"/>
        <v>506.64</v>
      </c>
      <c r="V1801" s="61">
        <f t="shared" si="407"/>
        <v>494.16239941477687</v>
      </c>
      <c r="W1801" s="61" t="s">
        <v>194</v>
      </c>
      <c r="X1801" s="61">
        <f t="shared" si="408"/>
        <v>3.6349999999999998</v>
      </c>
      <c r="Y1801" s="61">
        <f t="shared" ref="Y1801:Y1864" si="412">X1801/$AO$52</f>
        <v>3.5454767129968299</v>
      </c>
      <c r="Z1801" s="58">
        <f t="shared" si="401"/>
        <v>0</v>
      </c>
      <c r="AA1801" s="81">
        <f t="shared" si="404"/>
        <v>494.16239941477687</v>
      </c>
      <c r="AB1801" s="212">
        <f t="shared" si="411"/>
        <v>123.54059985369422</v>
      </c>
      <c r="AC1801" s="82"/>
      <c r="AD1801" s="10"/>
      <c r="AE1801"/>
      <c r="AF1801"/>
      <c r="AK1801" s="10"/>
      <c r="AM1801"/>
      <c r="AR1801" s="10"/>
      <c r="AT1801"/>
    </row>
    <row r="1802" spans="1:46" x14ac:dyDescent="0.25">
      <c r="A1802" s="93">
        <v>1713</v>
      </c>
      <c r="B1802" s="93" t="s">
        <v>126</v>
      </c>
      <c r="C1802" s="94" t="s">
        <v>114</v>
      </c>
      <c r="D1802" s="121">
        <v>2014</v>
      </c>
      <c r="E1802" s="93">
        <v>4</v>
      </c>
      <c r="F1802" s="93">
        <f t="shared" si="409"/>
        <v>1713</v>
      </c>
      <c r="H1802" s="54">
        <v>4</v>
      </c>
      <c r="I1802" s="118">
        <v>506.64</v>
      </c>
      <c r="J1802" s="123"/>
      <c r="L1802"/>
      <c r="M1802" s="60">
        <f t="shared" si="410"/>
        <v>506.64</v>
      </c>
      <c r="N1802" s="10"/>
      <c r="O1802" s="79" t="str">
        <f t="shared" si="406"/>
        <v>NY Metro</v>
      </c>
      <c r="P1802" s="94">
        <f t="shared" si="405"/>
        <v>1713</v>
      </c>
      <c r="Q1802" s="94" t="s">
        <v>114</v>
      </c>
      <c r="R1802" s="193"/>
      <c r="S1802" s="94">
        <v>1</v>
      </c>
      <c r="T1802" s="58">
        <f t="shared" si="402"/>
        <v>4</v>
      </c>
      <c r="U1802" s="61">
        <f t="shared" si="403"/>
        <v>506.64</v>
      </c>
      <c r="V1802" s="61">
        <f t="shared" si="407"/>
        <v>494.16239941477687</v>
      </c>
      <c r="W1802" s="61" t="s">
        <v>194</v>
      </c>
      <c r="X1802" s="61">
        <f t="shared" si="408"/>
        <v>3.6349999999999998</v>
      </c>
      <c r="Y1802" s="61">
        <f t="shared" si="412"/>
        <v>3.5454767129968299</v>
      </c>
      <c r="Z1802" s="58">
        <f t="shared" si="401"/>
        <v>0</v>
      </c>
      <c r="AA1802" s="81">
        <f t="shared" si="404"/>
        <v>494.16239941477687</v>
      </c>
      <c r="AB1802" s="212">
        <f t="shared" si="411"/>
        <v>123.54059985369422</v>
      </c>
      <c r="AC1802" s="82"/>
      <c r="AD1802" s="10"/>
      <c r="AE1802"/>
      <c r="AF1802"/>
      <c r="AK1802" s="10"/>
      <c r="AM1802"/>
      <c r="AR1802" s="10"/>
      <c r="AT1802"/>
    </row>
    <row r="1803" spans="1:46" x14ac:dyDescent="0.25">
      <c r="A1803" s="93">
        <v>1714</v>
      </c>
      <c r="B1803" s="93" t="s">
        <v>126</v>
      </c>
      <c r="C1803" s="94" t="s">
        <v>114</v>
      </c>
      <c r="D1803" s="121">
        <v>2014</v>
      </c>
      <c r="E1803" s="93">
        <v>4</v>
      </c>
      <c r="F1803" s="93">
        <f t="shared" si="409"/>
        <v>1714</v>
      </c>
      <c r="H1803" s="54">
        <v>4</v>
      </c>
      <c r="I1803" s="118">
        <v>506.64</v>
      </c>
      <c r="J1803" s="123"/>
      <c r="L1803"/>
      <c r="M1803" s="60">
        <f t="shared" si="410"/>
        <v>506.64</v>
      </c>
      <c r="N1803" s="10"/>
      <c r="O1803" s="79" t="str">
        <f t="shared" si="406"/>
        <v>NY Metro</v>
      </c>
      <c r="P1803" s="94">
        <f t="shared" si="405"/>
        <v>1714</v>
      </c>
      <c r="Q1803" s="94" t="s">
        <v>114</v>
      </c>
      <c r="R1803" s="193"/>
      <c r="S1803" s="94">
        <v>1</v>
      </c>
      <c r="T1803" s="58">
        <f t="shared" si="402"/>
        <v>4</v>
      </c>
      <c r="U1803" s="61">
        <f t="shared" si="403"/>
        <v>506.64</v>
      </c>
      <c r="V1803" s="61">
        <f t="shared" si="407"/>
        <v>494.16239941477687</v>
      </c>
      <c r="W1803" s="61" t="s">
        <v>194</v>
      </c>
      <c r="X1803" s="61">
        <f t="shared" si="408"/>
        <v>3.6349999999999998</v>
      </c>
      <c r="Y1803" s="61">
        <f t="shared" si="412"/>
        <v>3.5454767129968299</v>
      </c>
      <c r="Z1803" s="58">
        <f t="shared" si="401"/>
        <v>0</v>
      </c>
      <c r="AA1803" s="81">
        <f t="shared" si="404"/>
        <v>494.16239941477687</v>
      </c>
      <c r="AB1803" s="212">
        <f t="shared" si="411"/>
        <v>123.54059985369422</v>
      </c>
      <c r="AC1803" s="82"/>
      <c r="AD1803" s="10"/>
      <c r="AE1803"/>
      <c r="AF1803"/>
      <c r="AK1803" s="10"/>
      <c r="AM1803"/>
      <c r="AR1803" s="10"/>
      <c r="AT1803"/>
    </row>
    <row r="1804" spans="1:46" x14ac:dyDescent="0.25">
      <c r="A1804" s="93">
        <v>1715</v>
      </c>
      <c r="B1804" s="93" t="s">
        <v>126</v>
      </c>
      <c r="C1804" s="94" t="s">
        <v>114</v>
      </c>
      <c r="D1804" s="121">
        <v>2014</v>
      </c>
      <c r="E1804" s="93">
        <v>4</v>
      </c>
      <c r="F1804" s="93">
        <f t="shared" si="409"/>
        <v>1715</v>
      </c>
      <c r="H1804" s="54">
        <v>4</v>
      </c>
      <c r="I1804" s="118">
        <v>506.64</v>
      </c>
      <c r="J1804" s="123"/>
      <c r="L1804"/>
      <c r="M1804" s="60">
        <f t="shared" si="410"/>
        <v>506.64</v>
      </c>
      <c r="N1804" s="10"/>
      <c r="O1804" s="79" t="str">
        <f t="shared" si="406"/>
        <v>NY Metro</v>
      </c>
      <c r="P1804" s="94">
        <f t="shared" si="405"/>
        <v>1715</v>
      </c>
      <c r="Q1804" s="94" t="s">
        <v>114</v>
      </c>
      <c r="R1804" s="193"/>
      <c r="S1804" s="94">
        <v>1</v>
      </c>
      <c r="T1804" s="58">
        <f t="shared" si="402"/>
        <v>4</v>
      </c>
      <c r="U1804" s="61">
        <f t="shared" si="403"/>
        <v>506.64</v>
      </c>
      <c r="V1804" s="61">
        <f t="shared" si="407"/>
        <v>494.16239941477687</v>
      </c>
      <c r="W1804" s="61" t="s">
        <v>194</v>
      </c>
      <c r="X1804" s="61">
        <f t="shared" si="408"/>
        <v>3.6349999999999998</v>
      </c>
      <c r="Y1804" s="61">
        <f t="shared" si="412"/>
        <v>3.5454767129968299</v>
      </c>
      <c r="Z1804" s="58">
        <f t="shared" si="401"/>
        <v>0</v>
      </c>
      <c r="AA1804" s="81">
        <f t="shared" si="404"/>
        <v>494.16239941477687</v>
      </c>
      <c r="AB1804" s="212">
        <f t="shared" si="411"/>
        <v>123.54059985369422</v>
      </c>
      <c r="AC1804" s="82"/>
      <c r="AD1804" s="10"/>
      <c r="AE1804"/>
      <c r="AF1804"/>
      <c r="AK1804" s="10"/>
      <c r="AM1804"/>
      <c r="AR1804" s="10"/>
      <c r="AT1804"/>
    </row>
    <row r="1805" spans="1:46" x14ac:dyDescent="0.25">
      <c r="A1805" s="93">
        <v>1716</v>
      </c>
      <c r="B1805" s="93" t="s">
        <v>126</v>
      </c>
      <c r="C1805" s="94" t="s">
        <v>114</v>
      </c>
      <c r="D1805" s="121">
        <v>2014</v>
      </c>
      <c r="E1805" s="93">
        <v>4</v>
      </c>
      <c r="F1805" s="93">
        <f t="shared" si="409"/>
        <v>1716</v>
      </c>
      <c r="H1805" s="54">
        <v>4</v>
      </c>
      <c r="I1805" s="118">
        <v>506.64</v>
      </c>
      <c r="J1805" s="123"/>
      <c r="L1805"/>
      <c r="M1805" s="60">
        <f t="shared" si="410"/>
        <v>506.64</v>
      </c>
      <c r="N1805" s="10"/>
      <c r="O1805" s="79" t="str">
        <f t="shared" si="406"/>
        <v>NY Metro</v>
      </c>
      <c r="P1805" s="94">
        <f t="shared" si="405"/>
        <v>1716</v>
      </c>
      <c r="Q1805" s="94" t="s">
        <v>114</v>
      </c>
      <c r="R1805" s="193"/>
      <c r="S1805" s="94">
        <v>1</v>
      </c>
      <c r="T1805" s="58">
        <f t="shared" si="402"/>
        <v>4</v>
      </c>
      <c r="U1805" s="61">
        <f t="shared" si="403"/>
        <v>506.64</v>
      </c>
      <c r="V1805" s="61">
        <f t="shared" si="407"/>
        <v>494.16239941477687</v>
      </c>
      <c r="W1805" s="61" t="s">
        <v>194</v>
      </c>
      <c r="X1805" s="61">
        <f t="shared" si="408"/>
        <v>3.6349999999999998</v>
      </c>
      <c r="Y1805" s="61">
        <f t="shared" si="412"/>
        <v>3.5454767129968299</v>
      </c>
      <c r="Z1805" s="58">
        <f t="shared" si="401"/>
        <v>0</v>
      </c>
      <c r="AA1805" s="81">
        <f t="shared" si="404"/>
        <v>494.16239941477687</v>
      </c>
      <c r="AB1805" s="212">
        <f t="shared" si="411"/>
        <v>123.54059985369422</v>
      </c>
      <c r="AC1805" s="82"/>
      <c r="AD1805" s="10"/>
      <c r="AE1805"/>
      <c r="AF1805"/>
      <c r="AK1805" s="10"/>
      <c r="AM1805"/>
      <c r="AR1805" s="10"/>
      <c r="AT1805"/>
    </row>
    <row r="1806" spans="1:46" x14ac:dyDescent="0.25">
      <c r="A1806" s="93">
        <v>1717</v>
      </c>
      <c r="B1806" s="93" t="s">
        <v>126</v>
      </c>
      <c r="C1806" s="94" t="s">
        <v>114</v>
      </c>
      <c r="D1806" s="121">
        <v>2014</v>
      </c>
      <c r="E1806" s="93">
        <v>4</v>
      </c>
      <c r="F1806" s="93">
        <f t="shared" si="409"/>
        <v>1717</v>
      </c>
      <c r="H1806" s="54">
        <v>4</v>
      </c>
      <c r="I1806" s="118">
        <v>506.64</v>
      </c>
      <c r="J1806" s="123"/>
      <c r="L1806"/>
      <c r="M1806" s="60">
        <f t="shared" si="410"/>
        <v>506.64</v>
      </c>
      <c r="N1806" s="10"/>
      <c r="O1806" s="79" t="str">
        <f t="shared" si="406"/>
        <v>NY Metro</v>
      </c>
      <c r="P1806" s="94">
        <f t="shared" si="405"/>
        <v>1717</v>
      </c>
      <c r="Q1806" s="94" t="s">
        <v>114</v>
      </c>
      <c r="R1806" s="193"/>
      <c r="S1806" s="94">
        <v>1</v>
      </c>
      <c r="T1806" s="58">
        <f t="shared" si="402"/>
        <v>4</v>
      </c>
      <c r="U1806" s="61">
        <f t="shared" si="403"/>
        <v>506.64</v>
      </c>
      <c r="V1806" s="61">
        <f t="shared" si="407"/>
        <v>494.16239941477687</v>
      </c>
      <c r="W1806" s="61" t="s">
        <v>194</v>
      </c>
      <c r="X1806" s="61">
        <f t="shared" si="408"/>
        <v>3.6349999999999998</v>
      </c>
      <c r="Y1806" s="61">
        <f t="shared" si="412"/>
        <v>3.5454767129968299</v>
      </c>
      <c r="Z1806" s="58">
        <f t="shared" si="401"/>
        <v>0</v>
      </c>
      <c r="AA1806" s="81">
        <f t="shared" si="404"/>
        <v>494.16239941477687</v>
      </c>
      <c r="AB1806" s="212">
        <f t="shared" si="411"/>
        <v>123.54059985369422</v>
      </c>
      <c r="AC1806" s="82"/>
      <c r="AD1806" s="10"/>
      <c r="AE1806"/>
      <c r="AF1806"/>
      <c r="AK1806" s="10"/>
      <c r="AM1806"/>
      <c r="AR1806" s="10"/>
      <c r="AT1806"/>
    </row>
    <row r="1807" spans="1:46" x14ac:dyDescent="0.25">
      <c r="A1807" s="93">
        <v>1718</v>
      </c>
      <c r="B1807" s="93" t="s">
        <v>126</v>
      </c>
      <c r="C1807" s="94" t="s">
        <v>114</v>
      </c>
      <c r="D1807" s="121">
        <v>2014</v>
      </c>
      <c r="E1807" s="93">
        <v>4</v>
      </c>
      <c r="F1807" s="93">
        <f t="shared" si="409"/>
        <v>1718</v>
      </c>
      <c r="H1807" s="54">
        <v>4</v>
      </c>
      <c r="I1807" s="118">
        <v>506.64</v>
      </c>
      <c r="J1807" s="123"/>
      <c r="L1807"/>
      <c r="M1807" s="60">
        <f t="shared" si="410"/>
        <v>506.64</v>
      </c>
      <c r="N1807" s="10"/>
      <c r="O1807" s="79" t="str">
        <f t="shared" si="406"/>
        <v>NY Metro</v>
      </c>
      <c r="P1807" s="94">
        <f t="shared" si="405"/>
        <v>1718</v>
      </c>
      <c r="Q1807" s="94" t="s">
        <v>114</v>
      </c>
      <c r="R1807" s="193"/>
      <c r="S1807" s="94">
        <v>1</v>
      </c>
      <c r="T1807" s="58">
        <f t="shared" si="402"/>
        <v>4</v>
      </c>
      <c r="U1807" s="61">
        <f t="shared" si="403"/>
        <v>506.64</v>
      </c>
      <c r="V1807" s="61">
        <f t="shared" si="407"/>
        <v>494.16239941477687</v>
      </c>
      <c r="W1807" s="61" t="s">
        <v>194</v>
      </c>
      <c r="X1807" s="61">
        <f t="shared" si="408"/>
        <v>3.6349999999999998</v>
      </c>
      <c r="Y1807" s="61">
        <f t="shared" si="412"/>
        <v>3.5454767129968299</v>
      </c>
      <c r="Z1807" s="58">
        <f t="shared" si="401"/>
        <v>0</v>
      </c>
      <c r="AA1807" s="81">
        <f t="shared" si="404"/>
        <v>494.16239941477687</v>
      </c>
      <c r="AB1807" s="212">
        <f t="shared" si="411"/>
        <v>123.54059985369422</v>
      </c>
      <c r="AC1807" s="82"/>
      <c r="AD1807" s="10"/>
      <c r="AE1807"/>
      <c r="AF1807"/>
      <c r="AK1807" s="10"/>
      <c r="AM1807"/>
      <c r="AR1807" s="10"/>
      <c r="AT1807"/>
    </row>
    <row r="1808" spans="1:46" x14ac:dyDescent="0.25">
      <c r="A1808" s="93">
        <v>1719</v>
      </c>
      <c r="B1808" s="93" t="s">
        <v>126</v>
      </c>
      <c r="C1808" s="94" t="s">
        <v>114</v>
      </c>
      <c r="D1808" s="121">
        <v>2014</v>
      </c>
      <c r="E1808" s="93">
        <v>4</v>
      </c>
      <c r="F1808" s="93">
        <f t="shared" si="409"/>
        <v>1719</v>
      </c>
      <c r="H1808" s="54">
        <v>4</v>
      </c>
      <c r="I1808" s="118">
        <v>506.64</v>
      </c>
      <c r="J1808" s="123"/>
      <c r="L1808"/>
      <c r="M1808" s="60">
        <f t="shared" si="410"/>
        <v>506.64</v>
      </c>
      <c r="N1808" s="10"/>
      <c r="O1808" s="79" t="str">
        <f t="shared" si="406"/>
        <v>NY Metro</v>
      </c>
      <c r="P1808" s="94">
        <f t="shared" si="405"/>
        <v>1719</v>
      </c>
      <c r="Q1808" s="94" t="s">
        <v>114</v>
      </c>
      <c r="R1808" s="193"/>
      <c r="S1808" s="94">
        <v>1</v>
      </c>
      <c r="T1808" s="58">
        <f t="shared" si="402"/>
        <v>4</v>
      </c>
      <c r="U1808" s="61">
        <f t="shared" si="403"/>
        <v>506.64</v>
      </c>
      <c r="V1808" s="61">
        <f t="shared" si="407"/>
        <v>494.16239941477687</v>
      </c>
      <c r="W1808" s="61" t="s">
        <v>194</v>
      </c>
      <c r="X1808" s="61">
        <f t="shared" si="408"/>
        <v>3.6349999999999998</v>
      </c>
      <c r="Y1808" s="61">
        <f t="shared" si="412"/>
        <v>3.5454767129968299</v>
      </c>
      <c r="Z1808" s="58">
        <f t="shared" si="401"/>
        <v>0</v>
      </c>
      <c r="AA1808" s="81">
        <f t="shared" si="404"/>
        <v>494.16239941477687</v>
      </c>
      <c r="AB1808" s="212">
        <f t="shared" si="411"/>
        <v>123.54059985369422</v>
      </c>
      <c r="AC1808" s="82"/>
      <c r="AD1808" s="10"/>
      <c r="AE1808"/>
      <c r="AF1808"/>
      <c r="AK1808" s="10"/>
      <c r="AM1808"/>
      <c r="AR1808" s="10"/>
      <c r="AT1808"/>
    </row>
    <row r="1809" spans="1:46" x14ac:dyDescent="0.25">
      <c r="A1809" s="93">
        <v>1720</v>
      </c>
      <c r="B1809" s="93" t="s">
        <v>126</v>
      </c>
      <c r="C1809" s="94" t="s">
        <v>114</v>
      </c>
      <c r="D1809" s="121">
        <v>2014</v>
      </c>
      <c r="E1809" s="93">
        <v>4</v>
      </c>
      <c r="F1809" s="93">
        <f t="shared" si="409"/>
        <v>1720</v>
      </c>
      <c r="H1809" s="54">
        <v>4</v>
      </c>
      <c r="I1809" s="118">
        <v>506.64</v>
      </c>
      <c r="J1809" s="123"/>
      <c r="L1809"/>
      <c r="M1809" s="60">
        <f t="shared" si="410"/>
        <v>506.64</v>
      </c>
      <c r="N1809" s="10"/>
      <c r="O1809" s="79" t="str">
        <f t="shared" si="406"/>
        <v>NY Metro</v>
      </c>
      <c r="P1809" s="94">
        <f t="shared" si="405"/>
        <v>1720</v>
      </c>
      <c r="Q1809" s="94" t="s">
        <v>114</v>
      </c>
      <c r="R1809" s="193"/>
      <c r="S1809" s="94">
        <v>1</v>
      </c>
      <c r="T1809" s="58">
        <f t="shared" si="402"/>
        <v>4</v>
      </c>
      <c r="U1809" s="61">
        <f t="shared" si="403"/>
        <v>506.64</v>
      </c>
      <c r="V1809" s="61">
        <f t="shared" si="407"/>
        <v>494.16239941477687</v>
      </c>
      <c r="W1809" s="61" t="s">
        <v>194</v>
      </c>
      <c r="X1809" s="61">
        <f t="shared" si="408"/>
        <v>3.6349999999999998</v>
      </c>
      <c r="Y1809" s="61">
        <f t="shared" si="412"/>
        <v>3.5454767129968299</v>
      </c>
      <c r="Z1809" s="58">
        <f t="shared" ref="Z1809:Z1872" si="413">L1809</f>
        <v>0</v>
      </c>
      <c r="AA1809" s="81">
        <f t="shared" si="404"/>
        <v>494.16239941477687</v>
      </c>
      <c r="AB1809" s="212">
        <f t="shared" si="411"/>
        <v>123.54059985369422</v>
      </c>
      <c r="AC1809" s="82"/>
      <c r="AD1809" s="10"/>
      <c r="AE1809"/>
      <c r="AF1809"/>
      <c r="AK1809" s="10"/>
      <c r="AM1809"/>
      <c r="AR1809" s="10"/>
      <c r="AT1809"/>
    </row>
    <row r="1810" spans="1:46" x14ac:dyDescent="0.25">
      <c r="A1810" s="93">
        <v>1721</v>
      </c>
      <c r="B1810" s="93" t="s">
        <v>126</v>
      </c>
      <c r="C1810" s="94" t="s">
        <v>114</v>
      </c>
      <c r="D1810" s="121">
        <v>2014</v>
      </c>
      <c r="E1810" s="93">
        <v>4</v>
      </c>
      <c r="F1810" s="93">
        <f t="shared" si="409"/>
        <v>1721</v>
      </c>
      <c r="H1810" s="54">
        <v>4</v>
      </c>
      <c r="I1810" s="118">
        <v>506.64</v>
      </c>
      <c r="J1810" s="123"/>
      <c r="L1810"/>
      <c r="M1810" s="60">
        <f t="shared" si="410"/>
        <v>506.64</v>
      </c>
      <c r="N1810" s="10"/>
      <c r="O1810" s="79" t="str">
        <f t="shared" si="406"/>
        <v>NY Metro</v>
      </c>
      <c r="P1810" s="94">
        <f t="shared" si="405"/>
        <v>1721</v>
      </c>
      <c r="Q1810" s="94" t="s">
        <v>114</v>
      </c>
      <c r="R1810" s="193"/>
      <c r="S1810" s="94">
        <v>1</v>
      </c>
      <c r="T1810" s="58">
        <f t="shared" si="402"/>
        <v>4</v>
      </c>
      <c r="U1810" s="61">
        <f t="shared" si="403"/>
        <v>506.64</v>
      </c>
      <c r="V1810" s="61">
        <f t="shared" si="407"/>
        <v>494.16239941477687</v>
      </c>
      <c r="W1810" s="61" t="s">
        <v>194</v>
      </c>
      <c r="X1810" s="61">
        <f t="shared" si="408"/>
        <v>3.6349999999999998</v>
      </c>
      <c r="Y1810" s="61">
        <f t="shared" si="412"/>
        <v>3.5454767129968299</v>
      </c>
      <c r="Z1810" s="58">
        <f t="shared" si="413"/>
        <v>0</v>
      </c>
      <c r="AA1810" s="81">
        <f t="shared" si="404"/>
        <v>494.16239941477687</v>
      </c>
      <c r="AB1810" s="212">
        <f t="shared" si="411"/>
        <v>123.54059985369422</v>
      </c>
      <c r="AC1810" s="82"/>
      <c r="AD1810" s="10"/>
      <c r="AE1810"/>
      <c r="AF1810"/>
      <c r="AK1810" s="10"/>
      <c r="AM1810"/>
      <c r="AR1810" s="10"/>
      <c r="AT1810"/>
    </row>
    <row r="1811" spans="1:46" x14ac:dyDescent="0.25">
      <c r="A1811" s="93">
        <v>1722</v>
      </c>
      <c r="B1811" s="93" t="s">
        <v>126</v>
      </c>
      <c r="C1811" s="94" t="s">
        <v>114</v>
      </c>
      <c r="D1811" s="121">
        <v>2014</v>
      </c>
      <c r="E1811" s="93">
        <v>4</v>
      </c>
      <c r="F1811" s="93">
        <f t="shared" si="409"/>
        <v>1722</v>
      </c>
      <c r="H1811" s="54">
        <v>4</v>
      </c>
      <c r="I1811" s="118">
        <v>506.64</v>
      </c>
      <c r="J1811" s="123"/>
      <c r="L1811"/>
      <c r="M1811" s="60">
        <f t="shared" si="410"/>
        <v>506.64</v>
      </c>
      <c r="N1811" s="10"/>
      <c r="O1811" s="79" t="str">
        <f t="shared" si="406"/>
        <v>NY Metro</v>
      </c>
      <c r="P1811" s="94">
        <f t="shared" si="405"/>
        <v>1722</v>
      </c>
      <c r="Q1811" s="94" t="s">
        <v>114</v>
      </c>
      <c r="R1811" s="193"/>
      <c r="S1811" s="94">
        <v>1</v>
      </c>
      <c r="T1811" s="58">
        <f t="shared" si="402"/>
        <v>4</v>
      </c>
      <c r="U1811" s="61">
        <f t="shared" si="403"/>
        <v>506.64</v>
      </c>
      <c r="V1811" s="61">
        <f t="shared" si="407"/>
        <v>494.16239941477687</v>
      </c>
      <c r="W1811" s="61" t="s">
        <v>194</v>
      </c>
      <c r="X1811" s="61">
        <f t="shared" si="408"/>
        <v>3.6349999999999998</v>
      </c>
      <c r="Y1811" s="61">
        <f t="shared" si="412"/>
        <v>3.5454767129968299</v>
      </c>
      <c r="Z1811" s="58">
        <f t="shared" si="413"/>
        <v>0</v>
      </c>
      <c r="AA1811" s="81">
        <f t="shared" si="404"/>
        <v>494.16239941477687</v>
      </c>
      <c r="AB1811" s="212">
        <f t="shared" si="411"/>
        <v>123.54059985369422</v>
      </c>
      <c r="AC1811" s="82"/>
      <c r="AD1811" s="10"/>
      <c r="AE1811"/>
      <c r="AF1811"/>
      <c r="AK1811" s="10"/>
      <c r="AM1811"/>
      <c r="AR1811" s="10"/>
      <c r="AT1811"/>
    </row>
    <row r="1812" spans="1:46" x14ac:dyDescent="0.25">
      <c r="A1812" s="93">
        <v>1723</v>
      </c>
      <c r="B1812" s="93" t="s">
        <v>126</v>
      </c>
      <c r="C1812" s="94" t="s">
        <v>114</v>
      </c>
      <c r="D1812" s="121">
        <v>2014</v>
      </c>
      <c r="E1812" s="93">
        <v>4</v>
      </c>
      <c r="F1812" s="93">
        <f t="shared" si="409"/>
        <v>1723</v>
      </c>
      <c r="H1812" s="54">
        <v>4</v>
      </c>
      <c r="I1812" s="118">
        <v>506.64</v>
      </c>
      <c r="J1812" s="123"/>
      <c r="L1812"/>
      <c r="M1812" s="60">
        <f t="shared" si="410"/>
        <v>506.64</v>
      </c>
      <c r="N1812" s="10"/>
      <c r="O1812" s="79" t="str">
        <f t="shared" si="406"/>
        <v>NY Metro</v>
      </c>
      <c r="P1812" s="94">
        <f t="shared" si="405"/>
        <v>1723</v>
      </c>
      <c r="Q1812" s="94" t="s">
        <v>114</v>
      </c>
      <c r="R1812" s="193"/>
      <c r="S1812" s="94">
        <v>1</v>
      </c>
      <c r="T1812" s="58">
        <f t="shared" si="402"/>
        <v>4</v>
      </c>
      <c r="U1812" s="61">
        <f t="shared" si="403"/>
        <v>506.64</v>
      </c>
      <c r="V1812" s="61">
        <f t="shared" si="407"/>
        <v>494.16239941477687</v>
      </c>
      <c r="W1812" s="61" t="s">
        <v>194</v>
      </c>
      <c r="X1812" s="61">
        <f t="shared" si="408"/>
        <v>3.6349999999999998</v>
      </c>
      <c r="Y1812" s="61">
        <f t="shared" si="412"/>
        <v>3.5454767129968299</v>
      </c>
      <c r="Z1812" s="58">
        <f t="shared" si="413"/>
        <v>0</v>
      </c>
      <c r="AA1812" s="81">
        <f t="shared" si="404"/>
        <v>494.16239941477687</v>
      </c>
      <c r="AB1812" s="212">
        <f t="shared" si="411"/>
        <v>123.54059985369422</v>
      </c>
      <c r="AC1812" s="82"/>
      <c r="AD1812" s="10"/>
      <c r="AE1812"/>
      <c r="AF1812"/>
      <c r="AK1812" s="10"/>
      <c r="AM1812"/>
      <c r="AR1812" s="10"/>
      <c r="AT1812"/>
    </row>
    <row r="1813" spans="1:46" x14ac:dyDescent="0.25">
      <c r="A1813" s="93">
        <v>1724</v>
      </c>
      <c r="B1813" s="93" t="s">
        <v>126</v>
      </c>
      <c r="C1813" s="94" t="s">
        <v>114</v>
      </c>
      <c r="D1813" s="121">
        <v>2014</v>
      </c>
      <c r="E1813" s="93">
        <v>4</v>
      </c>
      <c r="F1813" s="93">
        <f t="shared" si="409"/>
        <v>1724</v>
      </c>
      <c r="H1813" s="54">
        <v>4</v>
      </c>
      <c r="I1813" s="118">
        <v>506.64</v>
      </c>
      <c r="J1813" s="123"/>
      <c r="L1813"/>
      <c r="M1813" s="60">
        <f t="shared" si="410"/>
        <v>506.64</v>
      </c>
      <c r="N1813" s="10"/>
      <c r="O1813" s="79" t="str">
        <f t="shared" si="406"/>
        <v>NY Metro</v>
      </c>
      <c r="P1813" s="94">
        <f t="shared" si="405"/>
        <v>1724</v>
      </c>
      <c r="Q1813" s="94" t="s">
        <v>114</v>
      </c>
      <c r="R1813" s="193"/>
      <c r="S1813" s="94">
        <v>1</v>
      </c>
      <c r="T1813" s="58">
        <f t="shared" si="402"/>
        <v>4</v>
      </c>
      <c r="U1813" s="61">
        <f t="shared" si="403"/>
        <v>506.64</v>
      </c>
      <c r="V1813" s="61">
        <f t="shared" si="407"/>
        <v>494.16239941477687</v>
      </c>
      <c r="W1813" s="61" t="s">
        <v>194</v>
      </c>
      <c r="X1813" s="61">
        <f t="shared" si="408"/>
        <v>3.6349999999999998</v>
      </c>
      <c r="Y1813" s="61">
        <f t="shared" si="412"/>
        <v>3.5454767129968299</v>
      </c>
      <c r="Z1813" s="58">
        <f t="shared" si="413"/>
        <v>0</v>
      </c>
      <c r="AA1813" s="81">
        <f t="shared" si="404"/>
        <v>494.16239941477687</v>
      </c>
      <c r="AB1813" s="212">
        <f t="shared" si="411"/>
        <v>123.54059985369422</v>
      </c>
      <c r="AC1813" s="82"/>
      <c r="AD1813" s="10"/>
      <c r="AE1813"/>
      <c r="AF1813"/>
      <c r="AK1813" s="10"/>
      <c r="AM1813"/>
      <c r="AR1813" s="10"/>
      <c r="AT1813"/>
    </row>
    <row r="1814" spans="1:46" x14ac:dyDescent="0.25">
      <c r="A1814" s="93">
        <v>1725</v>
      </c>
      <c r="B1814" s="93" t="s">
        <v>126</v>
      </c>
      <c r="C1814" s="94" t="s">
        <v>114</v>
      </c>
      <c r="D1814" s="121">
        <v>2014</v>
      </c>
      <c r="E1814" s="93">
        <v>4</v>
      </c>
      <c r="F1814" s="93">
        <f t="shared" si="409"/>
        <v>1725</v>
      </c>
      <c r="H1814" s="54">
        <v>4</v>
      </c>
      <c r="I1814" s="118">
        <v>506.64</v>
      </c>
      <c r="J1814" s="123"/>
      <c r="L1814"/>
      <c r="M1814" s="60">
        <f t="shared" si="410"/>
        <v>506.64</v>
      </c>
      <c r="N1814" s="10"/>
      <c r="O1814" s="79" t="str">
        <f t="shared" si="406"/>
        <v>NY Metro</v>
      </c>
      <c r="P1814" s="94">
        <f t="shared" si="405"/>
        <v>1725</v>
      </c>
      <c r="Q1814" s="94" t="s">
        <v>114</v>
      </c>
      <c r="R1814" s="193"/>
      <c r="S1814" s="94">
        <v>1</v>
      </c>
      <c r="T1814" s="58">
        <f t="shared" si="402"/>
        <v>4</v>
      </c>
      <c r="U1814" s="61">
        <f t="shared" si="403"/>
        <v>506.64</v>
      </c>
      <c r="V1814" s="61">
        <f t="shared" si="407"/>
        <v>494.16239941477687</v>
      </c>
      <c r="W1814" s="61" t="s">
        <v>194</v>
      </c>
      <c r="X1814" s="61">
        <f t="shared" si="408"/>
        <v>3.6349999999999998</v>
      </c>
      <c r="Y1814" s="61">
        <f t="shared" si="412"/>
        <v>3.5454767129968299</v>
      </c>
      <c r="Z1814" s="58">
        <f t="shared" si="413"/>
        <v>0</v>
      </c>
      <c r="AA1814" s="81">
        <f t="shared" si="404"/>
        <v>494.16239941477687</v>
      </c>
      <c r="AB1814" s="212">
        <f t="shared" si="411"/>
        <v>123.54059985369422</v>
      </c>
      <c r="AC1814" s="82"/>
      <c r="AD1814" s="10"/>
      <c r="AE1814"/>
      <c r="AF1814"/>
      <c r="AK1814" s="10"/>
      <c r="AM1814"/>
      <c r="AR1814" s="10"/>
      <c r="AT1814"/>
    </row>
    <row r="1815" spans="1:46" x14ac:dyDescent="0.25">
      <c r="A1815" s="93">
        <v>1726</v>
      </c>
      <c r="B1815" s="93" t="s">
        <v>126</v>
      </c>
      <c r="C1815" s="94" t="s">
        <v>114</v>
      </c>
      <c r="D1815" s="121">
        <v>2014</v>
      </c>
      <c r="E1815" s="93">
        <v>4</v>
      </c>
      <c r="F1815" s="93">
        <f t="shared" si="409"/>
        <v>1726</v>
      </c>
      <c r="H1815" s="54">
        <v>4</v>
      </c>
      <c r="I1815" s="118">
        <v>506.64</v>
      </c>
      <c r="J1815" s="123"/>
      <c r="L1815"/>
      <c r="M1815" s="60">
        <f t="shared" si="410"/>
        <v>506.64</v>
      </c>
      <c r="N1815" s="10"/>
      <c r="O1815" s="79" t="str">
        <f t="shared" si="406"/>
        <v>NY Metro</v>
      </c>
      <c r="P1815" s="94">
        <f t="shared" si="405"/>
        <v>1726</v>
      </c>
      <c r="Q1815" s="94" t="s">
        <v>114</v>
      </c>
      <c r="R1815" s="193"/>
      <c r="S1815" s="94">
        <v>1</v>
      </c>
      <c r="T1815" s="58">
        <f t="shared" si="402"/>
        <v>4</v>
      </c>
      <c r="U1815" s="61">
        <f t="shared" si="403"/>
        <v>506.64</v>
      </c>
      <c r="V1815" s="61">
        <f t="shared" si="407"/>
        <v>494.16239941477687</v>
      </c>
      <c r="W1815" s="61" t="s">
        <v>194</v>
      </c>
      <c r="X1815" s="61">
        <f t="shared" si="408"/>
        <v>3.6349999999999998</v>
      </c>
      <c r="Y1815" s="61">
        <f t="shared" si="412"/>
        <v>3.5454767129968299</v>
      </c>
      <c r="Z1815" s="58">
        <f t="shared" si="413"/>
        <v>0</v>
      </c>
      <c r="AA1815" s="81">
        <f t="shared" si="404"/>
        <v>494.16239941477687</v>
      </c>
      <c r="AB1815" s="212">
        <f t="shared" si="411"/>
        <v>123.54059985369422</v>
      </c>
      <c r="AC1815" s="82"/>
      <c r="AD1815" s="10"/>
      <c r="AE1815"/>
      <c r="AF1815"/>
      <c r="AK1815" s="10"/>
      <c r="AM1815"/>
      <c r="AR1815" s="10"/>
      <c r="AT1815"/>
    </row>
    <row r="1816" spans="1:46" x14ac:dyDescent="0.25">
      <c r="A1816" s="93">
        <v>1727</v>
      </c>
      <c r="B1816" s="93" t="s">
        <v>126</v>
      </c>
      <c r="C1816" s="94" t="s">
        <v>114</v>
      </c>
      <c r="D1816" s="121">
        <v>2014</v>
      </c>
      <c r="E1816" s="93">
        <v>4</v>
      </c>
      <c r="F1816" s="93">
        <f t="shared" si="409"/>
        <v>1727</v>
      </c>
      <c r="H1816" s="54">
        <v>4</v>
      </c>
      <c r="I1816" s="118">
        <v>506.64</v>
      </c>
      <c r="J1816" s="123"/>
      <c r="L1816"/>
      <c r="M1816" s="60">
        <f t="shared" si="410"/>
        <v>506.64</v>
      </c>
      <c r="N1816" s="10"/>
      <c r="O1816" s="79" t="str">
        <f t="shared" si="406"/>
        <v>NY Metro</v>
      </c>
      <c r="P1816" s="94">
        <f t="shared" si="405"/>
        <v>1727</v>
      </c>
      <c r="Q1816" s="94" t="s">
        <v>114</v>
      </c>
      <c r="R1816" s="193"/>
      <c r="S1816" s="94">
        <v>1</v>
      </c>
      <c r="T1816" s="58">
        <f t="shared" ref="T1816:T1879" si="414">H1816</f>
        <v>4</v>
      </c>
      <c r="U1816" s="61">
        <f t="shared" ref="U1816:U1879" si="415">I1816</f>
        <v>506.64</v>
      </c>
      <c r="V1816" s="61">
        <f t="shared" si="407"/>
        <v>494.16239941477687</v>
      </c>
      <c r="W1816" s="61" t="s">
        <v>194</v>
      </c>
      <c r="X1816" s="61">
        <f t="shared" si="408"/>
        <v>3.6349999999999998</v>
      </c>
      <c r="Y1816" s="61">
        <f t="shared" si="412"/>
        <v>3.5454767129968299</v>
      </c>
      <c r="Z1816" s="58">
        <f t="shared" si="413"/>
        <v>0</v>
      </c>
      <c r="AA1816" s="81">
        <f t="shared" si="404"/>
        <v>494.16239941477687</v>
      </c>
      <c r="AB1816" s="212">
        <f t="shared" si="411"/>
        <v>123.54059985369422</v>
      </c>
      <c r="AC1816" s="82"/>
      <c r="AD1816" s="10"/>
      <c r="AE1816"/>
      <c r="AF1816"/>
      <c r="AK1816" s="10"/>
      <c r="AM1816"/>
      <c r="AR1816" s="10"/>
      <c r="AT1816"/>
    </row>
    <row r="1817" spans="1:46" x14ac:dyDescent="0.25">
      <c r="A1817" s="93">
        <v>1728</v>
      </c>
      <c r="B1817" s="93" t="s">
        <v>126</v>
      </c>
      <c r="C1817" s="94" t="s">
        <v>114</v>
      </c>
      <c r="D1817" s="121">
        <v>2014</v>
      </c>
      <c r="E1817" s="93">
        <v>4</v>
      </c>
      <c r="F1817" s="93">
        <f t="shared" si="409"/>
        <v>1728</v>
      </c>
      <c r="H1817" s="54">
        <v>4</v>
      </c>
      <c r="I1817" s="118">
        <v>506.64</v>
      </c>
      <c r="J1817" s="123"/>
      <c r="L1817"/>
      <c r="M1817" s="60">
        <f t="shared" si="410"/>
        <v>506.64</v>
      </c>
      <c r="N1817" s="10"/>
      <c r="O1817" s="79" t="str">
        <f t="shared" si="406"/>
        <v>NY Metro</v>
      </c>
      <c r="P1817" s="94">
        <f t="shared" si="405"/>
        <v>1728</v>
      </c>
      <c r="Q1817" s="94" t="s">
        <v>114</v>
      </c>
      <c r="R1817" s="193"/>
      <c r="S1817" s="94">
        <v>1</v>
      </c>
      <c r="T1817" s="58">
        <f t="shared" si="414"/>
        <v>4</v>
      </c>
      <c r="U1817" s="61">
        <f t="shared" si="415"/>
        <v>506.64</v>
      </c>
      <c r="V1817" s="61">
        <f t="shared" si="407"/>
        <v>494.16239941477687</v>
      </c>
      <c r="W1817" s="61" t="s">
        <v>194</v>
      </c>
      <c r="X1817" s="61">
        <f t="shared" si="408"/>
        <v>3.6349999999999998</v>
      </c>
      <c r="Y1817" s="61">
        <f t="shared" si="412"/>
        <v>3.5454767129968299</v>
      </c>
      <c r="Z1817" s="58">
        <f t="shared" si="413"/>
        <v>0</v>
      </c>
      <c r="AA1817" s="81">
        <f t="shared" si="404"/>
        <v>494.16239941477687</v>
      </c>
      <c r="AB1817" s="212">
        <f t="shared" si="411"/>
        <v>123.54059985369422</v>
      </c>
      <c r="AC1817" s="82"/>
      <c r="AD1817" s="10"/>
      <c r="AE1817"/>
      <c r="AF1817"/>
      <c r="AK1817" s="10"/>
      <c r="AM1817"/>
      <c r="AR1817" s="10"/>
      <c r="AT1817"/>
    </row>
    <row r="1818" spans="1:46" x14ac:dyDescent="0.25">
      <c r="A1818" s="93">
        <v>1729</v>
      </c>
      <c r="B1818" s="93" t="s">
        <v>126</v>
      </c>
      <c r="C1818" s="94" t="s">
        <v>114</v>
      </c>
      <c r="D1818" s="121">
        <v>2014</v>
      </c>
      <c r="E1818" s="93">
        <v>4</v>
      </c>
      <c r="F1818" s="93">
        <f t="shared" si="409"/>
        <v>1729</v>
      </c>
      <c r="H1818" s="54">
        <v>4</v>
      </c>
      <c r="I1818" s="118">
        <v>506.64</v>
      </c>
      <c r="J1818" s="123"/>
      <c r="L1818"/>
      <c r="M1818" s="60">
        <f t="shared" si="410"/>
        <v>506.64</v>
      </c>
      <c r="N1818" s="10"/>
      <c r="O1818" s="79" t="str">
        <f t="shared" si="406"/>
        <v>NY Metro</v>
      </c>
      <c r="P1818" s="94">
        <f t="shared" si="405"/>
        <v>1729</v>
      </c>
      <c r="Q1818" s="94" t="s">
        <v>114</v>
      </c>
      <c r="R1818" s="193"/>
      <c r="S1818" s="94">
        <v>1</v>
      </c>
      <c r="T1818" s="58">
        <f t="shared" si="414"/>
        <v>4</v>
      </c>
      <c r="U1818" s="61">
        <f t="shared" si="415"/>
        <v>506.64</v>
      </c>
      <c r="V1818" s="61">
        <f t="shared" si="407"/>
        <v>494.16239941477687</v>
      </c>
      <c r="W1818" s="61" t="s">
        <v>194</v>
      </c>
      <c r="X1818" s="61">
        <f t="shared" si="408"/>
        <v>3.6349999999999998</v>
      </c>
      <c r="Y1818" s="61">
        <f t="shared" si="412"/>
        <v>3.5454767129968299</v>
      </c>
      <c r="Z1818" s="58">
        <f t="shared" si="413"/>
        <v>0</v>
      </c>
      <c r="AA1818" s="81">
        <f t="shared" si="404"/>
        <v>494.16239941477687</v>
      </c>
      <c r="AB1818" s="212">
        <f t="shared" si="411"/>
        <v>123.54059985369422</v>
      </c>
      <c r="AC1818" s="82"/>
      <c r="AD1818" s="10"/>
      <c r="AE1818"/>
      <c r="AF1818"/>
      <c r="AK1818" s="10"/>
      <c r="AM1818"/>
      <c r="AR1818" s="10"/>
      <c r="AT1818"/>
    </row>
    <row r="1819" spans="1:46" x14ac:dyDescent="0.25">
      <c r="A1819" s="93">
        <v>1730</v>
      </c>
      <c r="B1819" s="93" t="s">
        <v>126</v>
      </c>
      <c r="C1819" s="94" t="s">
        <v>114</v>
      </c>
      <c r="D1819" s="121">
        <v>2014</v>
      </c>
      <c r="E1819" s="93">
        <v>4</v>
      </c>
      <c r="F1819" s="93">
        <f t="shared" si="409"/>
        <v>1730</v>
      </c>
      <c r="H1819" s="54">
        <v>4</v>
      </c>
      <c r="I1819" s="118">
        <v>506.64</v>
      </c>
      <c r="J1819" s="123"/>
      <c r="L1819"/>
      <c r="M1819" s="60">
        <f t="shared" si="410"/>
        <v>506.64</v>
      </c>
      <c r="N1819" s="10"/>
      <c r="O1819" s="79" t="str">
        <f t="shared" si="406"/>
        <v>NY Metro</v>
      </c>
      <c r="P1819" s="94">
        <f t="shared" si="405"/>
        <v>1730</v>
      </c>
      <c r="Q1819" s="94" t="s">
        <v>114</v>
      </c>
      <c r="R1819" s="193"/>
      <c r="S1819" s="94">
        <v>1</v>
      </c>
      <c r="T1819" s="58">
        <f t="shared" si="414"/>
        <v>4</v>
      </c>
      <c r="U1819" s="61">
        <f t="shared" si="415"/>
        <v>506.64</v>
      </c>
      <c r="V1819" s="61">
        <f t="shared" si="407"/>
        <v>494.16239941477687</v>
      </c>
      <c r="W1819" s="61" t="s">
        <v>194</v>
      </c>
      <c r="X1819" s="61">
        <f t="shared" si="408"/>
        <v>3.6349999999999998</v>
      </c>
      <c r="Y1819" s="61">
        <f t="shared" si="412"/>
        <v>3.5454767129968299</v>
      </c>
      <c r="Z1819" s="58">
        <f t="shared" si="413"/>
        <v>0</v>
      </c>
      <c r="AA1819" s="81">
        <f t="shared" si="404"/>
        <v>494.16239941477687</v>
      </c>
      <c r="AB1819" s="212">
        <f t="shared" si="411"/>
        <v>123.54059985369422</v>
      </c>
      <c r="AC1819" s="82"/>
      <c r="AD1819" s="10"/>
      <c r="AE1819"/>
      <c r="AF1819"/>
      <c r="AK1819" s="10"/>
      <c r="AM1819"/>
      <c r="AR1819" s="10"/>
      <c r="AT1819"/>
    </row>
    <row r="1820" spans="1:46" x14ac:dyDescent="0.25">
      <c r="A1820" s="93">
        <v>1731</v>
      </c>
      <c r="B1820" s="93" t="s">
        <v>126</v>
      </c>
      <c r="C1820" s="94" t="s">
        <v>114</v>
      </c>
      <c r="D1820" s="121">
        <v>2014</v>
      </c>
      <c r="E1820" s="93">
        <v>4</v>
      </c>
      <c r="F1820" s="93">
        <f t="shared" si="409"/>
        <v>1731</v>
      </c>
      <c r="H1820" s="54">
        <v>4</v>
      </c>
      <c r="I1820" s="118">
        <v>506.64</v>
      </c>
      <c r="J1820" s="123"/>
      <c r="L1820"/>
      <c r="M1820" s="60">
        <f t="shared" si="410"/>
        <v>506.64</v>
      </c>
      <c r="N1820" s="10"/>
      <c r="O1820" s="79" t="str">
        <f t="shared" si="406"/>
        <v>NY Metro</v>
      </c>
      <c r="P1820" s="94">
        <f t="shared" si="405"/>
        <v>1731</v>
      </c>
      <c r="Q1820" s="94" t="s">
        <v>114</v>
      </c>
      <c r="R1820" s="193"/>
      <c r="S1820" s="94">
        <v>1</v>
      </c>
      <c r="T1820" s="58">
        <f t="shared" si="414"/>
        <v>4</v>
      </c>
      <c r="U1820" s="61">
        <f t="shared" si="415"/>
        <v>506.64</v>
      </c>
      <c r="V1820" s="61">
        <f t="shared" si="407"/>
        <v>494.16239941477687</v>
      </c>
      <c r="W1820" s="61" t="s">
        <v>194</v>
      </c>
      <c r="X1820" s="61">
        <f t="shared" si="408"/>
        <v>3.6349999999999998</v>
      </c>
      <c r="Y1820" s="61">
        <f t="shared" si="412"/>
        <v>3.5454767129968299</v>
      </c>
      <c r="Z1820" s="58">
        <f t="shared" si="413"/>
        <v>0</v>
      </c>
      <c r="AA1820" s="81">
        <f t="shared" si="404"/>
        <v>494.16239941477687</v>
      </c>
      <c r="AB1820" s="212">
        <f t="shared" si="411"/>
        <v>123.54059985369422</v>
      </c>
      <c r="AC1820" s="82"/>
      <c r="AD1820" s="10"/>
      <c r="AE1820"/>
      <c r="AF1820"/>
      <c r="AK1820" s="10"/>
      <c r="AM1820"/>
      <c r="AR1820" s="10"/>
      <c r="AT1820"/>
    </row>
    <row r="1821" spans="1:46" x14ac:dyDescent="0.25">
      <c r="A1821" s="93">
        <v>1732</v>
      </c>
      <c r="B1821" s="93" t="s">
        <v>126</v>
      </c>
      <c r="C1821" s="94" t="s">
        <v>114</v>
      </c>
      <c r="D1821" s="121">
        <v>2014</v>
      </c>
      <c r="E1821" s="93">
        <v>4</v>
      </c>
      <c r="F1821" s="93">
        <f t="shared" si="409"/>
        <v>1732</v>
      </c>
      <c r="H1821" s="54">
        <v>4</v>
      </c>
      <c r="I1821" s="118">
        <v>506.64</v>
      </c>
      <c r="J1821" s="123"/>
      <c r="L1821"/>
      <c r="M1821" s="60">
        <f t="shared" si="410"/>
        <v>506.64</v>
      </c>
      <c r="N1821" s="10"/>
      <c r="O1821" s="79" t="str">
        <f t="shared" si="406"/>
        <v>NY Metro</v>
      </c>
      <c r="P1821" s="94">
        <f t="shared" si="405"/>
        <v>1732</v>
      </c>
      <c r="Q1821" s="94" t="s">
        <v>114</v>
      </c>
      <c r="R1821" s="193"/>
      <c r="S1821" s="94">
        <v>1</v>
      </c>
      <c r="T1821" s="58">
        <f t="shared" si="414"/>
        <v>4</v>
      </c>
      <c r="U1821" s="61">
        <f t="shared" si="415"/>
        <v>506.64</v>
      </c>
      <c r="V1821" s="61">
        <f t="shared" si="407"/>
        <v>494.16239941477687</v>
      </c>
      <c r="W1821" s="61" t="s">
        <v>194</v>
      </c>
      <c r="X1821" s="61">
        <f t="shared" si="408"/>
        <v>3.6349999999999998</v>
      </c>
      <c r="Y1821" s="61">
        <f t="shared" si="412"/>
        <v>3.5454767129968299</v>
      </c>
      <c r="Z1821" s="58">
        <f t="shared" si="413"/>
        <v>0</v>
      </c>
      <c r="AA1821" s="81">
        <f t="shared" si="404"/>
        <v>494.16239941477687</v>
      </c>
      <c r="AB1821" s="212">
        <f t="shared" si="411"/>
        <v>123.54059985369422</v>
      </c>
      <c r="AC1821" s="82"/>
      <c r="AD1821" s="10"/>
      <c r="AE1821"/>
      <c r="AF1821"/>
      <c r="AK1821" s="10"/>
      <c r="AM1821"/>
      <c r="AR1821" s="10"/>
      <c r="AT1821"/>
    </row>
    <row r="1822" spans="1:46" x14ac:dyDescent="0.25">
      <c r="A1822" s="93">
        <v>1733</v>
      </c>
      <c r="B1822" s="93" t="s">
        <v>126</v>
      </c>
      <c r="C1822" s="94" t="s">
        <v>114</v>
      </c>
      <c r="D1822" s="121">
        <v>2014</v>
      </c>
      <c r="E1822" s="93">
        <v>4</v>
      </c>
      <c r="F1822" s="93">
        <f t="shared" si="409"/>
        <v>1733</v>
      </c>
      <c r="H1822" s="54">
        <v>4</v>
      </c>
      <c r="I1822" s="118">
        <v>506.64</v>
      </c>
      <c r="J1822" s="123"/>
      <c r="L1822"/>
      <c r="M1822" s="60">
        <f t="shared" si="410"/>
        <v>506.64</v>
      </c>
      <c r="N1822" s="10"/>
      <c r="O1822" s="79" t="str">
        <f t="shared" si="406"/>
        <v>NY Metro</v>
      </c>
      <c r="P1822" s="94">
        <f t="shared" si="405"/>
        <v>1733</v>
      </c>
      <c r="Q1822" s="94" t="s">
        <v>114</v>
      </c>
      <c r="R1822" s="193"/>
      <c r="S1822" s="94">
        <v>1</v>
      </c>
      <c r="T1822" s="58">
        <f t="shared" si="414"/>
        <v>4</v>
      </c>
      <c r="U1822" s="61">
        <f t="shared" si="415"/>
        <v>506.64</v>
      </c>
      <c r="V1822" s="61">
        <f t="shared" si="407"/>
        <v>494.16239941477687</v>
      </c>
      <c r="W1822" s="61" t="s">
        <v>194</v>
      </c>
      <c r="X1822" s="61">
        <f t="shared" si="408"/>
        <v>3.6349999999999998</v>
      </c>
      <c r="Y1822" s="61">
        <f t="shared" si="412"/>
        <v>3.5454767129968299</v>
      </c>
      <c r="Z1822" s="58">
        <f t="shared" si="413"/>
        <v>0</v>
      </c>
      <c r="AA1822" s="81">
        <f t="shared" si="404"/>
        <v>494.16239941477687</v>
      </c>
      <c r="AB1822" s="212">
        <f t="shared" si="411"/>
        <v>123.54059985369422</v>
      </c>
      <c r="AC1822" s="82"/>
      <c r="AD1822" s="10"/>
      <c r="AE1822"/>
      <c r="AF1822"/>
      <c r="AK1822" s="10"/>
      <c r="AM1822"/>
      <c r="AR1822" s="10"/>
      <c r="AT1822"/>
    </row>
    <row r="1823" spans="1:46" x14ac:dyDescent="0.25">
      <c r="A1823" s="93">
        <v>1734</v>
      </c>
      <c r="B1823" s="93" t="s">
        <v>126</v>
      </c>
      <c r="C1823" s="94" t="s">
        <v>114</v>
      </c>
      <c r="D1823" s="121">
        <v>2014</v>
      </c>
      <c r="E1823" s="93">
        <v>4</v>
      </c>
      <c r="F1823" s="93">
        <f t="shared" si="409"/>
        <v>1734</v>
      </c>
      <c r="H1823" s="54">
        <v>4</v>
      </c>
      <c r="I1823" s="118">
        <v>506.64</v>
      </c>
      <c r="J1823" s="123"/>
      <c r="L1823"/>
      <c r="M1823" s="60">
        <f t="shared" si="410"/>
        <v>506.64</v>
      </c>
      <c r="N1823" s="10"/>
      <c r="O1823" s="79" t="str">
        <f t="shared" si="406"/>
        <v>NY Metro</v>
      </c>
      <c r="P1823" s="94">
        <f t="shared" si="405"/>
        <v>1734</v>
      </c>
      <c r="Q1823" s="94" t="s">
        <v>114</v>
      </c>
      <c r="R1823" s="193"/>
      <c r="S1823" s="94">
        <v>1</v>
      </c>
      <c r="T1823" s="58">
        <f t="shared" si="414"/>
        <v>4</v>
      </c>
      <c r="U1823" s="61">
        <f t="shared" si="415"/>
        <v>506.64</v>
      </c>
      <c r="V1823" s="61">
        <f t="shared" si="407"/>
        <v>494.16239941477687</v>
      </c>
      <c r="W1823" s="61" t="s">
        <v>194</v>
      </c>
      <c r="X1823" s="61">
        <f t="shared" si="408"/>
        <v>3.6349999999999998</v>
      </c>
      <c r="Y1823" s="61">
        <f t="shared" si="412"/>
        <v>3.5454767129968299</v>
      </c>
      <c r="Z1823" s="58">
        <f t="shared" si="413"/>
        <v>0</v>
      </c>
      <c r="AA1823" s="81">
        <f t="shared" ref="AA1823:AA1886" si="416">(Z1823*Y1823+V1823)/S1823</f>
        <v>494.16239941477687</v>
      </c>
      <c r="AB1823" s="212">
        <f t="shared" si="411"/>
        <v>123.54059985369422</v>
      </c>
      <c r="AC1823" s="82"/>
      <c r="AD1823" s="10"/>
      <c r="AE1823"/>
      <c r="AF1823"/>
      <c r="AK1823" s="10"/>
      <c r="AM1823"/>
      <c r="AR1823" s="10"/>
      <c r="AT1823"/>
    </row>
    <row r="1824" spans="1:46" x14ac:dyDescent="0.25">
      <c r="A1824" s="93">
        <v>1735</v>
      </c>
      <c r="B1824" s="93" t="s">
        <v>126</v>
      </c>
      <c r="C1824" s="94" t="s">
        <v>114</v>
      </c>
      <c r="D1824" s="121">
        <v>2014</v>
      </c>
      <c r="E1824" s="93">
        <v>4</v>
      </c>
      <c r="F1824" s="93">
        <f t="shared" si="409"/>
        <v>1735</v>
      </c>
      <c r="H1824" s="54">
        <v>4</v>
      </c>
      <c r="I1824" s="118">
        <v>506.64</v>
      </c>
      <c r="J1824" s="123"/>
      <c r="L1824"/>
      <c r="M1824" s="60">
        <f t="shared" si="410"/>
        <v>506.64</v>
      </c>
      <c r="N1824" s="10"/>
      <c r="O1824" s="79" t="str">
        <f t="shared" si="406"/>
        <v>NY Metro</v>
      </c>
      <c r="P1824" s="94">
        <f t="shared" si="405"/>
        <v>1735</v>
      </c>
      <c r="Q1824" s="94" t="s">
        <v>114</v>
      </c>
      <c r="R1824" s="193"/>
      <c r="S1824" s="94">
        <v>1</v>
      </c>
      <c r="T1824" s="58">
        <f t="shared" si="414"/>
        <v>4</v>
      </c>
      <c r="U1824" s="61">
        <f t="shared" si="415"/>
        <v>506.64</v>
      </c>
      <c r="V1824" s="61">
        <f t="shared" si="407"/>
        <v>494.16239941477687</v>
      </c>
      <c r="W1824" s="61" t="s">
        <v>194</v>
      </c>
      <c r="X1824" s="61">
        <f t="shared" si="408"/>
        <v>3.6349999999999998</v>
      </c>
      <c r="Y1824" s="61">
        <f t="shared" si="412"/>
        <v>3.5454767129968299</v>
      </c>
      <c r="Z1824" s="58">
        <f t="shared" si="413"/>
        <v>0</v>
      </c>
      <c r="AA1824" s="81">
        <f t="shared" si="416"/>
        <v>494.16239941477687</v>
      </c>
      <c r="AB1824" s="212">
        <f t="shared" si="411"/>
        <v>123.54059985369422</v>
      </c>
      <c r="AC1824" s="82"/>
      <c r="AD1824" s="10"/>
      <c r="AE1824"/>
      <c r="AF1824"/>
      <c r="AK1824" s="10"/>
      <c r="AM1824"/>
      <c r="AR1824" s="10"/>
      <c r="AT1824"/>
    </row>
    <row r="1825" spans="1:46" x14ac:dyDescent="0.25">
      <c r="A1825" s="93">
        <v>1736</v>
      </c>
      <c r="B1825" s="93" t="s">
        <v>126</v>
      </c>
      <c r="C1825" s="94" t="s">
        <v>114</v>
      </c>
      <c r="D1825" s="121">
        <v>2014</v>
      </c>
      <c r="E1825" s="93">
        <v>4</v>
      </c>
      <c r="F1825" s="93">
        <f t="shared" si="409"/>
        <v>1736</v>
      </c>
      <c r="H1825" s="54">
        <v>4</v>
      </c>
      <c r="I1825" s="118">
        <v>506.64</v>
      </c>
      <c r="J1825" s="123"/>
      <c r="L1825"/>
      <c r="M1825" s="60">
        <f t="shared" si="410"/>
        <v>506.64</v>
      </c>
      <c r="N1825" s="10"/>
      <c r="O1825" s="79" t="str">
        <f t="shared" si="406"/>
        <v>NY Metro</v>
      </c>
      <c r="P1825" s="94">
        <f t="shared" si="405"/>
        <v>1736</v>
      </c>
      <c r="Q1825" s="94" t="s">
        <v>114</v>
      </c>
      <c r="R1825" s="193"/>
      <c r="S1825" s="94">
        <v>1</v>
      </c>
      <c r="T1825" s="58">
        <f t="shared" si="414"/>
        <v>4</v>
      </c>
      <c r="U1825" s="61">
        <f t="shared" si="415"/>
        <v>506.64</v>
      </c>
      <c r="V1825" s="61">
        <f t="shared" si="407"/>
        <v>494.16239941477687</v>
      </c>
      <c r="W1825" s="61" t="s">
        <v>194</v>
      </c>
      <c r="X1825" s="61">
        <f t="shared" si="408"/>
        <v>3.6349999999999998</v>
      </c>
      <c r="Y1825" s="61">
        <f t="shared" si="412"/>
        <v>3.5454767129968299</v>
      </c>
      <c r="Z1825" s="58">
        <f t="shared" si="413"/>
        <v>0</v>
      </c>
      <c r="AA1825" s="81">
        <f t="shared" si="416"/>
        <v>494.16239941477687</v>
      </c>
      <c r="AB1825" s="212">
        <f t="shared" si="411"/>
        <v>123.54059985369422</v>
      </c>
      <c r="AC1825" s="82"/>
      <c r="AD1825" s="10"/>
      <c r="AE1825"/>
      <c r="AF1825"/>
      <c r="AK1825" s="10"/>
      <c r="AM1825"/>
      <c r="AR1825" s="10"/>
      <c r="AT1825"/>
    </row>
    <row r="1826" spans="1:46" x14ac:dyDescent="0.25">
      <c r="A1826" s="93">
        <v>1737</v>
      </c>
      <c r="B1826" s="93" t="s">
        <v>126</v>
      </c>
      <c r="C1826" s="94" t="s">
        <v>114</v>
      </c>
      <c r="D1826" s="121">
        <v>2014</v>
      </c>
      <c r="E1826" s="93">
        <v>4</v>
      </c>
      <c r="F1826" s="93">
        <f t="shared" si="409"/>
        <v>1737</v>
      </c>
      <c r="H1826" s="54">
        <v>4</v>
      </c>
      <c r="I1826" s="118">
        <v>506.64</v>
      </c>
      <c r="J1826" s="123"/>
      <c r="L1826"/>
      <c r="M1826" s="60">
        <f t="shared" si="410"/>
        <v>506.64</v>
      </c>
      <c r="N1826" s="10"/>
      <c r="O1826" s="79" t="str">
        <f t="shared" si="406"/>
        <v>NY Metro</v>
      </c>
      <c r="P1826" s="94">
        <f t="shared" si="405"/>
        <v>1737</v>
      </c>
      <c r="Q1826" s="94" t="s">
        <v>114</v>
      </c>
      <c r="R1826" s="193"/>
      <c r="S1826" s="94">
        <v>1</v>
      </c>
      <c r="T1826" s="58">
        <f t="shared" si="414"/>
        <v>4</v>
      </c>
      <c r="U1826" s="61">
        <f t="shared" si="415"/>
        <v>506.64</v>
      </c>
      <c r="V1826" s="61">
        <f t="shared" si="407"/>
        <v>494.16239941477687</v>
      </c>
      <c r="W1826" s="61" t="s">
        <v>194</v>
      </c>
      <c r="X1826" s="61">
        <f t="shared" si="408"/>
        <v>3.6349999999999998</v>
      </c>
      <c r="Y1826" s="61">
        <f t="shared" si="412"/>
        <v>3.5454767129968299</v>
      </c>
      <c r="Z1826" s="58">
        <f t="shared" si="413"/>
        <v>0</v>
      </c>
      <c r="AA1826" s="81">
        <f t="shared" si="416"/>
        <v>494.16239941477687</v>
      </c>
      <c r="AB1826" s="212">
        <f t="shared" si="411"/>
        <v>123.54059985369422</v>
      </c>
      <c r="AC1826" s="82"/>
      <c r="AD1826" s="10"/>
      <c r="AE1826"/>
      <c r="AF1826"/>
      <c r="AK1826" s="10"/>
      <c r="AM1826"/>
      <c r="AR1826" s="10"/>
      <c r="AT1826"/>
    </row>
    <row r="1827" spans="1:46" x14ac:dyDescent="0.25">
      <c r="A1827" s="93">
        <v>1738</v>
      </c>
      <c r="B1827" s="93" t="s">
        <v>126</v>
      </c>
      <c r="C1827" s="94" t="s">
        <v>114</v>
      </c>
      <c r="D1827" s="121">
        <v>2014</v>
      </c>
      <c r="E1827" s="93">
        <v>4</v>
      </c>
      <c r="F1827" s="93">
        <f t="shared" si="409"/>
        <v>1738</v>
      </c>
      <c r="H1827" s="54">
        <v>4</v>
      </c>
      <c r="I1827" s="118">
        <v>506.64</v>
      </c>
      <c r="J1827" s="123"/>
      <c r="L1827"/>
      <c r="M1827" s="60">
        <f t="shared" si="410"/>
        <v>506.64</v>
      </c>
      <c r="N1827" s="10"/>
      <c r="O1827" s="79" t="str">
        <f t="shared" si="406"/>
        <v>NY Metro</v>
      </c>
      <c r="P1827" s="94">
        <f t="shared" si="405"/>
        <v>1738</v>
      </c>
      <c r="Q1827" s="94" t="s">
        <v>114</v>
      </c>
      <c r="R1827" s="193"/>
      <c r="S1827" s="94">
        <v>1</v>
      </c>
      <c r="T1827" s="58">
        <f t="shared" si="414"/>
        <v>4</v>
      </c>
      <c r="U1827" s="61">
        <f t="shared" si="415"/>
        <v>506.64</v>
      </c>
      <c r="V1827" s="61">
        <f t="shared" si="407"/>
        <v>494.16239941477687</v>
      </c>
      <c r="W1827" s="61" t="s">
        <v>194</v>
      </c>
      <c r="X1827" s="61">
        <f t="shared" si="408"/>
        <v>3.6349999999999998</v>
      </c>
      <c r="Y1827" s="61">
        <f t="shared" si="412"/>
        <v>3.5454767129968299</v>
      </c>
      <c r="Z1827" s="58">
        <f t="shared" si="413"/>
        <v>0</v>
      </c>
      <c r="AA1827" s="81">
        <f t="shared" si="416"/>
        <v>494.16239941477687</v>
      </c>
      <c r="AB1827" s="212">
        <f t="shared" si="411"/>
        <v>123.54059985369422</v>
      </c>
      <c r="AC1827" s="82"/>
      <c r="AD1827" s="10"/>
      <c r="AE1827"/>
      <c r="AF1827"/>
      <c r="AK1827" s="10"/>
      <c r="AM1827"/>
      <c r="AR1827" s="10"/>
      <c r="AT1827"/>
    </row>
    <row r="1828" spans="1:46" x14ac:dyDescent="0.25">
      <c r="A1828" s="93">
        <v>1739</v>
      </c>
      <c r="B1828" s="93" t="s">
        <v>126</v>
      </c>
      <c r="C1828" s="94" t="s">
        <v>114</v>
      </c>
      <c r="D1828" s="121">
        <v>2014</v>
      </c>
      <c r="E1828" s="93">
        <v>4</v>
      </c>
      <c r="F1828" s="93">
        <f t="shared" si="409"/>
        <v>1739</v>
      </c>
      <c r="H1828" s="54">
        <v>4</v>
      </c>
      <c r="I1828" s="118">
        <v>506.64</v>
      </c>
      <c r="J1828" s="123"/>
      <c r="L1828"/>
      <c r="M1828" s="60">
        <f t="shared" si="410"/>
        <v>506.64</v>
      </c>
      <c r="N1828" s="10"/>
      <c r="O1828" s="79" t="str">
        <f t="shared" si="406"/>
        <v>NY Metro</v>
      </c>
      <c r="P1828" s="94">
        <f t="shared" si="405"/>
        <v>1739</v>
      </c>
      <c r="Q1828" s="94" t="s">
        <v>114</v>
      </c>
      <c r="R1828" s="193"/>
      <c r="S1828" s="94">
        <v>1</v>
      </c>
      <c r="T1828" s="58">
        <f t="shared" si="414"/>
        <v>4</v>
      </c>
      <c r="U1828" s="61">
        <f t="shared" si="415"/>
        <v>506.64</v>
      </c>
      <c r="V1828" s="61">
        <f t="shared" si="407"/>
        <v>494.16239941477687</v>
      </c>
      <c r="W1828" s="61" t="s">
        <v>194</v>
      </c>
      <c r="X1828" s="61">
        <f t="shared" si="408"/>
        <v>3.6349999999999998</v>
      </c>
      <c r="Y1828" s="61">
        <f t="shared" si="412"/>
        <v>3.5454767129968299</v>
      </c>
      <c r="Z1828" s="58">
        <f t="shared" si="413"/>
        <v>0</v>
      </c>
      <c r="AA1828" s="81">
        <f t="shared" si="416"/>
        <v>494.16239941477687</v>
      </c>
      <c r="AB1828" s="212">
        <f t="shared" si="411"/>
        <v>123.54059985369422</v>
      </c>
      <c r="AC1828" s="82"/>
      <c r="AD1828" s="10"/>
      <c r="AE1828"/>
      <c r="AF1828"/>
      <c r="AK1828" s="10"/>
      <c r="AM1828"/>
      <c r="AR1828" s="10"/>
      <c r="AT1828"/>
    </row>
    <row r="1829" spans="1:46" x14ac:dyDescent="0.25">
      <c r="A1829" s="93">
        <v>1740</v>
      </c>
      <c r="B1829" s="93" t="s">
        <v>126</v>
      </c>
      <c r="C1829" s="94" t="s">
        <v>114</v>
      </c>
      <c r="D1829" s="121">
        <v>2014</v>
      </c>
      <c r="E1829" s="93">
        <v>4</v>
      </c>
      <c r="F1829" s="93">
        <f t="shared" si="409"/>
        <v>1740</v>
      </c>
      <c r="H1829" s="54">
        <v>4</v>
      </c>
      <c r="I1829" s="118">
        <v>506.63</v>
      </c>
      <c r="J1829" s="123"/>
      <c r="L1829"/>
      <c r="M1829" s="60">
        <f t="shared" si="410"/>
        <v>506.63</v>
      </c>
      <c r="N1829" s="10"/>
      <c r="O1829" s="79" t="str">
        <f t="shared" si="406"/>
        <v>NY Metro</v>
      </c>
      <c r="P1829" s="94">
        <f t="shared" si="405"/>
        <v>1740</v>
      </c>
      <c r="Q1829" s="94" t="s">
        <v>114</v>
      </c>
      <c r="R1829" s="193"/>
      <c r="S1829" s="94">
        <v>1</v>
      </c>
      <c r="T1829" s="58">
        <f t="shared" si="414"/>
        <v>4</v>
      </c>
      <c r="U1829" s="61">
        <f t="shared" si="415"/>
        <v>506.63</v>
      </c>
      <c r="V1829" s="61">
        <f t="shared" si="407"/>
        <v>494.15264569617165</v>
      </c>
      <c r="W1829" s="61" t="s">
        <v>194</v>
      </c>
      <c r="X1829" s="61">
        <f t="shared" si="408"/>
        <v>3.6349999999999998</v>
      </c>
      <c r="Y1829" s="61">
        <f t="shared" si="412"/>
        <v>3.5454767129968299</v>
      </c>
      <c r="Z1829" s="58">
        <f t="shared" si="413"/>
        <v>0</v>
      </c>
      <c r="AA1829" s="81">
        <f t="shared" si="416"/>
        <v>494.15264569617165</v>
      </c>
      <c r="AB1829" s="212">
        <f t="shared" si="411"/>
        <v>123.53816142404291</v>
      </c>
      <c r="AC1829" s="82"/>
      <c r="AD1829" s="10"/>
      <c r="AE1829"/>
      <c r="AF1829"/>
      <c r="AK1829" s="10"/>
      <c r="AM1829"/>
      <c r="AR1829" s="10"/>
      <c r="AT1829"/>
    </row>
    <row r="1830" spans="1:46" x14ac:dyDescent="0.25">
      <c r="A1830" s="93">
        <v>1741</v>
      </c>
      <c r="B1830" s="93" t="s">
        <v>126</v>
      </c>
      <c r="C1830" s="94" t="s">
        <v>114</v>
      </c>
      <c r="D1830" s="121">
        <v>2014</v>
      </c>
      <c r="E1830" s="93">
        <v>4</v>
      </c>
      <c r="F1830" s="93">
        <f t="shared" si="409"/>
        <v>1741</v>
      </c>
      <c r="H1830" s="54">
        <v>4</v>
      </c>
      <c r="I1830" s="118">
        <v>506.64</v>
      </c>
      <c r="J1830" s="123"/>
      <c r="L1830"/>
      <c r="M1830" s="60">
        <f t="shared" si="410"/>
        <v>506.64</v>
      </c>
      <c r="N1830" s="10"/>
      <c r="O1830" s="79" t="str">
        <f t="shared" si="406"/>
        <v>NY Metro</v>
      </c>
      <c r="P1830" s="94">
        <f t="shared" si="405"/>
        <v>1741</v>
      </c>
      <c r="Q1830" s="94" t="s">
        <v>114</v>
      </c>
      <c r="R1830" s="193"/>
      <c r="S1830" s="94">
        <v>1</v>
      </c>
      <c r="T1830" s="58">
        <f t="shared" si="414"/>
        <v>4</v>
      </c>
      <c r="U1830" s="61">
        <f t="shared" si="415"/>
        <v>506.64</v>
      </c>
      <c r="V1830" s="61">
        <f t="shared" si="407"/>
        <v>494.16239941477687</v>
      </c>
      <c r="W1830" s="61" t="s">
        <v>194</v>
      </c>
      <c r="X1830" s="61">
        <f t="shared" si="408"/>
        <v>3.6349999999999998</v>
      </c>
      <c r="Y1830" s="61">
        <f t="shared" si="412"/>
        <v>3.5454767129968299</v>
      </c>
      <c r="Z1830" s="58">
        <f t="shared" si="413"/>
        <v>0</v>
      </c>
      <c r="AA1830" s="81">
        <f t="shared" si="416"/>
        <v>494.16239941477687</v>
      </c>
      <c r="AB1830" s="212">
        <f t="shared" si="411"/>
        <v>123.54059985369422</v>
      </c>
      <c r="AC1830" s="82"/>
      <c r="AD1830" s="10"/>
      <c r="AE1830"/>
      <c r="AF1830"/>
      <c r="AK1830" s="10"/>
      <c r="AM1830"/>
      <c r="AR1830" s="10"/>
      <c r="AT1830"/>
    </row>
    <row r="1831" spans="1:46" x14ac:dyDescent="0.25">
      <c r="A1831" s="93">
        <v>1742</v>
      </c>
      <c r="B1831" s="93" t="s">
        <v>126</v>
      </c>
      <c r="C1831" s="94" t="s">
        <v>114</v>
      </c>
      <c r="D1831" s="121">
        <v>2014</v>
      </c>
      <c r="E1831" s="93">
        <v>4</v>
      </c>
      <c r="F1831" s="93">
        <f t="shared" si="409"/>
        <v>1742</v>
      </c>
      <c r="H1831" s="54">
        <v>4</v>
      </c>
      <c r="I1831" s="118">
        <v>506.64</v>
      </c>
      <c r="J1831" s="123"/>
      <c r="L1831"/>
      <c r="M1831" s="60">
        <f t="shared" si="410"/>
        <v>506.64</v>
      </c>
      <c r="N1831" s="10"/>
      <c r="O1831" s="79" t="str">
        <f t="shared" si="406"/>
        <v>NY Metro</v>
      </c>
      <c r="P1831" s="94">
        <f t="shared" si="405"/>
        <v>1742</v>
      </c>
      <c r="Q1831" s="94" t="s">
        <v>114</v>
      </c>
      <c r="R1831" s="193"/>
      <c r="S1831" s="94">
        <v>1</v>
      </c>
      <c r="T1831" s="58">
        <f t="shared" si="414"/>
        <v>4</v>
      </c>
      <c r="U1831" s="61">
        <f t="shared" si="415"/>
        <v>506.64</v>
      </c>
      <c r="V1831" s="61">
        <f t="shared" si="407"/>
        <v>494.16239941477687</v>
      </c>
      <c r="W1831" s="61" t="s">
        <v>194</v>
      </c>
      <c r="X1831" s="61">
        <f t="shared" si="408"/>
        <v>3.6349999999999998</v>
      </c>
      <c r="Y1831" s="61">
        <f t="shared" si="412"/>
        <v>3.5454767129968299</v>
      </c>
      <c r="Z1831" s="58">
        <f t="shared" si="413"/>
        <v>0</v>
      </c>
      <c r="AA1831" s="81">
        <f t="shared" si="416"/>
        <v>494.16239941477687</v>
      </c>
      <c r="AB1831" s="212">
        <f t="shared" si="411"/>
        <v>123.54059985369422</v>
      </c>
      <c r="AC1831" s="82"/>
      <c r="AD1831" s="10"/>
      <c r="AE1831"/>
      <c r="AF1831"/>
      <c r="AK1831" s="10"/>
      <c r="AM1831"/>
      <c r="AR1831" s="10"/>
      <c r="AT1831"/>
    </row>
    <row r="1832" spans="1:46" x14ac:dyDescent="0.25">
      <c r="A1832" s="93">
        <v>1743</v>
      </c>
      <c r="B1832" s="93" t="s">
        <v>126</v>
      </c>
      <c r="C1832" s="94" t="s">
        <v>114</v>
      </c>
      <c r="D1832" s="121">
        <v>2014</v>
      </c>
      <c r="E1832" s="93">
        <v>4</v>
      </c>
      <c r="F1832" s="93">
        <f t="shared" si="409"/>
        <v>1743</v>
      </c>
      <c r="H1832" s="54">
        <v>4</v>
      </c>
      <c r="I1832" s="118">
        <v>506.64</v>
      </c>
      <c r="J1832" s="123"/>
      <c r="L1832"/>
      <c r="M1832" s="60">
        <f t="shared" si="410"/>
        <v>506.64</v>
      </c>
      <c r="N1832" s="10"/>
      <c r="O1832" s="79" t="str">
        <f t="shared" si="406"/>
        <v>NY Metro</v>
      </c>
      <c r="P1832" s="94">
        <f t="shared" si="405"/>
        <v>1743</v>
      </c>
      <c r="Q1832" s="94" t="s">
        <v>114</v>
      </c>
      <c r="R1832" s="193"/>
      <c r="S1832" s="94">
        <v>1</v>
      </c>
      <c r="T1832" s="58">
        <f t="shared" si="414"/>
        <v>4</v>
      </c>
      <c r="U1832" s="61">
        <f t="shared" si="415"/>
        <v>506.64</v>
      </c>
      <c r="V1832" s="61">
        <f t="shared" si="407"/>
        <v>494.16239941477687</v>
      </c>
      <c r="W1832" s="61" t="s">
        <v>194</v>
      </c>
      <c r="X1832" s="61">
        <f t="shared" si="408"/>
        <v>3.6349999999999998</v>
      </c>
      <c r="Y1832" s="61">
        <f t="shared" si="412"/>
        <v>3.5454767129968299</v>
      </c>
      <c r="Z1832" s="58">
        <f t="shared" si="413"/>
        <v>0</v>
      </c>
      <c r="AA1832" s="81">
        <f t="shared" si="416"/>
        <v>494.16239941477687</v>
      </c>
      <c r="AB1832" s="212">
        <f t="shared" si="411"/>
        <v>123.54059985369422</v>
      </c>
      <c r="AC1832" s="82"/>
      <c r="AD1832" s="10"/>
      <c r="AE1832"/>
      <c r="AF1832"/>
      <c r="AK1832" s="10"/>
      <c r="AM1832"/>
      <c r="AR1832" s="10"/>
      <c r="AT1832"/>
    </row>
    <row r="1833" spans="1:46" x14ac:dyDescent="0.25">
      <c r="A1833" s="93">
        <v>1744</v>
      </c>
      <c r="B1833" s="93" t="s">
        <v>126</v>
      </c>
      <c r="C1833" s="94" t="s">
        <v>114</v>
      </c>
      <c r="D1833" s="121">
        <v>2014</v>
      </c>
      <c r="E1833" s="93">
        <v>4</v>
      </c>
      <c r="F1833" s="93">
        <f t="shared" si="409"/>
        <v>1744</v>
      </c>
      <c r="H1833" s="54">
        <v>4</v>
      </c>
      <c r="I1833" s="118">
        <v>506.63</v>
      </c>
      <c r="J1833" s="123"/>
      <c r="L1833"/>
      <c r="M1833" s="60">
        <f t="shared" si="410"/>
        <v>506.63</v>
      </c>
      <c r="N1833" s="10"/>
      <c r="O1833" s="79" t="str">
        <f t="shared" si="406"/>
        <v>NY Metro</v>
      </c>
      <c r="P1833" s="94">
        <f t="shared" si="405"/>
        <v>1744</v>
      </c>
      <c r="Q1833" s="94" t="s">
        <v>114</v>
      </c>
      <c r="R1833" s="193"/>
      <c r="S1833" s="94">
        <v>1</v>
      </c>
      <c r="T1833" s="58">
        <f t="shared" si="414"/>
        <v>4</v>
      </c>
      <c r="U1833" s="61">
        <f t="shared" si="415"/>
        <v>506.63</v>
      </c>
      <c r="V1833" s="61">
        <f t="shared" si="407"/>
        <v>494.15264569617165</v>
      </c>
      <c r="W1833" s="61" t="s">
        <v>194</v>
      </c>
      <c r="X1833" s="61">
        <f t="shared" si="408"/>
        <v>3.6349999999999998</v>
      </c>
      <c r="Y1833" s="61">
        <f t="shared" si="412"/>
        <v>3.5454767129968299</v>
      </c>
      <c r="Z1833" s="58">
        <f t="shared" si="413"/>
        <v>0</v>
      </c>
      <c r="AA1833" s="81">
        <f t="shared" si="416"/>
        <v>494.15264569617165</v>
      </c>
      <c r="AB1833" s="212">
        <f t="shared" si="411"/>
        <v>123.53816142404291</v>
      </c>
      <c r="AC1833" s="82"/>
      <c r="AD1833" s="10"/>
      <c r="AE1833"/>
      <c r="AF1833"/>
      <c r="AK1833" s="10"/>
      <c r="AM1833"/>
      <c r="AR1833" s="10"/>
      <c r="AT1833"/>
    </row>
    <row r="1834" spans="1:46" x14ac:dyDescent="0.25">
      <c r="A1834" s="93">
        <v>1745</v>
      </c>
      <c r="B1834" s="93" t="s">
        <v>126</v>
      </c>
      <c r="C1834" s="94" t="s">
        <v>114</v>
      </c>
      <c r="D1834" s="121">
        <v>2014</v>
      </c>
      <c r="E1834" s="93">
        <v>4</v>
      </c>
      <c r="F1834" s="93">
        <f t="shared" si="409"/>
        <v>1745</v>
      </c>
      <c r="H1834" s="54">
        <v>4</v>
      </c>
      <c r="I1834" s="118">
        <v>506.63</v>
      </c>
      <c r="J1834" s="123"/>
      <c r="L1834"/>
      <c r="M1834" s="60">
        <f t="shared" si="410"/>
        <v>506.63</v>
      </c>
      <c r="N1834" s="10"/>
      <c r="O1834" s="79" t="str">
        <f t="shared" si="406"/>
        <v>NY Metro</v>
      </c>
      <c r="P1834" s="94">
        <f t="shared" si="405"/>
        <v>1745</v>
      </c>
      <c r="Q1834" s="94" t="s">
        <v>114</v>
      </c>
      <c r="R1834" s="193"/>
      <c r="S1834" s="94">
        <v>1</v>
      </c>
      <c r="T1834" s="58">
        <f t="shared" si="414"/>
        <v>4</v>
      </c>
      <c r="U1834" s="61">
        <f t="shared" si="415"/>
        <v>506.63</v>
      </c>
      <c r="V1834" s="61">
        <f t="shared" si="407"/>
        <v>494.15264569617165</v>
      </c>
      <c r="W1834" s="61" t="s">
        <v>194</v>
      </c>
      <c r="X1834" s="61">
        <f t="shared" si="408"/>
        <v>3.6349999999999998</v>
      </c>
      <c r="Y1834" s="61">
        <f t="shared" si="412"/>
        <v>3.5454767129968299</v>
      </c>
      <c r="Z1834" s="58">
        <f t="shared" si="413"/>
        <v>0</v>
      </c>
      <c r="AA1834" s="81">
        <f t="shared" si="416"/>
        <v>494.15264569617165</v>
      </c>
      <c r="AB1834" s="212">
        <f t="shared" si="411"/>
        <v>123.53816142404291</v>
      </c>
      <c r="AC1834" s="82"/>
      <c r="AD1834" s="10"/>
      <c r="AE1834"/>
      <c r="AF1834"/>
      <c r="AK1834" s="10"/>
      <c r="AM1834"/>
      <c r="AR1834" s="10"/>
      <c r="AT1834"/>
    </row>
    <row r="1835" spans="1:46" x14ac:dyDescent="0.25">
      <c r="A1835" s="93">
        <v>1746</v>
      </c>
      <c r="B1835" s="93" t="s">
        <v>126</v>
      </c>
      <c r="C1835" s="94" t="s">
        <v>114</v>
      </c>
      <c r="D1835" s="121">
        <v>2014</v>
      </c>
      <c r="E1835" s="93">
        <v>4</v>
      </c>
      <c r="F1835" s="93">
        <f t="shared" si="409"/>
        <v>1746</v>
      </c>
      <c r="H1835" s="54">
        <v>4</v>
      </c>
      <c r="I1835" s="118">
        <v>506.63</v>
      </c>
      <c r="J1835" s="123"/>
      <c r="L1835"/>
      <c r="M1835" s="60">
        <f t="shared" si="410"/>
        <v>506.63</v>
      </c>
      <c r="N1835" s="10"/>
      <c r="O1835" s="79" t="str">
        <f t="shared" si="406"/>
        <v>NY Metro</v>
      </c>
      <c r="P1835" s="94">
        <f t="shared" si="405"/>
        <v>1746</v>
      </c>
      <c r="Q1835" s="94" t="s">
        <v>114</v>
      </c>
      <c r="R1835" s="193"/>
      <c r="S1835" s="94">
        <v>1</v>
      </c>
      <c r="T1835" s="58">
        <f t="shared" si="414"/>
        <v>4</v>
      </c>
      <c r="U1835" s="61">
        <f t="shared" si="415"/>
        <v>506.63</v>
      </c>
      <c r="V1835" s="61">
        <f t="shared" si="407"/>
        <v>494.15264569617165</v>
      </c>
      <c r="W1835" s="61" t="s">
        <v>194</v>
      </c>
      <c r="X1835" s="61">
        <f t="shared" si="408"/>
        <v>3.6349999999999998</v>
      </c>
      <c r="Y1835" s="61">
        <f t="shared" si="412"/>
        <v>3.5454767129968299</v>
      </c>
      <c r="Z1835" s="58">
        <f t="shared" si="413"/>
        <v>0</v>
      </c>
      <c r="AA1835" s="81">
        <f t="shared" si="416"/>
        <v>494.15264569617165</v>
      </c>
      <c r="AB1835" s="212">
        <f t="shared" si="411"/>
        <v>123.53816142404291</v>
      </c>
      <c r="AC1835" s="82"/>
      <c r="AD1835" s="10"/>
      <c r="AE1835"/>
      <c r="AF1835"/>
      <c r="AK1835" s="10"/>
      <c r="AM1835"/>
      <c r="AR1835" s="10"/>
      <c r="AT1835"/>
    </row>
    <row r="1836" spans="1:46" x14ac:dyDescent="0.25">
      <c r="A1836" s="93">
        <v>1747</v>
      </c>
      <c r="B1836" s="93" t="s">
        <v>126</v>
      </c>
      <c r="C1836" s="94" t="s">
        <v>114</v>
      </c>
      <c r="D1836" s="121">
        <v>2014</v>
      </c>
      <c r="E1836" s="93">
        <v>4</v>
      </c>
      <c r="F1836" s="93">
        <f t="shared" si="409"/>
        <v>1747</v>
      </c>
      <c r="H1836" s="54">
        <v>4</v>
      </c>
      <c r="I1836" s="118">
        <v>506.63</v>
      </c>
      <c r="J1836" s="123"/>
      <c r="L1836"/>
      <c r="M1836" s="60">
        <f t="shared" si="410"/>
        <v>506.63</v>
      </c>
      <c r="N1836" s="10"/>
      <c r="O1836" s="79" t="str">
        <f t="shared" si="406"/>
        <v>NY Metro</v>
      </c>
      <c r="P1836" s="94">
        <f t="shared" si="405"/>
        <v>1747</v>
      </c>
      <c r="Q1836" s="94" t="s">
        <v>114</v>
      </c>
      <c r="R1836" s="193"/>
      <c r="S1836" s="94">
        <v>1</v>
      </c>
      <c r="T1836" s="58">
        <f t="shared" si="414"/>
        <v>4</v>
      </c>
      <c r="U1836" s="61">
        <f t="shared" si="415"/>
        <v>506.63</v>
      </c>
      <c r="V1836" s="61">
        <f t="shared" si="407"/>
        <v>494.15264569617165</v>
      </c>
      <c r="W1836" s="61" t="s">
        <v>194</v>
      </c>
      <c r="X1836" s="61">
        <f t="shared" si="408"/>
        <v>3.6349999999999998</v>
      </c>
      <c r="Y1836" s="61">
        <f t="shared" si="412"/>
        <v>3.5454767129968299</v>
      </c>
      <c r="Z1836" s="58">
        <f t="shared" si="413"/>
        <v>0</v>
      </c>
      <c r="AA1836" s="81">
        <f t="shared" si="416"/>
        <v>494.15264569617165</v>
      </c>
      <c r="AB1836" s="212">
        <f t="shared" si="411"/>
        <v>123.53816142404291</v>
      </c>
      <c r="AC1836" s="82"/>
      <c r="AD1836" s="10"/>
      <c r="AE1836"/>
      <c r="AF1836"/>
      <c r="AK1836" s="10"/>
      <c r="AM1836"/>
      <c r="AR1836" s="10"/>
      <c r="AT1836"/>
    </row>
    <row r="1837" spans="1:46" x14ac:dyDescent="0.25">
      <c r="A1837" s="93">
        <v>1748</v>
      </c>
      <c r="B1837" s="93" t="s">
        <v>126</v>
      </c>
      <c r="C1837" s="94" t="s">
        <v>114</v>
      </c>
      <c r="D1837" s="121">
        <v>2014</v>
      </c>
      <c r="E1837" s="93">
        <v>4</v>
      </c>
      <c r="F1837" s="93">
        <f t="shared" si="409"/>
        <v>1748</v>
      </c>
      <c r="H1837" s="54">
        <v>4</v>
      </c>
      <c r="I1837" s="118">
        <v>506.63</v>
      </c>
      <c r="J1837" s="123"/>
      <c r="L1837"/>
      <c r="M1837" s="60">
        <f t="shared" si="410"/>
        <v>506.63</v>
      </c>
      <c r="N1837" s="10"/>
      <c r="O1837" s="79" t="str">
        <f t="shared" si="406"/>
        <v>NY Metro</v>
      </c>
      <c r="P1837" s="94">
        <f t="shared" si="405"/>
        <v>1748</v>
      </c>
      <c r="Q1837" s="94" t="s">
        <v>114</v>
      </c>
      <c r="R1837" s="193"/>
      <c r="S1837" s="94">
        <v>1</v>
      </c>
      <c r="T1837" s="58">
        <f t="shared" si="414"/>
        <v>4</v>
      </c>
      <c r="U1837" s="61">
        <f t="shared" si="415"/>
        <v>506.63</v>
      </c>
      <c r="V1837" s="61">
        <f t="shared" si="407"/>
        <v>494.15264569617165</v>
      </c>
      <c r="W1837" s="61" t="s">
        <v>194</v>
      </c>
      <c r="X1837" s="61">
        <f t="shared" si="408"/>
        <v>3.6349999999999998</v>
      </c>
      <c r="Y1837" s="61">
        <f t="shared" si="412"/>
        <v>3.5454767129968299</v>
      </c>
      <c r="Z1837" s="58">
        <f t="shared" si="413"/>
        <v>0</v>
      </c>
      <c r="AA1837" s="81">
        <f t="shared" si="416"/>
        <v>494.15264569617165</v>
      </c>
      <c r="AB1837" s="212">
        <f t="shared" si="411"/>
        <v>123.53816142404291</v>
      </c>
      <c r="AC1837" s="82"/>
      <c r="AD1837" s="10"/>
      <c r="AE1837"/>
      <c r="AF1837"/>
      <c r="AK1837" s="10"/>
      <c r="AM1837"/>
      <c r="AR1837" s="10"/>
      <c r="AT1837"/>
    </row>
    <row r="1838" spans="1:46" x14ac:dyDescent="0.25">
      <c r="A1838" s="93">
        <v>1749</v>
      </c>
      <c r="B1838" s="93" t="s">
        <v>126</v>
      </c>
      <c r="C1838" s="94" t="s">
        <v>114</v>
      </c>
      <c r="D1838" s="121">
        <v>2014</v>
      </c>
      <c r="E1838" s="93">
        <v>4</v>
      </c>
      <c r="F1838" s="93">
        <f t="shared" si="409"/>
        <v>1749</v>
      </c>
      <c r="H1838" s="54">
        <v>4</v>
      </c>
      <c r="I1838" s="118">
        <v>506.63</v>
      </c>
      <c r="J1838" s="123"/>
      <c r="L1838"/>
      <c r="M1838" s="60">
        <f t="shared" si="410"/>
        <v>506.63</v>
      </c>
      <c r="N1838" s="10"/>
      <c r="O1838" s="79" t="str">
        <f t="shared" si="406"/>
        <v>NY Metro</v>
      </c>
      <c r="P1838" s="94">
        <f t="shared" si="405"/>
        <v>1749</v>
      </c>
      <c r="Q1838" s="94" t="s">
        <v>114</v>
      </c>
      <c r="R1838" s="193"/>
      <c r="S1838" s="94">
        <v>1</v>
      </c>
      <c r="T1838" s="58">
        <f t="shared" si="414"/>
        <v>4</v>
      </c>
      <c r="U1838" s="61">
        <f t="shared" si="415"/>
        <v>506.63</v>
      </c>
      <c r="V1838" s="61">
        <f t="shared" si="407"/>
        <v>494.15264569617165</v>
      </c>
      <c r="W1838" s="61" t="s">
        <v>194</v>
      </c>
      <c r="X1838" s="61">
        <f t="shared" si="408"/>
        <v>3.6349999999999998</v>
      </c>
      <c r="Y1838" s="61">
        <f t="shared" si="412"/>
        <v>3.5454767129968299</v>
      </c>
      <c r="Z1838" s="58">
        <f t="shared" si="413"/>
        <v>0</v>
      </c>
      <c r="AA1838" s="81">
        <f t="shared" si="416"/>
        <v>494.15264569617165</v>
      </c>
      <c r="AB1838" s="212">
        <f t="shared" si="411"/>
        <v>123.53816142404291</v>
      </c>
      <c r="AC1838" s="82"/>
      <c r="AD1838" s="10"/>
      <c r="AE1838"/>
      <c r="AF1838"/>
      <c r="AK1838" s="10"/>
      <c r="AM1838"/>
      <c r="AR1838" s="10"/>
      <c r="AT1838"/>
    </row>
    <row r="1839" spans="1:46" x14ac:dyDescent="0.25">
      <c r="A1839" s="93">
        <v>1750</v>
      </c>
      <c r="B1839" s="93" t="s">
        <v>126</v>
      </c>
      <c r="C1839" s="94" t="s">
        <v>114</v>
      </c>
      <c r="D1839" s="121">
        <v>2014</v>
      </c>
      <c r="E1839" s="93">
        <v>4</v>
      </c>
      <c r="F1839" s="93">
        <f t="shared" si="409"/>
        <v>1750</v>
      </c>
      <c r="H1839" s="54">
        <v>4</v>
      </c>
      <c r="I1839" s="118">
        <v>506.63</v>
      </c>
      <c r="J1839" s="123"/>
      <c r="L1839"/>
      <c r="M1839" s="60">
        <f t="shared" si="410"/>
        <v>506.63</v>
      </c>
      <c r="N1839" s="10"/>
      <c r="O1839" s="79" t="str">
        <f t="shared" si="406"/>
        <v>NY Metro</v>
      </c>
      <c r="P1839" s="94">
        <f t="shared" si="405"/>
        <v>1750</v>
      </c>
      <c r="Q1839" s="94" t="s">
        <v>114</v>
      </c>
      <c r="R1839" s="193"/>
      <c r="S1839" s="94">
        <v>1</v>
      </c>
      <c r="T1839" s="58">
        <f t="shared" si="414"/>
        <v>4</v>
      </c>
      <c r="U1839" s="61">
        <f t="shared" si="415"/>
        <v>506.63</v>
      </c>
      <c r="V1839" s="61">
        <f t="shared" si="407"/>
        <v>494.15264569617165</v>
      </c>
      <c r="W1839" s="61" t="s">
        <v>194</v>
      </c>
      <c r="X1839" s="61">
        <f t="shared" si="408"/>
        <v>3.6349999999999998</v>
      </c>
      <c r="Y1839" s="61">
        <f t="shared" si="412"/>
        <v>3.5454767129968299</v>
      </c>
      <c r="Z1839" s="58">
        <f t="shared" si="413"/>
        <v>0</v>
      </c>
      <c r="AA1839" s="81">
        <f t="shared" si="416"/>
        <v>494.15264569617165</v>
      </c>
      <c r="AB1839" s="212">
        <f t="shared" si="411"/>
        <v>123.53816142404291</v>
      </c>
      <c r="AC1839" s="82"/>
      <c r="AD1839" s="10"/>
      <c r="AE1839"/>
      <c r="AF1839"/>
      <c r="AK1839" s="10"/>
      <c r="AM1839"/>
      <c r="AR1839" s="10"/>
      <c r="AT1839"/>
    </row>
    <row r="1840" spans="1:46" x14ac:dyDescent="0.25">
      <c r="A1840" s="93">
        <v>1751</v>
      </c>
      <c r="B1840" s="93" t="s">
        <v>126</v>
      </c>
      <c r="C1840" s="94" t="s">
        <v>114</v>
      </c>
      <c r="D1840" s="121">
        <v>2014</v>
      </c>
      <c r="E1840" s="93">
        <v>4</v>
      </c>
      <c r="F1840" s="93">
        <f t="shared" si="409"/>
        <v>1751</v>
      </c>
      <c r="H1840" s="54">
        <v>4</v>
      </c>
      <c r="I1840" s="118">
        <v>506.63</v>
      </c>
      <c r="J1840" s="123"/>
      <c r="L1840"/>
      <c r="M1840" s="60">
        <f t="shared" si="410"/>
        <v>506.63</v>
      </c>
      <c r="N1840" s="10"/>
      <c r="O1840" s="79" t="str">
        <f t="shared" si="406"/>
        <v>NY Metro</v>
      </c>
      <c r="P1840" s="94">
        <f t="shared" si="405"/>
        <v>1751</v>
      </c>
      <c r="Q1840" s="94" t="s">
        <v>114</v>
      </c>
      <c r="R1840" s="193"/>
      <c r="S1840" s="94">
        <v>1</v>
      </c>
      <c r="T1840" s="58">
        <f t="shared" si="414"/>
        <v>4</v>
      </c>
      <c r="U1840" s="61">
        <f t="shared" si="415"/>
        <v>506.63</v>
      </c>
      <c r="V1840" s="61">
        <f t="shared" si="407"/>
        <v>494.15264569617165</v>
      </c>
      <c r="W1840" s="61" t="s">
        <v>194</v>
      </c>
      <c r="X1840" s="61">
        <f t="shared" si="408"/>
        <v>3.6349999999999998</v>
      </c>
      <c r="Y1840" s="61">
        <f t="shared" si="412"/>
        <v>3.5454767129968299</v>
      </c>
      <c r="Z1840" s="58">
        <f t="shared" si="413"/>
        <v>0</v>
      </c>
      <c r="AA1840" s="81">
        <f t="shared" si="416"/>
        <v>494.15264569617165</v>
      </c>
      <c r="AB1840" s="212">
        <f t="shared" si="411"/>
        <v>123.53816142404291</v>
      </c>
      <c r="AC1840" s="82"/>
      <c r="AD1840" s="10"/>
      <c r="AE1840"/>
      <c r="AF1840"/>
      <c r="AK1840" s="10"/>
      <c r="AM1840"/>
      <c r="AR1840" s="10"/>
      <c r="AT1840"/>
    </row>
    <row r="1841" spans="1:46" x14ac:dyDescent="0.25">
      <c r="A1841" s="93">
        <v>1752</v>
      </c>
      <c r="B1841" s="93" t="s">
        <v>126</v>
      </c>
      <c r="C1841" s="94" t="s">
        <v>114</v>
      </c>
      <c r="D1841" s="121">
        <v>2014</v>
      </c>
      <c r="E1841" s="93">
        <v>4</v>
      </c>
      <c r="F1841" s="93">
        <f t="shared" si="409"/>
        <v>1752</v>
      </c>
      <c r="H1841" s="54">
        <v>4</v>
      </c>
      <c r="I1841" s="118">
        <v>506.63</v>
      </c>
      <c r="J1841" s="123"/>
      <c r="L1841"/>
      <c r="M1841" s="60">
        <f t="shared" si="410"/>
        <v>506.63</v>
      </c>
      <c r="N1841" s="10"/>
      <c r="O1841" s="79" t="str">
        <f t="shared" si="406"/>
        <v>NY Metro</v>
      </c>
      <c r="P1841" s="94">
        <f t="shared" si="405"/>
        <v>1752</v>
      </c>
      <c r="Q1841" s="94" t="s">
        <v>114</v>
      </c>
      <c r="R1841" s="193"/>
      <c r="S1841" s="94">
        <v>1</v>
      </c>
      <c r="T1841" s="58">
        <f t="shared" si="414"/>
        <v>4</v>
      </c>
      <c r="U1841" s="61">
        <f t="shared" si="415"/>
        <v>506.63</v>
      </c>
      <c r="V1841" s="61">
        <f t="shared" si="407"/>
        <v>494.15264569617165</v>
      </c>
      <c r="W1841" s="61" t="s">
        <v>194</v>
      </c>
      <c r="X1841" s="61">
        <f t="shared" si="408"/>
        <v>3.6349999999999998</v>
      </c>
      <c r="Y1841" s="61">
        <f t="shared" si="412"/>
        <v>3.5454767129968299</v>
      </c>
      <c r="Z1841" s="58">
        <f t="shared" si="413"/>
        <v>0</v>
      </c>
      <c r="AA1841" s="81">
        <f t="shared" si="416"/>
        <v>494.15264569617165</v>
      </c>
      <c r="AB1841" s="212">
        <f t="shared" si="411"/>
        <v>123.53816142404291</v>
      </c>
      <c r="AC1841" s="82"/>
      <c r="AD1841" s="10"/>
      <c r="AE1841"/>
      <c r="AF1841"/>
      <c r="AK1841" s="10"/>
      <c r="AM1841"/>
      <c r="AR1841" s="10"/>
      <c r="AT1841"/>
    </row>
    <row r="1842" spans="1:46" x14ac:dyDescent="0.25">
      <c r="A1842" s="93">
        <v>1753</v>
      </c>
      <c r="B1842" s="93" t="s">
        <v>126</v>
      </c>
      <c r="C1842" s="94" t="s">
        <v>114</v>
      </c>
      <c r="D1842" s="121">
        <v>2014</v>
      </c>
      <c r="E1842" s="93">
        <v>4</v>
      </c>
      <c r="F1842" s="93">
        <f t="shared" si="409"/>
        <v>1753</v>
      </c>
      <c r="H1842" s="54">
        <v>4</v>
      </c>
      <c r="I1842" s="118">
        <v>506.63</v>
      </c>
      <c r="J1842" s="123"/>
      <c r="L1842"/>
      <c r="M1842" s="60">
        <f t="shared" si="410"/>
        <v>506.63</v>
      </c>
      <c r="N1842" s="10"/>
      <c r="O1842" s="79" t="str">
        <f t="shared" si="406"/>
        <v>NY Metro</v>
      </c>
      <c r="P1842" s="94">
        <f t="shared" si="405"/>
        <v>1753</v>
      </c>
      <c r="Q1842" s="94" t="s">
        <v>114</v>
      </c>
      <c r="R1842" s="193"/>
      <c r="S1842" s="94">
        <v>1</v>
      </c>
      <c r="T1842" s="58">
        <f t="shared" si="414"/>
        <v>4</v>
      </c>
      <c r="U1842" s="61">
        <f t="shared" si="415"/>
        <v>506.63</v>
      </c>
      <c r="V1842" s="61">
        <f t="shared" si="407"/>
        <v>494.15264569617165</v>
      </c>
      <c r="W1842" s="61" t="s">
        <v>194</v>
      </c>
      <c r="X1842" s="61">
        <f t="shared" si="408"/>
        <v>3.6349999999999998</v>
      </c>
      <c r="Y1842" s="61">
        <f t="shared" si="412"/>
        <v>3.5454767129968299</v>
      </c>
      <c r="Z1842" s="58">
        <f t="shared" si="413"/>
        <v>0</v>
      </c>
      <c r="AA1842" s="81">
        <f t="shared" si="416"/>
        <v>494.15264569617165</v>
      </c>
      <c r="AB1842" s="212">
        <f t="shared" si="411"/>
        <v>123.53816142404291</v>
      </c>
      <c r="AC1842" s="82"/>
      <c r="AD1842" s="10"/>
      <c r="AE1842"/>
      <c r="AF1842"/>
      <c r="AK1842" s="10"/>
      <c r="AM1842"/>
      <c r="AR1842" s="10"/>
      <c r="AT1842"/>
    </row>
    <row r="1843" spans="1:46" x14ac:dyDescent="0.25">
      <c r="A1843" s="93">
        <v>1754</v>
      </c>
      <c r="B1843" s="93" t="s">
        <v>126</v>
      </c>
      <c r="C1843" s="94" t="s">
        <v>114</v>
      </c>
      <c r="D1843" s="121">
        <v>2014</v>
      </c>
      <c r="E1843" s="93">
        <v>4</v>
      </c>
      <c r="F1843" s="93">
        <f t="shared" si="409"/>
        <v>1754</v>
      </c>
      <c r="H1843" s="54">
        <v>4</v>
      </c>
      <c r="I1843" s="118">
        <v>506.64</v>
      </c>
      <c r="J1843" s="123"/>
      <c r="L1843"/>
      <c r="M1843" s="60">
        <f t="shared" si="410"/>
        <v>506.64</v>
      </c>
      <c r="N1843" s="10"/>
      <c r="O1843" s="79" t="str">
        <f t="shared" si="406"/>
        <v>NY Metro</v>
      </c>
      <c r="P1843" s="94">
        <f t="shared" si="405"/>
        <v>1754</v>
      </c>
      <c r="Q1843" s="94" t="s">
        <v>114</v>
      </c>
      <c r="R1843" s="193"/>
      <c r="S1843" s="94">
        <v>1</v>
      </c>
      <c r="T1843" s="58">
        <f t="shared" si="414"/>
        <v>4</v>
      </c>
      <c r="U1843" s="61">
        <f t="shared" si="415"/>
        <v>506.64</v>
      </c>
      <c r="V1843" s="61">
        <f t="shared" si="407"/>
        <v>494.16239941477687</v>
      </c>
      <c r="W1843" s="61" t="s">
        <v>194</v>
      </c>
      <c r="X1843" s="61">
        <f t="shared" si="408"/>
        <v>3.6349999999999998</v>
      </c>
      <c r="Y1843" s="61">
        <f t="shared" si="412"/>
        <v>3.5454767129968299</v>
      </c>
      <c r="Z1843" s="58">
        <f t="shared" si="413"/>
        <v>0</v>
      </c>
      <c r="AA1843" s="81">
        <f t="shared" si="416"/>
        <v>494.16239941477687</v>
      </c>
      <c r="AB1843" s="212">
        <f t="shared" si="411"/>
        <v>123.54059985369422</v>
      </c>
      <c r="AC1843" s="82"/>
      <c r="AD1843" s="10"/>
      <c r="AE1843"/>
      <c r="AF1843"/>
      <c r="AK1843" s="10"/>
      <c r="AM1843"/>
      <c r="AR1843" s="10"/>
      <c r="AT1843"/>
    </row>
    <row r="1844" spans="1:46" x14ac:dyDescent="0.25">
      <c r="A1844" s="93">
        <v>1755</v>
      </c>
      <c r="B1844" s="93" t="s">
        <v>126</v>
      </c>
      <c r="C1844" s="94" t="s">
        <v>114</v>
      </c>
      <c r="D1844" s="121">
        <v>2014</v>
      </c>
      <c r="E1844" s="93">
        <v>4</v>
      </c>
      <c r="F1844" s="93">
        <f t="shared" si="409"/>
        <v>1755</v>
      </c>
      <c r="H1844" s="54">
        <v>4</v>
      </c>
      <c r="I1844" s="118">
        <v>506.63</v>
      </c>
      <c r="J1844" s="123"/>
      <c r="L1844"/>
      <c r="M1844" s="60">
        <f t="shared" si="410"/>
        <v>506.63</v>
      </c>
      <c r="N1844" s="10"/>
      <c r="O1844" s="79" t="str">
        <f t="shared" si="406"/>
        <v>NY Metro</v>
      </c>
      <c r="P1844" s="94">
        <f t="shared" si="405"/>
        <v>1755</v>
      </c>
      <c r="Q1844" s="94" t="s">
        <v>114</v>
      </c>
      <c r="R1844" s="193"/>
      <c r="S1844" s="94">
        <v>1</v>
      </c>
      <c r="T1844" s="58">
        <f t="shared" si="414"/>
        <v>4</v>
      </c>
      <c r="U1844" s="61">
        <f t="shared" si="415"/>
        <v>506.63</v>
      </c>
      <c r="V1844" s="61">
        <f t="shared" si="407"/>
        <v>494.15264569617165</v>
      </c>
      <c r="W1844" s="61" t="s">
        <v>194</v>
      </c>
      <c r="X1844" s="61">
        <f t="shared" si="408"/>
        <v>3.6349999999999998</v>
      </c>
      <c r="Y1844" s="61">
        <f t="shared" si="412"/>
        <v>3.5454767129968299</v>
      </c>
      <c r="Z1844" s="58">
        <f t="shared" si="413"/>
        <v>0</v>
      </c>
      <c r="AA1844" s="81">
        <f t="shared" si="416"/>
        <v>494.15264569617165</v>
      </c>
      <c r="AB1844" s="212">
        <f t="shared" si="411"/>
        <v>123.53816142404291</v>
      </c>
      <c r="AC1844" s="82"/>
      <c r="AD1844" s="10"/>
      <c r="AE1844"/>
      <c r="AF1844"/>
      <c r="AK1844" s="10"/>
      <c r="AM1844"/>
      <c r="AR1844" s="10"/>
      <c r="AT1844"/>
    </row>
    <row r="1845" spans="1:46" x14ac:dyDescent="0.25">
      <c r="A1845" s="93">
        <v>1756</v>
      </c>
      <c r="B1845" s="93" t="s">
        <v>126</v>
      </c>
      <c r="C1845" s="94" t="s">
        <v>114</v>
      </c>
      <c r="D1845" s="121">
        <v>2014</v>
      </c>
      <c r="E1845" s="93">
        <v>4</v>
      </c>
      <c r="F1845" s="93">
        <f t="shared" si="409"/>
        <v>1756</v>
      </c>
      <c r="H1845" s="54">
        <v>4</v>
      </c>
      <c r="I1845" s="118">
        <v>506.64</v>
      </c>
      <c r="J1845" s="123"/>
      <c r="L1845"/>
      <c r="M1845" s="60">
        <f t="shared" si="410"/>
        <v>506.64</v>
      </c>
      <c r="N1845" s="10"/>
      <c r="O1845" s="79" t="str">
        <f t="shared" si="406"/>
        <v>NY Metro</v>
      </c>
      <c r="P1845" s="94">
        <f t="shared" si="405"/>
        <v>1756</v>
      </c>
      <c r="Q1845" s="94" t="s">
        <v>114</v>
      </c>
      <c r="R1845" s="193"/>
      <c r="S1845" s="94">
        <v>1</v>
      </c>
      <c r="T1845" s="58">
        <f t="shared" si="414"/>
        <v>4</v>
      </c>
      <c r="U1845" s="61">
        <f t="shared" si="415"/>
        <v>506.64</v>
      </c>
      <c r="V1845" s="61">
        <f t="shared" si="407"/>
        <v>494.16239941477687</v>
      </c>
      <c r="W1845" s="61" t="s">
        <v>194</v>
      </c>
      <c r="X1845" s="61">
        <f t="shared" si="408"/>
        <v>3.6349999999999998</v>
      </c>
      <c r="Y1845" s="61">
        <f t="shared" si="412"/>
        <v>3.5454767129968299</v>
      </c>
      <c r="Z1845" s="58">
        <f t="shared" si="413"/>
        <v>0</v>
      </c>
      <c r="AA1845" s="81">
        <f t="shared" si="416"/>
        <v>494.16239941477687</v>
      </c>
      <c r="AB1845" s="212">
        <f t="shared" si="411"/>
        <v>123.54059985369422</v>
      </c>
      <c r="AC1845" s="82"/>
      <c r="AD1845" s="10"/>
      <c r="AE1845"/>
      <c r="AF1845"/>
      <c r="AK1845" s="10"/>
      <c r="AM1845"/>
      <c r="AR1845" s="10"/>
      <c r="AT1845"/>
    </row>
    <row r="1846" spans="1:46" x14ac:dyDescent="0.25">
      <c r="A1846" s="93">
        <v>1757</v>
      </c>
      <c r="B1846" s="93" t="s">
        <v>126</v>
      </c>
      <c r="C1846" s="94" t="s">
        <v>114</v>
      </c>
      <c r="D1846" s="121">
        <v>2014</v>
      </c>
      <c r="E1846" s="93">
        <v>4</v>
      </c>
      <c r="F1846" s="93">
        <f t="shared" si="409"/>
        <v>1757</v>
      </c>
      <c r="H1846" s="54">
        <v>4</v>
      </c>
      <c r="I1846" s="118">
        <v>506.64</v>
      </c>
      <c r="J1846" s="123"/>
      <c r="L1846"/>
      <c r="M1846" s="60">
        <f t="shared" si="410"/>
        <v>506.64</v>
      </c>
      <c r="N1846" s="10"/>
      <c r="O1846" s="79" t="str">
        <f t="shared" si="406"/>
        <v>NY Metro</v>
      </c>
      <c r="P1846" s="94">
        <f t="shared" si="405"/>
        <v>1757</v>
      </c>
      <c r="Q1846" s="94" t="s">
        <v>114</v>
      </c>
      <c r="R1846" s="193"/>
      <c r="S1846" s="94">
        <v>1</v>
      </c>
      <c r="T1846" s="58">
        <f t="shared" si="414"/>
        <v>4</v>
      </c>
      <c r="U1846" s="61">
        <f t="shared" si="415"/>
        <v>506.64</v>
      </c>
      <c r="V1846" s="61">
        <f t="shared" si="407"/>
        <v>494.16239941477687</v>
      </c>
      <c r="W1846" s="61" t="s">
        <v>194</v>
      </c>
      <c r="X1846" s="61">
        <f t="shared" si="408"/>
        <v>3.6349999999999998</v>
      </c>
      <c r="Y1846" s="61">
        <f t="shared" si="412"/>
        <v>3.5454767129968299</v>
      </c>
      <c r="Z1846" s="58">
        <f t="shared" si="413"/>
        <v>0</v>
      </c>
      <c r="AA1846" s="81">
        <f t="shared" si="416"/>
        <v>494.16239941477687</v>
      </c>
      <c r="AB1846" s="212">
        <f t="shared" si="411"/>
        <v>123.54059985369422</v>
      </c>
      <c r="AC1846" s="82"/>
      <c r="AD1846" s="10"/>
      <c r="AE1846"/>
      <c r="AF1846"/>
      <c r="AK1846" s="10"/>
      <c r="AM1846"/>
      <c r="AR1846" s="10"/>
      <c r="AT1846"/>
    </row>
    <row r="1847" spans="1:46" x14ac:dyDescent="0.25">
      <c r="A1847" s="93">
        <v>1758</v>
      </c>
      <c r="B1847" s="93" t="s">
        <v>126</v>
      </c>
      <c r="C1847" s="94" t="s">
        <v>114</v>
      </c>
      <c r="D1847" s="121">
        <v>2014</v>
      </c>
      <c r="E1847" s="93">
        <v>4</v>
      </c>
      <c r="F1847" s="93">
        <f t="shared" si="409"/>
        <v>1758</v>
      </c>
      <c r="H1847" s="54">
        <v>4</v>
      </c>
      <c r="I1847" s="118">
        <v>506.64</v>
      </c>
      <c r="J1847" s="123"/>
      <c r="L1847"/>
      <c r="M1847" s="60">
        <f t="shared" si="410"/>
        <v>506.64</v>
      </c>
      <c r="N1847" s="10"/>
      <c r="O1847" s="79" t="str">
        <f t="shared" si="406"/>
        <v>NY Metro</v>
      </c>
      <c r="P1847" s="94">
        <f t="shared" si="405"/>
        <v>1758</v>
      </c>
      <c r="Q1847" s="94" t="s">
        <v>114</v>
      </c>
      <c r="R1847" s="193"/>
      <c r="S1847" s="94">
        <v>1</v>
      </c>
      <c r="T1847" s="58">
        <f t="shared" si="414"/>
        <v>4</v>
      </c>
      <c r="U1847" s="61">
        <f t="shared" si="415"/>
        <v>506.64</v>
      </c>
      <c r="V1847" s="61">
        <f t="shared" si="407"/>
        <v>494.16239941477687</v>
      </c>
      <c r="W1847" s="61" t="s">
        <v>194</v>
      </c>
      <c r="X1847" s="61">
        <f t="shared" si="408"/>
        <v>3.6349999999999998</v>
      </c>
      <c r="Y1847" s="61">
        <f t="shared" si="412"/>
        <v>3.5454767129968299</v>
      </c>
      <c r="Z1847" s="58">
        <f t="shared" si="413"/>
        <v>0</v>
      </c>
      <c r="AA1847" s="81">
        <f t="shared" si="416"/>
        <v>494.16239941477687</v>
      </c>
      <c r="AB1847" s="212">
        <f t="shared" si="411"/>
        <v>123.54059985369422</v>
      </c>
      <c r="AC1847" s="82"/>
      <c r="AD1847" s="10"/>
      <c r="AE1847"/>
      <c r="AF1847"/>
      <c r="AK1847" s="10"/>
      <c r="AM1847"/>
      <c r="AR1847" s="10"/>
      <c r="AT1847"/>
    </row>
    <row r="1848" spans="1:46" x14ac:dyDescent="0.25">
      <c r="A1848" s="93">
        <v>1759</v>
      </c>
      <c r="B1848" s="93" t="s">
        <v>126</v>
      </c>
      <c r="C1848" s="94" t="s">
        <v>114</v>
      </c>
      <c r="D1848" s="121">
        <v>2014</v>
      </c>
      <c r="E1848" s="93">
        <v>4</v>
      </c>
      <c r="F1848" s="93">
        <f t="shared" si="409"/>
        <v>1759</v>
      </c>
      <c r="H1848" s="54">
        <v>4</v>
      </c>
      <c r="I1848" s="118">
        <v>506.64</v>
      </c>
      <c r="J1848" s="123"/>
      <c r="L1848"/>
      <c r="M1848" s="60">
        <f t="shared" si="410"/>
        <v>506.64</v>
      </c>
      <c r="N1848" s="10"/>
      <c r="O1848" s="79" t="str">
        <f t="shared" si="406"/>
        <v>NY Metro</v>
      </c>
      <c r="P1848" s="94">
        <f t="shared" ref="P1848:P1902" si="417">A1848</f>
        <v>1759</v>
      </c>
      <c r="Q1848" s="94" t="s">
        <v>114</v>
      </c>
      <c r="R1848" s="193"/>
      <c r="S1848" s="94">
        <v>1</v>
      </c>
      <c r="T1848" s="58">
        <f t="shared" si="414"/>
        <v>4</v>
      </c>
      <c r="U1848" s="61">
        <f t="shared" si="415"/>
        <v>506.64</v>
      </c>
      <c r="V1848" s="61">
        <f t="shared" si="407"/>
        <v>494.16239941477687</v>
      </c>
      <c r="W1848" s="61" t="s">
        <v>194</v>
      </c>
      <c r="X1848" s="61">
        <f t="shared" si="408"/>
        <v>3.6349999999999998</v>
      </c>
      <c r="Y1848" s="61">
        <f t="shared" si="412"/>
        <v>3.5454767129968299</v>
      </c>
      <c r="Z1848" s="58">
        <f t="shared" si="413"/>
        <v>0</v>
      </c>
      <c r="AA1848" s="81">
        <f t="shared" si="416"/>
        <v>494.16239941477687</v>
      </c>
      <c r="AB1848" s="212">
        <f t="shared" si="411"/>
        <v>123.54059985369422</v>
      </c>
      <c r="AC1848" s="82"/>
      <c r="AD1848" s="10"/>
      <c r="AE1848"/>
      <c r="AF1848"/>
      <c r="AK1848" s="10"/>
      <c r="AM1848"/>
      <c r="AR1848" s="10"/>
      <c r="AT1848"/>
    </row>
    <row r="1849" spans="1:46" x14ac:dyDescent="0.25">
      <c r="A1849" s="93">
        <v>1760</v>
      </c>
      <c r="B1849" s="93" t="s">
        <v>126</v>
      </c>
      <c r="C1849" s="94" t="s">
        <v>114</v>
      </c>
      <c r="D1849" s="121">
        <v>2014</v>
      </c>
      <c r="E1849" s="93">
        <v>4</v>
      </c>
      <c r="F1849" s="93">
        <f t="shared" si="409"/>
        <v>1760</v>
      </c>
      <c r="H1849" s="54">
        <v>4</v>
      </c>
      <c r="I1849" s="118">
        <v>506.64</v>
      </c>
      <c r="J1849" s="123"/>
      <c r="L1849"/>
      <c r="M1849" s="60">
        <f t="shared" si="410"/>
        <v>506.64</v>
      </c>
      <c r="N1849" s="10"/>
      <c r="O1849" s="79" t="str">
        <f t="shared" ref="O1849:O1902" si="418">IF(E1849=1,$E$3,IF(E1849=2,$E$4,IF(E1849=3,$E$5,IF(E1849=4,$E$6,IF(E1849=5,$E$7,IF(E1849=6,$E$8,"other"))))))</f>
        <v>NY Metro</v>
      </c>
      <c r="P1849" s="94">
        <f t="shared" si="417"/>
        <v>1760</v>
      </c>
      <c r="Q1849" s="94" t="s">
        <v>114</v>
      </c>
      <c r="R1849" s="193"/>
      <c r="S1849" s="94">
        <v>1</v>
      </c>
      <c r="T1849" s="58">
        <f t="shared" si="414"/>
        <v>4</v>
      </c>
      <c r="U1849" s="61">
        <f t="shared" si="415"/>
        <v>506.64</v>
      </c>
      <c r="V1849" s="61">
        <f t="shared" ref="V1849:V1902" si="419">U1849/INDEX($AO$49:$AO$56,MATCH($O1849,$AL$49:$AL$56,0))</f>
        <v>494.16239941477687</v>
      </c>
      <c r="W1849" s="61" t="s">
        <v>194</v>
      </c>
      <c r="X1849" s="61">
        <f t="shared" ref="X1849:X1902" si="420">IF(K1849,K1849,AVERAGE($L$11:$L$1104))</f>
        <v>3.6349999999999998</v>
      </c>
      <c r="Y1849" s="61">
        <f t="shared" si="412"/>
        <v>3.5454767129968299</v>
      </c>
      <c r="Z1849" s="58">
        <f t="shared" si="413"/>
        <v>0</v>
      </c>
      <c r="AA1849" s="81">
        <f t="shared" si="416"/>
        <v>494.16239941477687</v>
      </c>
      <c r="AB1849" s="212">
        <f t="shared" si="411"/>
        <v>123.54059985369422</v>
      </c>
      <c r="AC1849" s="82"/>
      <c r="AD1849" s="10"/>
      <c r="AE1849"/>
      <c r="AF1849"/>
      <c r="AK1849" s="10"/>
      <c r="AM1849"/>
      <c r="AR1849" s="10"/>
      <c r="AT1849"/>
    </row>
    <row r="1850" spans="1:46" x14ac:dyDescent="0.25">
      <c r="A1850" s="93">
        <v>1761</v>
      </c>
      <c r="B1850" s="93" t="s">
        <v>126</v>
      </c>
      <c r="C1850" s="94" t="s">
        <v>114</v>
      </c>
      <c r="D1850" s="121">
        <v>2014</v>
      </c>
      <c r="E1850" s="93">
        <v>4</v>
      </c>
      <c r="F1850" s="93">
        <f t="shared" si="409"/>
        <v>1761</v>
      </c>
      <c r="H1850" s="54">
        <v>4</v>
      </c>
      <c r="I1850" s="118">
        <v>506.64</v>
      </c>
      <c r="J1850" s="123"/>
      <c r="L1850"/>
      <c r="M1850" s="60">
        <f t="shared" si="410"/>
        <v>506.64</v>
      </c>
      <c r="N1850" s="10"/>
      <c r="O1850" s="79" t="str">
        <f t="shared" si="418"/>
        <v>NY Metro</v>
      </c>
      <c r="P1850" s="94">
        <f t="shared" si="417"/>
        <v>1761</v>
      </c>
      <c r="Q1850" s="94" t="s">
        <v>114</v>
      </c>
      <c r="R1850" s="193"/>
      <c r="S1850" s="94">
        <v>1</v>
      </c>
      <c r="T1850" s="58">
        <f t="shared" si="414"/>
        <v>4</v>
      </c>
      <c r="U1850" s="61">
        <f t="shared" si="415"/>
        <v>506.64</v>
      </c>
      <c r="V1850" s="61">
        <f t="shared" si="419"/>
        <v>494.16239941477687</v>
      </c>
      <c r="W1850" s="61" t="s">
        <v>194</v>
      </c>
      <c r="X1850" s="61">
        <f t="shared" si="420"/>
        <v>3.6349999999999998</v>
      </c>
      <c r="Y1850" s="61">
        <f t="shared" si="412"/>
        <v>3.5454767129968299</v>
      </c>
      <c r="Z1850" s="58">
        <f t="shared" si="413"/>
        <v>0</v>
      </c>
      <c r="AA1850" s="81">
        <f t="shared" si="416"/>
        <v>494.16239941477687</v>
      </c>
      <c r="AB1850" s="212">
        <f t="shared" si="411"/>
        <v>123.54059985369422</v>
      </c>
      <c r="AC1850" s="82"/>
      <c r="AD1850" s="10"/>
      <c r="AE1850"/>
      <c r="AF1850"/>
      <c r="AK1850" s="10"/>
      <c r="AM1850"/>
      <c r="AR1850" s="10"/>
      <c r="AT1850"/>
    </row>
    <row r="1851" spans="1:46" x14ac:dyDescent="0.25">
      <c r="A1851" s="93">
        <v>1762</v>
      </c>
      <c r="B1851" s="93" t="s">
        <v>126</v>
      </c>
      <c r="C1851" s="94" t="s">
        <v>114</v>
      </c>
      <c r="D1851" s="121">
        <v>2014</v>
      </c>
      <c r="E1851" s="93">
        <v>4</v>
      </c>
      <c r="F1851" s="93">
        <f t="shared" si="409"/>
        <v>1762</v>
      </c>
      <c r="H1851" s="54">
        <v>4</v>
      </c>
      <c r="I1851" s="118">
        <v>506.64</v>
      </c>
      <c r="J1851" s="123"/>
      <c r="L1851"/>
      <c r="M1851" s="60">
        <f t="shared" si="410"/>
        <v>506.64</v>
      </c>
      <c r="N1851" s="10"/>
      <c r="O1851" s="79" t="str">
        <f t="shared" si="418"/>
        <v>NY Metro</v>
      </c>
      <c r="P1851" s="94">
        <f t="shared" si="417"/>
        <v>1762</v>
      </c>
      <c r="Q1851" s="94" t="s">
        <v>114</v>
      </c>
      <c r="R1851" s="193"/>
      <c r="S1851" s="94">
        <v>1</v>
      </c>
      <c r="T1851" s="58">
        <f t="shared" si="414"/>
        <v>4</v>
      </c>
      <c r="U1851" s="61">
        <f t="shared" si="415"/>
        <v>506.64</v>
      </c>
      <c r="V1851" s="61">
        <f t="shared" si="419"/>
        <v>494.16239941477687</v>
      </c>
      <c r="W1851" s="61" t="s">
        <v>194</v>
      </c>
      <c r="X1851" s="61">
        <f t="shared" si="420"/>
        <v>3.6349999999999998</v>
      </c>
      <c r="Y1851" s="61">
        <f t="shared" si="412"/>
        <v>3.5454767129968299</v>
      </c>
      <c r="Z1851" s="58">
        <f t="shared" si="413"/>
        <v>0</v>
      </c>
      <c r="AA1851" s="81">
        <f t="shared" si="416"/>
        <v>494.16239941477687</v>
      </c>
      <c r="AB1851" s="212">
        <f t="shared" si="411"/>
        <v>123.54059985369422</v>
      </c>
      <c r="AC1851" s="82"/>
      <c r="AD1851" s="10"/>
      <c r="AE1851"/>
      <c r="AF1851"/>
      <c r="AK1851" s="10"/>
      <c r="AM1851"/>
      <c r="AR1851" s="10"/>
      <c r="AT1851"/>
    </row>
    <row r="1852" spans="1:46" x14ac:dyDescent="0.25">
      <c r="A1852" s="93">
        <v>1763</v>
      </c>
      <c r="B1852" s="93" t="s">
        <v>126</v>
      </c>
      <c r="C1852" s="94" t="s">
        <v>114</v>
      </c>
      <c r="D1852" s="121">
        <v>2014</v>
      </c>
      <c r="E1852" s="93">
        <v>4</v>
      </c>
      <c r="F1852" s="93">
        <f t="shared" si="409"/>
        <v>1763</v>
      </c>
      <c r="H1852" s="54">
        <v>4</v>
      </c>
      <c r="I1852" s="118">
        <v>506.64</v>
      </c>
      <c r="J1852" s="123"/>
      <c r="L1852"/>
      <c r="M1852" s="60">
        <f t="shared" si="410"/>
        <v>506.64</v>
      </c>
      <c r="N1852" s="10"/>
      <c r="O1852" s="79" t="str">
        <f t="shared" si="418"/>
        <v>NY Metro</v>
      </c>
      <c r="P1852" s="94">
        <f t="shared" si="417"/>
        <v>1763</v>
      </c>
      <c r="Q1852" s="94" t="s">
        <v>114</v>
      </c>
      <c r="R1852" s="193"/>
      <c r="S1852" s="94">
        <v>1</v>
      </c>
      <c r="T1852" s="58">
        <f t="shared" si="414"/>
        <v>4</v>
      </c>
      <c r="U1852" s="61">
        <f t="shared" si="415"/>
        <v>506.64</v>
      </c>
      <c r="V1852" s="61">
        <f t="shared" si="419"/>
        <v>494.16239941477687</v>
      </c>
      <c r="W1852" s="61" t="s">
        <v>194</v>
      </c>
      <c r="X1852" s="61">
        <f t="shared" si="420"/>
        <v>3.6349999999999998</v>
      </c>
      <c r="Y1852" s="61">
        <f t="shared" si="412"/>
        <v>3.5454767129968299</v>
      </c>
      <c r="Z1852" s="58">
        <f t="shared" si="413"/>
        <v>0</v>
      </c>
      <c r="AA1852" s="81">
        <f t="shared" si="416"/>
        <v>494.16239941477687</v>
      </c>
      <c r="AB1852" s="212">
        <f t="shared" si="411"/>
        <v>123.54059985369422</v>
      </c>
      <c r="AC1852" s="82"/>
      <c r="AD1852" s="10"/>
      <c r="AE1852"/>
      <c r="AF1852"/>
      <c r="AK1852" s="10"/>
      <c r="AM1852"/>
      <c r="AR1852" s="10"/>
      <c r="AT1852"/>
    </row>
    <row r="1853" spans="1:46" x14ac:dyDescent="0.25">
      <c r="A1853" s="93">
        <v>1764</v>
      </c>
      <c r="B1853" s="93" t="s">
        <v>126</v>
      </c>
      <c r="C1853" s="94" t="s">
        <v>114</v>
      </c>
      <c r="D1853" s="121">
        <v>2014</v>
      </c>
      <c r="E1853" s="93">
        <v>4</v>
      </c>
      <c r="F1853" s="93">
        <f t="shared" si="409"/>
        <v>1764</v>
      </c>
      <c r="H1853" s="54">
        <v>4</v>
      </c>
      <c r="I1853" s="118">
        <v>506.64</v>
      </c>
      <c r="J1853" s="123"/>
      <c r="L1853"/>
      <c r="M1853" s="60">
        <f t="shared" si="410"/>
        <v>506.64</v>
      </c>
      <c r="N1853" s="10"/>
      <c r="O1853" s="79" t="str">
        <f t="shared" si="418"/>
        <v>NY Metro</v>
      </c>
      <c r="P1853" s="94">
        <f t="shared" si="417"/>
        <v>1764</v>
      </c>
      <c r="Q1853" s="94" t="s">
        <v>114</v>
      </c>
      <c r="R1853" s="193"/>
      <c r="S1853" s="94">
        <v>1</v>
      </c>
      <c r="T1853" s="58">
        <f t="shared" si="414"/>
        <v>4</v>
      </c>
      <c r="U1853" s="61">
        <f t="shared" si="415"/>
        <v>506.64</v>
      </c>
      <c r="V1853" s="61">
        <f t="shared" si="419"/>
        <v>494.16239941477687</v>
      </c>
      <c r="W1853" s="61" t="s">
        <v>194</v>
      </c>
      <c r="X1853" s="61">
        <f t="shared" si="420"/>
        <v>3.6349999999999998</v>
      </c>
      <c r="Y1853" s="61">
        <f t="shared" si="412"/>
        <v>3.5454767129968299</v>
      </c>
      <c r="Z1853" s="58">
        <f t="shared" si="413"/>
        <v>0</v>
      </c>
      <c r="AA1853" s="81">
        <f t="shared" si="416"/>
        <v>494.16239941477687</v>
      </c>
      <c r="AB1853" s="212">
        <f t="shared" si="411"/>
        <v>123.54059985369422</v>
      </c>
      <c r="AC1853" s="82"/>
      <c r="AD1853" s="10"/>
      <c r="AE1853"/>
      <c r="AF1853"/>
      <c r="AK1853" s="10"/>
      <c r="AM1853"/>
      <c r="AR1853" s="10"/>
      <c r="AT1853"/>
    </row>
    <row r="1854" spans="1:46" x14ac:dyDescent="0.25">
      <c r="A1854" s="93">
        <v>1765</v>
      </c>
      <c r="B1854" s="93" t="s">
        <v>126</v>
      </c>
      <c r="C1854" s="94" t="s">
        <v>114</v>
      </c>
      <c r="D1854" s="121">
        <v>2014</v>
      </c>
      <c r="E1854" s="93">
        <v>4</v>
      </c>
      <c r="F1854" s="93">
        <f t="shared" si="409"/>
        <v>1765</v>
      </c>
      <c r="H1854" s="54">
        <v>4</v>
      </c>
      <c r="I1854" s="118">
        <v>506.64</v>
      </c>
      <c r="J1854" s="123"/>
      <c r="L1854"/>
      <c r="M1854" s="60">
        <f t="shared" si="410"/>
        <v>506.64</v>
      </c>
      <c r="N1854" s="10"/>
      <c r="O1854" s="79" t="str">
        <f t="shared" si="418"/>
        <v>NY Metro</v>
      </c>
      <c r="P1854" s="94">
        <f t="shared" si="417"/>
        <v>1765</v>
      </c>
      <c r="Q1854" s="94" t="s">
        <v>114</v>
      </c>
      <c r="R1854" s="193"/>
      <c r="S1854" s="94">
        <v>1</v>
      </c>
      <c r="T1854" s="58">
        <f t="shared" si="414"/>
        <v>4</v>
      </c>
      <c r="U1854" s="61">
        <f t="shared" si="415"/>
        <v>506.64</v>
      </c>
      <c r="V1854" s="61">
        <f t="shared" si="419"/>
        <v>494.16239941477687</v>
      </c>
      <c r="W1854" s="61" t="s">
        <v>194</v>
      </c>
      <c r="X1854" s="61">
        <f t="shared" si="420"/>
        <v>3.6349999999999998</v>
      </c>
      <c r="Y1854" s="61">
        <f t="shared" si="412"/>
        <v>3.5454767129968299</v>
      </c>
      <c r="Z1854" s="58">
        <f t="shared" si="413"/>
        <v>0</v>
      </c>
      <c r="AA1854" s="81">
        <f t="shared" si="416"/>
        <v>494.16239941477687</v>
      </c>
      <c r="AB1854" s="212">
        <f t="shared" si="411"/>
        <v>123.54059985369422</v>
      </c>
      <c r="AC1854" s="82"/>
      <c r="AD1854" s="10"/>
      <c r="AE1854"/>
      <c r="AF1854"/>
      <c r="AK1854" s="10"/>
      <c r="AM1854"/>
      <c r="AR1854" s="10"/>
      <c r="AT1854"/>
    </row>
    <row r="1855" spans="1:46" x14ac:dyDescent="0.25">
      <c r="A1855" s="93">
        <v>1766</v>
      </c>
      <c r="B1855" s="93" t="s">
        <v>126</v>
      </c>
      <c r="C1855" s="94" t="s">
        <v>114</v>
      </c>
      <c r="D1855" s="121">
        <v>2014</v>
      </c>
      <c r="E1855" s="93">
        <v>4</v>
      </c>
      <c r="F1855" s="93">
        <f t="shared" ref="F1855:F1902" si="421">A1855</f>
        <v>1766</v>
      </c>
      <c r="H1855" s="54">
        <v>4</v>
      </c>
      <c r="I1855" s="118">
        <v>506.64</v>
      </c>
      <c r="J1855" s="123"/>
      <c r="L1855"/>
      <c r="M1855" s="60">
        <f t="shared" si="410"/>
        <v>506.64</v>
      </c>
      <c r="N1855" s="10"/>
      <c r="O1855" s="79" t="str">
        <f t="shared" si="418"/>
        <v>NY Metro</v>
      </c>
      <c r="P1855" s="94">
        <f t="shared" si="417"/>
        <v>1766</v>
      </c>
      <c r="Q1855" s="94" t="s">
        <v>114</v>
      </c>
      <c r="R1855" s="193"/>
      <c r="S1855" s="94">
        <v>1</v>
      </c>
      <c r="T1855" s="58">
        <f t="shared" si="414"/>
        <v>4</v>
      </c>
      <c r="U1855" s="61">
        <f t="shared" si="415"/>
        <v>506.64</v>
      </c>
      <c r="V1855" s="61">
        <f t="shared" si="419"/>
        <v>494.16239941477687</v>
      </c>
      <c r="W1855" s="61" t="s">
        <v>194</v>
      </c>
      <c r="X1855" s="61">
        <f t="shared" si="420"/>
        <v>3.6349999999999998</v>
      </c>
      <c r="Y1855" s="61">
        <f t="shared" si="412"/>
        <v>3.5454767129968299</v>
      </c>
      <c r="Z1855" s="58">
        <f t="shared" si="413"/>
        <v>0</v>
      </c>
      <c r="AA1855" s="81">
        <f t="shared" si="416"/>
        <v>494.16239941477687</v>
      </c>
      <c r="AB1855" s="212">
        <f t="shared" si="411"/>
        <v>123.54059985369422</v>
      </c>
      <c r="AC1855" s="82"/>
      <c r="AD1855" s="10"/>
      <c r="AE1855"/>
      <c r="AF1855"/>
      <c r="AK1855" s="10"/>
      <c r="AM1855"/>
      <c r="AR1855" s="10"/>
      <c r="AT1855"/>
    </row>
    <row r="1856" spans="1:46" x14ac:dyDescent="0.25">
      <c r="A1856" s="93">
        <v>1767</v>
      </c>
      <c r="B1856" s="93" t="s">
        <v>126</v>
      </c>
      <c r="C1856" s="94" t="s">
        <v>114</v>
      </c>
      <c r="D1856" s="121">
        <v>2014</v>
      </c>
      <c r="E1856" s="93">
        <v>4</v>
      </c>
      <c r="F1856" s="93">
        <f t="shared" si="421"/>
        <v>1767</v>
      </c>
      <c r="H1856" s="54">
        <v>4</v>
      </c>
      <c r="I1856" s="118">
        <v>506.64</v>
      </c>
      <c r="J1856" s="123"/>
      <c r="L1856"/>
      <c r="M1856" s="60">
        <f t="shared" si="410"/>
        <v>506.64</v>
      </c>
      <c r="N1856" s="10"/>
      <c r="O1856" s="79" t="str">
        <f t="shared" si="418"/>
        <v>NY Metro</v>
      </c>
      <c r="P1856" s="94">
        <f t="shared" si="417"/>
        <v>1767</v>
      </c>
      <c r="Q1856" s="94" t="s">
        <v>114</v>
      </c>
      <c r="R1856" s="193"/>
      <c r="S1856" s="94">
        <v>1</v>
      </c>
      <c r="T1856" s="58">
        <f t="shared" si="414"/>
        <v>4</v>
      </c>
      <c r="U1856" s="61">
        <f t="shared" si="415"/>
        <v>506.64</v>
      </c>
      <c r="V1856" s="61">
        <f t="shared" si="419"/>
        <v>494.16239941477687</v>
      </c>
      <c r="W1856" s="61" t="s">
        <v>194</v>
      </c>
      <c r="X1856" s="61">
        <f t="shared" si="420"/>
        <v>3.6349999999999998</v>
      </c>
      <c r="Y1856" s="61">
        <f t="shared" si="412"/>
        <v>3.5454767129968299</v>
      </c>
      <c r="Z1856" s="58">
        <f t="shared" si="413"/>
        <v>0</v>
      </c>
      <c r="AA1856" s="81">
        <f t="shared" si="416"/>
        <v>494.16239941477687</v>
      </c>
      <c r="AB1856" s="212">
        <f t="shared" si="411"/>
        <v>123.54059985369422</v>
      </c>
      <c r="AC1856" s="82"/>
      <c r="AD1856" s="10"/>
      <c r="AE1856"/>
      <c r="AF1856"/>
      <c r="AK1856" s="10"/>
      <c r="AM1856"/>
      <c r="AR1856" s="10"/>
      <c r="AT1856"/>
    </row>
    <row r="1857" spans="1:46" x14ac:dyDescent="0.25">
      <c r="A1857" s="93">
        <v>1768</v>
      </c>
      <c r="B1857" s="93" t="s">
        <v>126</v>
      </c>
      <c r="C1857" s="94" t="s">
        <v>114</v>
      </c>
      <c r="D1857" s="121">
        <v>2014</v>
      </c>
      <c r="E1857" s="93">
        <v>4</v>
      </c>
      <c r="F1857" s="93">
        <f t="shared" si="421"/>
        <v>1768</v>
      </c>
      <c r="H1857" s="54">
        <v>4</v>
      </c>
      <c r="I1857" s="118">
        <v>506.64</v>
      </c>
      <c r="J1857" s="123"/>
      <c r="L1857"/>
      <c r="M1857" s="60">
        <f t="shared" si="410"/>
        <v>506.64</v>
      </c>
      <c r="N1857" s="10"/>
      <c r="O1857" s="79" t="str">
        <f t="shared" si="418"/>
        <v>NY Metro</v>
      </c>
      <c r="P1857" s="94">
        <f t="shared" si="417"/>
        <v>1768</v>
      </c>
      <c r="Q1857" s="94" t="s">
        <v>114</v>
      </c>
      <c r="R1857" s="193"/>
      <c r="S1857" s="94">
        <v>1</v>
      </c>
      <c r="T1857" s="58">
        <f t="shared" si="414"/>
        <v>4</v>
      </c>
      <c r="U1857" s="61">
        <f t="shared" si="415"/>
        <v>506.64</v>
      </c>
      <c r="V1857" s="61">
        <f t="shared" si="419"/>
        <v>494.16239941477687</v>
      </c>
      <c r="W1857" s="61" t="s">
        <v>194</v>
      </c>
      <c r="X1857" s="61">
        <f t="shared" si="420"/>
        <v>3.6349999999999998</v>
      </c>
      <c r="Y1857" s="61">
        <f t="shared" si="412"/>
        <v>3.5454767129968299</v>
      </c>
      <c r="Z1857" s="58">
        <f t="shared" si="413"/>
        <v>0</v>
      </c>
      <c r="AA1857" s="81">
        <f t="shared" si="416"/>
        <v>494.16239941477687</v>
      </c>
      <c r="AB1857" s="212">
        <f t="shared" si="411"/>
        <v>123.54059985369422</v>
      </c>
      <c r="AC1857" s="82"/>
      <c r="AD1857" s="10"/>
      <c r="AE1857"/>
      <c r="AF1857"/>
      <c r="AK1857" s="10"/>
      <c r="AM1857"/>
      <c r="AR1857" s="10"/>
      <c r="AT1857"/>
    </row>
    <row r="1858" spans="1:46" x14ac:dyDescent="0.25">
      <c r="A1858" s="93">
        <v>1769</v>
      </c>
      <c r="B1858" s="93" t="s">
        <v>126</v>
      </c>
      <c r="C1858" s="94" t="s">
        <v>114</v>
      </c>
      <c r="D1858" s="121">
        <v>2014</v>
      </c>
      <c r="E1858" s="93">
        <v>4</v>
      </c>
      <c r="F1858" s="93">
        <f t="shared" si="421"/>
        <v>1769</v>
      </c>
      <c r="H1858" s="54">
        <v>4</v>
      </c>
      <c r="I1858" s="118">
        <v>506.64</v>
      </c>
      <c r="J1858" s="123"/>
      <c r="L1858"/>
      <c r="M1858" s="60">
        <f t="shared" si="410"/>
        <v>506.64</v>
      </c>
      <c r="N1858" s="10"/>
      <c r="O1858" s="79" t="str">
        <f t="shared" si="418"/>
        <v>NY Metro</v>
      </c>
      <c r="P1858" s="94">
        <f t="shared" si="417"/>
        <v>1769</v>
      </c>
      <c r="Q1858" s="94" t="s">
        <v>114</v>
      </c>
      <c r="R1858" s="193"/>
      <c r="S1858" s="94">
        <v>1</v>
      </c>
      <c r="T1858" s="58">
        <f t="shared" si="414"/>
        <v>4</v>
      </c>
      <c r="U1858" s="61">
        <f t="shared" si="415"/>
        <v>506.64</v>
      </c>
      <c r="V1858" s="61">
        <f t="shared" si="419"/>
        <v>494.16239941477687</v>
      </c>
      <c r="W1858" s="61" t="s">
        <v>194</v>
      </c>
      <c r="X1858" s="61">
        <f t="shared" si="420"/>
        <v>3.6349999999999998</v>
      </c>
      <c r="Y1858" s="61">
        <f t="shared" si="412"/>
        <v>3.5454767129968299</v>
      </c>
      <c r="Z1858" s="58">
        <f t="shared" si="413"/>
        <v>0</v>
      </c>
      <c r="AA1858" s="81">
        <f t="shared" si="416"/>
        <v>494.16239941477687</v>
      </c>
      <c r="AB1858" s="212">
        <f t="shared" si="411"/>
        <v>123.54059985369422</v>
      </c>
      <c r="AC1858" s="82"/>
      <c r="AD1858" s="10"/>
      <c r="AE1858"/>
      <c r="AF1858"/>
      <c r="AK1858" s="10"/>
      <c r="AM1858"/>
      <c r="AR1858" s="10"/>
      <c r="AT1858"/>
    </row>
    <row r="1859" spans="1:46" x14ac:dyDescent="0.25">
      <c r="A1859" s="93">
        <v>1770</v>
      </c>
      <c r="B1859" s="93" t="s">
        <v>126</v>
      </c>
      <c r="C1859" s="94" t="s">
        <v>114</v>
      </c>
      <c r="D1859" s="121">
        <v>2014</v>
      </c>
      <c r="E1859" s="93">
        <v>4</v>
      </c>
      <c r="F1859" s="93">
        <f t="shared" si="421"/>
        <v>1770</v>
      </c>
      <c r="H1859" s="54">
        <v>4</v>
      </c>
      <c r="I1859" s="118">
        <v>506.64</v>
      </c>
      <c r="J1859" s="123"/>
      <c r="L1859"/>
      <c r="M1859" s="60">
        <f t="shared" si="410"/>
        <v>506.64</v>
      </c>
      <c r="N1859" s="10"/>
      <c r="O1859" s="79" t="str">
        <f t="shared" si="418"/>
        <v>NY Metro</v>
      </c>
      <c r="P1859" s="94">
        <f t="shared" si="417"/>
        <v>1770</v>
      </c>
      <c r="Q1859" s="94" t="s">
        <v>114</v>
      </c>
      <c r="R1859" s="193"/>
      <c r="S1859" s="94">
        <v>1</v>
      </c>
      <c r="T1859" s="58">
        <f t="shared" si="414"/>
        <v>4</v>
      </c>
      <c r="U1859" s="61">
        <f t="shared" si="415"/>
        <v>506.64</v>
      </c>
      <c r="V1859" s="61">
        <f t="shared" si="419"/>
        <v>494.16239941477687</v>
      </c>
      <c r="W1859" s="61" t="s">
        <v>194</v>
      </c>
      <c r="X1859" s="61">
        <f t="shared" si="420"/>
        <v>3.6349999999999998</v>
      </c>
      <c r="Y1859" s="61">
        <f t="shared" si="412"/>
        <v>3.5454767129968299</v>
      </c>
      <c r="Z1859" s="58">
        <f t="shared" si="413"/>
        <v>0</v>
      </c>
      <c r="AA1859" s="81">
        <f t="shared" si="416"/>
        <v>494.16239941477687</v>
      </c>
      <c r="AB1859" s="212">
        <f t="shared" si="411"/>
        <v>123.54059985369422</v>
      </c>
      <c r="AC1859" s="82"/>
      <c r="AD1859" s="10"/>
      <c r="AE1859"/>
      <c r="AF1859"/>
      <c r="AK1859" s="10"/>
      <c r="AM1859"/>
      <c r="AR1859" s="10"/>
      <c r="AT1859"/>
    </row>
    <row r="1860" spans="1:46" x14ac:dyDescent="0.25">
      <c r="A1860" s="93">
        <v>1771</v>
      </c>
      <c r="B1860" s="93" t="s">
        <v>126</v>
      </c>
      <c r="C1860" s="94" t="s">
        <v>114</v>
      </c>
      <c r="D1860" s="121">
        <v>2014</v>
      </c>
      <c r="E1860" s="93">
        <v>4</v>
      </c>
      <c r="F1860" s="93">
        <f t="shared" si="421"/>
        <v>1771</v>
      </c>
      <c r="H1860" s="54">
        <v>4</v>
      </c>
      <c r="I1860" s="118">
        <v>506.64</v>
      </c>
      <c r="J1860" s="123"/>
      <c r="L1860"/>
      <c r="M1860" s="60">
        <f t="shared" si="410"/>
        <v>506.64</v>
      </c>
      <c r="N1860" s="10"/>
      <c r="O1860" s="79" t="str">
        <f t="shared" si="418"/>
        <v>NY Metro</v>
      </c>
      <c r="P1860" s="94">
        <f t="shared" si="417"/>
        <v>1771</v>
      </c>
      <c r="Q1860" s="94" t="s">
        <v>114</v>
      </c>
      <c r="R1860" s="193"/>
      <c r="S1860" s="94">
        <v>1</v>
      </c>
      <c r="T1860" s="58">
        <f t="shared" si="414"/>
        <v>4</v>
      </c>
      <c r="U1860" s="61">
        <f t="shared" si="415"/>
        <v>506.64</v>
      </c>
      <c r="V1860" s="61">
        <f t="shared" si="419"/>
        <v>494.16239941477687</v>
      </c>
      <c r="W1860" s="61" t="s">
        <v>194</v>
      </c>
      <c r="X1860" s="61">
        <f t="shared" si="420"/>
        <v>3.6349999999999998</v>
      </c>
      <c r="Y1860" s="61">
        <f t="shared" si="412"/>
        <v>3.5454767129968299</v>
      </c>
      <c r="Z1860" s="58">
        <f t="shared" si="413"/>
        <v>0</v>
      </c>
      <c r="AA1860" s="81">
        <f t="shared" si="416"/>
        <v>494.16239941477687</v>
      </c>
      <c r="AB1860" s="212">
        <f t="shared" si="411"/>
        <v>123.54059985369422</v>
      </c>
      <c r="AC1860" s="82"/>
      <c r="AD1860" s="10"/>
      <c r="AE1860"/>
      <c r="AF1860"/>
      <c r="AK1860" s="10"/>
      <c r="AM1860"/>
      <c r="AR1860" s="10"/>
      <c r="AT1860"/>
    </row>
    <row r="1861" spans="1:46" x14ac:dyDescent="0.25">
      <c r="A1861" s="93">
        <v>1772</v>
      </c>
      <c r="B1861" s="93" t="s">
        <v>126</v>
      </c>
      <c r="C1861" s="94" t="s">
        <v>114</v>
      </c>
      <c r="D1861" s="121">
        <v>2014</v>
      </c>
      <c r="E1861" s="93">
        <v>4</v>
      </c>
      <c r="F1861" s="93">
        <f t="shared" si="421"/>
        <v>1772</v>
      </c>
      <c r="H1861" s="54">
        <v>4</v>
      </c>
      <c r="I1861" s="118">
        <v>506.64</v>
      </c>
      <c r="J1861" s="123"/>
      <c r="L1861"/>
      <c r="M1861" s="60">
        <f t="shared" si="410"/>
        <v>506.64</v>
      </c>
      <c r="N1861" s="10"/>
      <c r="O1861" s="79" t="str">
        <f t="shared" si="418"/>
        <v>NY Metro</v>
      </c>
      <c r="P1861" s="94">
        <f t="shared" si="417"/>
        <v>1772</v>
      </c>
      <c r="Q1861" s="94" t="s">
        <v>114</v>
      </c>
      <c r="R1861" s="193"/>
      <c r="S1861" s="94">
        <v>1</v>
      </c>
      <c r="T1861" s="58">
        <f t="shared" si="414"/>
        <v>4</v>
      </c>
      <c r="U1861" s="61">
        <f t="shared" si="415"/>
        <v>506.64</v>
      </c>
      <c r="V1861" s="61">
        <f t="shared" si="419"/>
        <v>494.16239941477687</v>
      </c>
      <c r="W1861" s="61" t="s">
        <v>194</v>
      </c>
      <c r="X1861" s="61">
        <f t="shared" si="420"/>
        <v>3.6349999999999998</v>
      </c>
      <c r="Y1861" s="61">
        <f t="shared" si="412"/>
        <v>3.5454767129968299</v>
      </c>
      <c r="Z1861" s="58">
        <f t="shared" si="413"/>
        <v>0</v>
      </c>
      <c r="AA1861" s="81">
        <f t="shared" si="416"/>
        <v>494.16239941477687</v>
      </c>
      <c r="AB1861" s="212">
        <f t="shared" si="411"/>
        <v>123.54059985369422</v>
      </c>
      <c r="AC1861" s="82"/>
      <c r="AD1861" s="10"/>
      <c r="AE1861"/>
      <c r="AF1861"/>
      <c r="AK1861" s="10"/>
      <c r="AM1861"/>
      <c r="AR1861" s="10"/>
      <c r="AT1861"/>
    </row>
    <row r="1862" spans="1:46" x14ac:dyDescent="0.25">
      <c r="A1862" s="93">
        <v>1773</v>
      </c>
      <c r="B1862" s="93" t="s">
        <v>126</v>
      </c>
      <c r="C1862" s="94" t="s">
        <v>114</v>
      </c>
      <c r="D1862" s="121">
        <v>2014</v>
      </c>
      <c r="E1862" s="93">
        <v>4</v>
      </c>
      <c r="F1862" s="93">
        <f t="shared" si="421"/>
        <v>1773</v>
      </c>
      <c r="H1862" s="54">
        <v>4</v>
      </c>
      <c r="I1862" s="118">
        <v>506.64</v>
      </c>
      <c r="J1862" s="123"/>
      <c r="L1862"/>
      <c r="M1862" s="60">
        <f t="shared" ref="M1862:M1902" si="422">I1862+(L1862*K1862)</f>
        <v>506.64</v>
      </c>
      <c r="N1862" s="10"/>
      <c r="O1862" s="79" t="str">
        <f t="shared" si="418"/>
        <v>NY Metro</v>
      </c>
      <c r="P1862" s="94">
        <f t="shared" si="417"/>
        <v>1773</v>
      </c>
      <c r="Q1862" s="94" t="s">
        <v>114</v>
      </c>
      <c r="R1862" s="193"/>
      <c r="S1862" s="94">
        <v>1</v>
      </c>
      <c r="T1862" s="58">
        <f t="shared" si="414"/>
        <v>4</v>
      </c>
      <c r="U1862" s="61">
        <f t="shared" si="415"/>
        <v>506.64</v>
      </c>
      <c r="V1862" s="61">
        <f t="shared" si="419"/>
        <v>494.16239941477687</v>
      </c>
      <c r="W1862" s="61" t="s">
        <v>194</v>
      </c>
      <c r="X1862" s="61">
        <f t="shared" si="420"/>
        <v>3.6349999999999998</v>
      </c>
      <c r="Y1862" s="61">
        <f t="shared" si="412"/>
        <v>3.5454767129968299</v>
      </c>
      <c r="Z1862" s="58">
        <f t="shared" si="413"/>
        <v>0</v>
      </c>
      <c r="AA1862" s="81">
        <f t="shared" si="416"/>
        <v>494.16239941477687</v>
      </c>
      <c r="AB1862" s="212">
        <f t="shared" ref="AB1862:AB1902" si="423">IF(T1862,AA1862/T1862,"-")</f>
        <v>123.54059985369422</v>
      </c>
      <c r="AC1862" s="82"/>
      <c r="AD1862" s="10"/>
      <c r="AE1862"/>
      <c r="AF1862"/>
      <c r="AK1862" s="10"/>
      <c r="AM1862"/>
      <c r="AR1862" s="10"/>
      <c r="AT1862"/>
    </row>
    <row r="1863" spans="1:46" x14ac:dyDescent="0.25">
      <c r="A1863" s="93">
        <v>1774</v>
      </c>
      <c r="B1863" s="93" t="s">
        <v>126</v>
      </c>
      <c r="C1863" s="94" t="s">
        <v>114</v>
      </c>
      <c r="D1863" s="121">
        <v>2014</v>
      </c>
      <c r="E1863" s="93">
        <v>4</v>
      </c>
      <c r="F1863" s="93">
        <f t="shared" si="421"/>
        <v>1774</v>
      </c>
      <c r="H1863" s="54">
        <v>4</v>
      </c>
      <c r="I1863" s="118">
        <v>506.64</v>
      </c>
      <c r="J1863" s="123"/>
      <c r="L1863"/>
      <c r="M1863" s="60">
        <f t="shared" si="422"/>
        <v>506.64</v>
      </c>
      <c r="N1863" s="10"/>
      <c r="O1863" s="79" t="str">
        <f t="shared" si="418"/>
        <v>NY Metro</v>
      </c>
      <c r="P1863" s="94">
        <f t="shared" si="417"/>
        <v>1774</v>
      </c>
      <c r="Q1863" s="94" t="s">
        <v>114</v>
      </c>
      <c r="R1863" s="193"/>
      <c r="S1863" s="94">
        <v>1</v>
      </c>
      <c r="T1863" s="58">
        <f t="shared" si="414"/>
        <v>4</v>
      </c>
      <c r="U1863" s="61">
        <f t="shared" si="415"/>
        <v>506.64</v>
      </c>
      <c r="V1863" s="61">
        <f t="shared" si="419"/>
        <v>494.16239941477687</v>
      </c>
      <c r="W1863" s="61" t="s">
        <v>194</v>
      </c>
      <c r="X1863" s="61">
        <f t="shared" si="420"/>
        <v>3.6349999999999998</v>
      </c>
      <c r="Y1863" s="61">
        <f t="shared" si="412"/>
        <v>3.5454767129968299</v>
      </c>
      <c r="Z1863" s="58">
        <f t="shared" si="413"/>
        <v>0</v>
      </c>
      <c r="AA1863" s="81">
        <f t="shared" si="416"/>
        <v>494.16239941477687</v>
      </c>
      <c r="AB1863" s="212">
        <f t="shared" si="423"/>
        <v>123.54059985369422</v>
      </c>
      <c r="AC1863" s="82"/>
      <c r="AD1863" s="10"/>
      <c r="AE1863"/>
      <c r="AF1863"/>
      <c r="AK1863" s="10"/>
      <c r="AM1863"/>
      <c r="AR1863" s="10"/>
      <c r="AT1863"/>
    </row>
    <row r="1864" spans="1:46" x14ac:dyDescent="0.25">
      <c r="A1864" s="93">
        <v>1775</v>
      </c>
      <c r="B1864" s="93" t="s">
        <v>126</v>
      </c>
      <c r="C1864" s="94" t="s">
        <v>114</v>
      </c>
      <c r="D1864" s="121">
        <v>2014</v>
      </c>
      <c r="E1864" s="93">
        <v>4</v>
      </c>
      <c r="F1864" s="93">
        <f t="shared" si="421"/>
        <v>1775</v>
      </c>
      <c r="H1864" s="54">
        <v>4</v>
      </c>
      <c r="I1864" s="118">
        <v>506.64</v>
      </c>
      <c r="J1864" s="123"/>
      <c r="L1864"/>
      <c r="M1864" s="60">
        <f t="shared" si="422"/>
        <v>506.64</v>
      </c>
      <c r="N1864" s="10"/>
      <c r="O1864" s="79" t="str">
        <f t="shared" si="418"/>
        <v>NY Metro</v>
      </c>
      <c r="P1864" s="94">
        <f t="shared" si="417"/>
        <v>1775</v>
      </c>
      <c r="Q1864" s="94" t="s">
        <v>114</v>
      </c>
      <c r="R1864" s="193"/>
      <c r="S1864" s="94">
        <v>1</v>
      </c>
      <c r="T1864" s="58">
        <f t="shared" si="414"/>
        <v>4</v>
      </c>
      <c r="U1864" s="61">
        <f t="shared" si="415"/>
        <v>506.64</v>
      </c>
      <c r="V1864" s="61">
        <f t="shared" si="419"/>
        <v>494.16239941477687</v>
      </c>
      <c r="W1864" s="61" t="s">
        <v>194</v>
      </c>
      <c r="X1864" s="61">
        <f t="shared" si="420"/>
        <v>3.6349999999999998</v>
      </c>
      <c r="Y1864" s="61">
        <f t="shared" si="412"/>
        <v>3.5454767129968299</v>
      </c>
      <c r="Z1864" s="58">
        <f t="shared" si="413"/>
        <v>0</v>
      </c>
      <c r="AA1864" s="81">
        <f t="shared" si="416"/>
        <v>494.16239941477687</v>
      </c>
      <c r="AB1864" s="212">
        <f t="shared" si="423"/>
        <v>123.54059985369422</v>
      </c>
      <c r="AC1864" s="82"/>
      <c r="AD1864" s="10"/>
      <c r="AE1864"/>
      <c r="AF1864"/>
      <c r="AK1864" s="10"/>
      <c r="AM1864"/>
      <c r="AR1864" s="10"/>
      <c r="AT1864"/>
    </row>
    <row r="1865" spans="1:46" x14ac:dyDescent="0.25">
      <c r="A1865" s="93">
        <v>1776</v>
      </c>
      <c r="B1865" s="93" t="s">
        <v>126</v>
      </c>
      <c r="C1865" s="94" t="s">
        <v>114</v>
      </c>
      <c r="D1865" s="121">
        <v>2014</v>
      </c>
      <c r="E1865" s="93">
        <v>4</v>
      </c>
      <c r="F1865" s="93">
        <f t="shared" si="421"/>
        <v>1776</v>
      </c>
      <c r="H1865" s="54">
        <v>4</v>
      </c>
      <c r="I1865" s="118">
        <v>506.64</v>
      </c>
      <c r="J1865" s="123"/>
      <c r="L1865"/>
      <c r="M1865" s="60">
        <f t="shared" si="422"/>
        <v>506.64</v>
      </c>
      <c r="N1865" s="10"/>
      <c r="O1865" s="79" t="str">
        <f t="shared" si="418"/>
        <v>NY Metro</v>
      </c>
      <c r="P1865" s="94">
        <f t="shared" si="417"/>
        <v>1776</v>
      </c>
      <c r="Q1865" s="94" t="s">
        <v>114</v>
      </c>
      <c r="R1865" s="193"/>
      <c r="S1865" s="94">
        <v>1</v>
      </c>
      <c r="T1865" s="58">
        <f t="shared" si="414"/>
        <v>4</v>
      </c>
      <c r="U1865" s="61">
        <f t="shared" si="415"/>
        <v>506.64</v>
      </c>
      <c r="V1865" s="61">
        <f t="shared" si="419"/>
        <v>494.16239941477687</v>
      </c>
      <c r="W1865" s="61" t="s">
        <v>194</v>
      </c>
      <c r="X1865" s="61">
        <f t="shared" si="420"/>
        <v>3.6349999999999998</v>
      </c>
      <c r="Y1865" s="61">
        <f t="shared" ref="Y1865:Y1902" si="424">X1865/$AO$52</f>
        <v>3.5454767129968299</v>
      </c>
      <c r="Z1865" s="58">
        <f t="shared" si="413"/>
        <v>0</v>
      </c>
      <c r="AA1865" s="81">
        <f t="shared" si="416"/>
        <v>494.16239941477687</v>
      </c>
      <c r="AB1865" s="212">
        <f t="shared" si="423"/>
        <v>123.54059985369422</v>
      </c>
      <c r="AC1865" s="82"/>
      <c r="AD1865" s="10"/>
      <c r="AE1865"/>
      <c r="AF1865"/>
      <c r="AK1865" s="10"/>
      <c r="AM1865"/>
      <c r="AR1865" s="10"/>
      <c r="AT1865"/>
    </row>
    <row r="1866" spans="1:46" x14ac:dyDescent="0.25">
      <c r="A1866" s="93">
        <v>1777</v>
      </c>
      <c r="B1866" s="93" t="s">
        <v>126</v>
      </c>
      <c r="C1866" s="94" t="s">
        <v>114</v>
      </c>
      <c r="D1866" s="121">
        <v>2014</v>
      </c>
      <c r="E1866" s="93">
        <v>4</v>
      </c>
      <c r="F1866" s="93">
        <f t="shared" si="421"/>
        <v>1777</v>
      </c>
      <c r="H1866" s="54">
        <v>4</v>
      </c>
      <c r="I1866" s="118">
        <v>506.64</v>
      </c>
      <c r="J1866" s="123"/>
      <c r="L1866"/>
      <c r="M1866" s="60">
        <f t="shared" si="422"/>
        <v>506.64</v>
      </c>
      <c r="N1866" s="10"/>
      <c r="O1866" s="79" t="str">
        <f t="shared" si="418"/>
        <v>NY Metro</v>
      </c>
      <c r="P1866" s="94">
        <f t="shared" si="417"/>
        <v>1777</v>
      </c>
      <c r="Q1866" s="94" t="s">
        <v>114</v>
      </c>
      <c r="R1866" s="193"/>
      <c r="S1866" s="94">
        <v>1</v>
      </c>
      <c r="T1866" s="58">
        <f t="shared" si="414"/>
        <v>4</v>
      </c>
      <c r="U1866" s="61">
        <f t="shared" si="415"/>
        <v>506.64</v>
      </c>
      <c r="V1866" s="61">
        <f t="shared" si="419"/>
        <v>494.16239941477687</v>
      </c>
      <c r="W1866" s="61" t="s">
        <v>194</v>
      </c>
      <c r="X1866" s="61">
        <f t="shared" si="420"/>
        <v>3.6349999999999998</v>
      </c>
      <c r="Y1866" s="61">
        <f t="shared" si="424"/>
        <v>3.5454767129968299</v>
      </c>
      <c r="Z1866" s="58">
        <f t="shared" si="413"/>
        <v>0</v>
      </c>
      <c r="AA1866" s="81">
        <f t="shared" si="416"/>
        <v>494.16239941477687</v>
      </c>
      <c r="AB1866" s="212">
        <f t="shared" si="423"/>
        <v>123.54059985369422</v>
      </c>
      <c r="AC1866" s="82"/>
      <c r="AD1866" s="10"/>
      <c r="AE1866"/>
      <c r="AF1866"/>
      <c r="AK1866" s="10"/>
      <c r="AM1866"/>
      <c r="AR1866" s="10"/>
      <c r="AT1866"/>
    </row>
    <row r="1867" spans="1:46" x14ac:dyDescent="0.25">
      <c r="A1867" s="93">
        <v>1778</v>
      </c>
      <c r="B1867" s="93" t="s">
        <v>126</v>
      </c>
      <c r="C1867" s="94" t="s">
        <v>114</v>
      </c>
      <c r="D1867" s="121">
        <v>2014</v>
      </c>
      <c r="E1867" s="93">
        <v>4</v>
      </c>
      <c r="F1867" s="93">
        <f t="shared" si="421"/>
        <v>1778</v>
      </c>
      <c r="H1867" s="54">
        <v>4</v>
      </c>
      <c r="I1867" s="118">
        <v>642</v>
      </c>
      <c r="J1867" s="123"/>
      <c r="L1867"/>
      <c r="M1867" s="60">
        <f t="shared" si="422"/>
        <v>642</v>
      </c>
      <c r="N1867" s="10"/>
      <c r="O1867" s="79" t="str">
        <f t="shared" si="418"/>
        <v>NY Metro</v>
      </c>
      <c r="P1867" s="94">
        <f t="shared" si="417"/>
        <v>1778</v>
      </c>
      <c r="Q1867" s="94" t="s">
        <v>114</v>
      </c>
      <c r="R1867" s="193"/>
      <c r="S1867" s="94">
        <v>1</v>
      </c>
      <c r="T1867" s="58">
        <f t="shared" si="414"/>
        <v>4</v>
      </c>
      <c r="U1867" s="61">
        <f t="shared" si="415"/>
        <v>642</v>
      </c>
      <c r="V1867" s="61">
        <f t="shared" si="419"/>
        <v>626.18873445501094</v>
      </c>
      <c r="W1867" s="61" t="s">
        <v>194</v>
      </c>
      <c r="X1867" s="61">
        <f t="shared" si="420"/>
        <v>3.6349999999999998</v>
      </c>
      <c r="Y1867" s="61">
        <f t="shared" si="424"/>
        <v>3.5454767129968299</v>
      </c>
      <c r="Z1867" s="58">
        <f t="shared" si="413"/>
        <v>0</v>
      </c>
      <c r="AA1867" s="81">
        <f t="shared" si="416"/>
        <v>626.18873445501094</v>
      </c>
      <c r="AB1867" s="212">
        <f t="shared" si="423"/>
        <v>156.54718361375274</v>
      </c>
      <c r="AC1867" s="82"/>
      <c r="AD1867" s="10"/>
      <c r="AE1867"/>
      <c r="AF1867"/>
      <c r="AK1867" s="10"/>
      <c r="AM1867"/>
      <c r="AR1867" s="10"/>
      <c r="AT1867"/>
    </row>
    <row r="1868" spans="1:46" x14ac:dyDescent="0.25">
      <c r="A1868" s="93">
        <v>1779</v>
      </c>
      <c r="B1868" s="93" t="s">
        <v>126</v>
      </c>
      <c r="C1868" s="94" t="s">
        <v>114</v>
      </c>
      <c r="D1868" s="121">
        <v>2014</v>
      </c>
      <c r="E1868" s="93">
        <v>4</v>
      </c>
      <c r="F1868" s="93">
        <f t="shared" si="421"/>
        <v>1779</v>
      </c>
      <c r="H1868" s="54">
        <v>4</v>
      </c>
      <c r="I1868" s="118">
        <v>642</v>
      </c>
      <c r="J1868" s="123"/>
      <c r="L1868"/>
      <c r="M1868" s="60">
        <f t="shared" si="422"/>
        <v>642</v>
      </c>
      <c r="N1868" s="10"/>
      <c r="O1868" s="79" t="str">
        <f t="shared" si="418"/>
        <v>NY Metro</v>
      </c>
      <c r="P1868" s="94">
        <f t="shared" si="417"/>
        <v>1779</v>
      </c>
      <c r="Q1868" s="94" t="s">
        <v>114</v>
      </c>
      <c r="R1868" s="193"/>
      <c r="S1868" s="94">
        <v>1</v>
      </c>
      <c r="T1868" s="58">
        <f t="shared" si="414"/>
        <v>4</v>
      </c>
      <c r="U1868" s="61">
        <f t="shared" si="415"/>
        <v>642</v>
      </c>
      <c r="V1868" s="61">
        <f t="shared" si="419"/>
        <v>626.18873445501094</v>
      </c>
      <c r="W1868" s="61" t="s">
        <v>194</v>
      </c>
      <c r="X1868" s="61">
        <f t="shared" si="420"/>
        <v>3.6349999999999998</v>
      </c>
      <c r="Y1868" s="61">
        <f t="shared" si="424"/>
        <v>3.5454767129968299</v>
      </c>
      <c r="Z1868" s="58">
        <f t="shared" si="413"/>
        <v>0</v>
      </c>
      <c r="AA1868" s="81">
        <f t="shared" si="416"/>
        <v>626.18873445501094</v>
      </c>
      <c r="AB1868" s="212">
        <f t="shared" si="423"/>
        <v>156.54718361375274</v>
      </c>
      <c r="AC1868" s="82"/>
      <c r="AD1868" s="10"/>
      <c r="AE1868"/>
      <c r="AF1868"/>
      <c r="AK1868" s="10"/>
      <c r="AM1868"/>
      <c r="AR1868" s="10"/>
      <c r="AT1868"/>
    </row>
    <row r="1869" spans="1:46" x14ac:dyDescent="0.25">
      <c r="A1869" s="93">
        <v>1780</v>
      </c>
      <c r="B1869" s="93" t="s">
        <v>126</v>
      </c>
      <c r="C1869" s="94" t="s">
        <v>114</v>
      </c>
      <c r="D1869" s="121">
        <v>2014</v>
      </c>
      <c r="E1869" s="93">
        <v>4</v>
      </c>
      <c r="F1869" s="93">
        <f t="shared" si="421"/>
        <v>1780</v>
      </c>
      <c r="H1869" s="54">
        <v>4</v>
      </c>
      <c r="I1869" s="118">
        <v>642</v>
      </c>
      <c r="J1869" s="123"/>
      <c r="L1869"/>
      <c r="M1869" s="60">
        <f t="shared" si="422"/>
        <v>642</v>
      </c>
      <c r="N1869" s="10"/>
      <c r="O1869" s="79" t="str">
        <f t="shared" si="418"/>
        <v>NY Metro</v>
      </c>
      <c r="P1869" s="94">
        <f t="shared" si="417"/>
        <v>1780</v>
      </c>
      <c r="Q1869" s="94" t="s">
        <v>114</v>
      </c>
      <c r="R1869" s="193"/>
      <c r="S1869" s="94">
        <v>1</v>
      </c>
      <c r="T1869" s="58">
        <f t="shared" si="414"/>
        <v>4</v>
      </c>
      <c r="U1869" s="61">
        <f t="shared" si="415"/>
        <v>642</v>
      </c>
      <c r="V1869" s="61">
        <f t="shared" si="419"/>
        <v>626.18873445501094</v>
      </c>
      <c r="W1869" s="61" t="s">
        <v>194</v>
      </c>
      <c r="X1869" s="61">
        <f t="shared" si="420"/>
        <v>3.6349999999999998</v>
      </c>
      <c r="Y1869" s="61">
        <f t="shared" si="424"/>
        <v>3.5454767129968299</v>
      </c>
      <c r="Z1869" s="58">
        <f t="shared" si="413"/>
        <v>0</v>
      </c>
      <c r="AA1869" s="81">
        <f t="shared" si="416"/>
        <v>626.18873445501094</v>
      </c>
      <c r="AB1869" s="212">
        <f t="shared" si="423"/>
        <v>156.54718361375274</v>
      </c>
      <c r="AC1869" s="82"/>
      <c r="AD1869" s="10"/>
      <c r="AE1869"/>
      <c r="AF1869"/>
      <c r="AK1869" s="10"/>
      <c r="AM1869"/>
      <c r="AR1869" s="10"/>
      <c r="AT1869"/>
    </row>
    <row r="1870" spans="1:46" x14ac:dyDescent="0.25">
      <c r="A1870" s="93">
        <v>1781</v>
      </c>
      <c r="B1870" s="93" t="s">
        <v>126</v>
      </c>
      <c r="C1870" s="94" t="s">
        <v>114</v>
      </c>
      <c r="D1870" s="121">
        <v>2014</v>
      </c>
      <c r="E1870" s="93">
        <v>4</v>
      </c>
      <c r="F1870" s="93">
        <f t="shared" si="421"/>
        <v>1781</v>
      </c>
      <c r="H1870" s="54">
        <v>4</v>
      </c>
      <c r="I1870" s="118">
        <v>642</v>
      </c>
      <c r="J1870" s="123"/>
      <c r="L1870"/>
      <c r="M1870" s="60">
        <f t="shared" si="422"/>
        <v>642</v>
      </c>
      <c r="N1870" s="10"/>
      <c r="O1870" s="79" t="str">
        <f t="shared" si="418"/>
        <v>NY Metro</v>
      </c>
      <c r="P1870" s="94">
        <f t="shared" si="417"/>
        <v>1781</v>
      </c>
      <c r="Q1870" s="94" t="s">
        <v>114</v>
      </c>
      <c r="R1870" s="193"/>
      <c r="S1870" s="94">
        <v>1</v>
      </c>
      <c r="T1870" s="58">
        <f t="shared" si="414"/>
        <v>4</v>
      </c>
      <c r="U1870" s="61">
        <f t="shared" si="415"/>
        <v>642</v>
      </c>
      <c r="V1870" s="61">
        <f t="shared" si="419"/>
        <v>626.18873445501094</v>
      </c>
      <c r="W1870" s="61" t="s">
        <v>194</v>
      </c>
      <c r="X1870" s="61">
        <f t="shared" si="420"/>
        <v>3.6349999999999998</v>
      </c>
      <c r="Y1870" s="61">
        <f t="shared" si="424"/>
        <v>3.5454767129968299</v>
      </c>
      <c r="Z1870" s="58">
        <f t="shared" si="413"/>
        <v>0</v>
      </c>
      <c r="AA1870" s="81">
        <f t="shared" si="416"/>
        <v>626.18873445501094</v>
      </c>
      <c r="AB1870" s="212">
        <f t="shared" si="423"/>
        <v>156.54718361375274</v>
      </c>
      <c r="AC1870" s="82"/>
      <c r="AD1870" s="10"/>
      <c r="AE1870"/>
      <c r="AF1870"/>
      <c r="AK1870" s="10"/>
      <c r="AM1870"/>
      <c r="AR1870" s="10"/>
      <c r="AT1870"/>
    </row>
    <row r="1871" spans="1:46" x14ac:dyDescent="0.25">
      <c r="A1871" s="93">
        <v>1782</v>
      </c>
      <c r="B1871" s="93" t="s">
        <v>126</v>
      </c>
      <c r="C1871" s="94" t="s">
        <v>114</v>
      </c>
      <c r="D1871" s="121">
        <v>2014</v>
      </c>
      <c r="E1871" s="93">
        <v>4</v>
      </c>
      <c r="F1871" s="93">
        <f t="shared" si="421"/>
        <v>1782</v>
      </c>
      <c r="H1871" s="54">
        <v>4</v>
      </c>
      <c r="I1871" s="118">
        <v>642</v>
      </c>
      <c r="J1871" s="123"/>
      <c r="L1871"/>
      <c r="M1871" s="60">
        <f t="shared" si="422"/>
        <v>642</v>
      </c>
      <c r="N1871" s="10"/>
      <c r="O1871" s="79" t="str">
        <f t="shared" si="418"/>
        <v>NY Metro</v>
      </c>
      <c r="P1871" s="94">
        <f t="shared" si="417"/>
        <v>1782</v>
      </c>
      <c r="Q1871" s="94" t="s">
        <v>114</v>
      </c>
      <c r="R1871" s="193"/>
      <c r="S1871" s="94">
        <v>1</v>
      </c>
      <c r="T1871" s="58">
        <f t="shared" si="414"/>
        <v>4</v>
      </c>
      <c r="U1871" s="61">
        <f t="shared" si="415"/>
        <v>642</v>
      </c>
      <c r="V1871" s="61">
        <f t="shared" si="419"/>
        <v>626.18873445501094</v>
      </c>
      <c r="W1871" s="61" t="s">
        <v>194</v>
      </c>
      <c r="X1871" s="61">
        <f t="shared" si="420"/>
        <v>3.6349999999999998</v>
      </c>
      <c r="Y1871" s="61">
        <f t="shared" si="424"/>
        <v>3.5454767129968299</v>
      </c>
      <c r="Z1871" s="58">
        <f t="shared" si="413"/>
        <v>0</v>
      </c>
      <c r="AA1871" s="81">
        <f t="shared" si="416"/>
        <v>626.18873445501094</v>
      </c>
      <c r="AB1871" s="212">
        <f t="shared" si="423"/>
        <v>156.54718361375274</v>
      </c>
      <c r="AC1871" s="82"/>
      <c r="AD1871" s="10"/>
      <c r="AE1871"/>
      <c r="AF1871"/>
      <c r="AK1871" s="10"/>
      <c r="AM1871"/>
      <c r="AR1871" s="10"/>
      <c r="AT1871"/>
    </row>
    <row r="1872" spans="1:46" x14ac:dyDescent="0.25">
      <c r="A1872" s="93">
        <v>1783</v>
      </c>
      <c r="B1872" s="93" t="s">
        <v>126</v>
      </c>
      <c r="C1872" s="94" t="s">
        <v>114</v>
      </c>
      <c r="D1872" s="121">
        <v>2014</v>
      </c>
      <c r="E1872" s="93">
        <v>4</v>
      </c>
      <c r="F1872" s="93">
        <f t="shared" si="421"/>
        <v>1783</v>
      </c>
      <c r="H1872" s="54">
        <v>4</v>
      </c>
      <c r="I1872" s="118">
        <v>642</v>
      </c>
      <c r="J1872" s="123"/>
      <c r="L1872"/>
      <c r="M1872" s="60">
        <f t="shared" si="422"/>
        <v>642</v>
      </c>
      <c r="N1872" s="10"/>
      <c r="O1872" s="79" t="str">
        <f t="shared" si="418"/>
        <v>NY Metro</v>
      </c>
      <c r="P1872" s="94">
        <f t="shared" si="417"/>
        <v>1783</v>
      </c>
      <c r="Q1872" s="94" t="s">
        <v>114</v>
      </c>
      <c r="R1872" s="193"/>
      <c r="S1872" s="94">
        <v>1</v>
      </c>
      <c r="T1872" s="58">
        <f t="shared" si="414"/>
        <v>4</v>
      </c>
      <c r="U1872" s="61">
        <f t="shared" si="415"/>
        <v>642</v>
      </c>
      <c r="V1872" s="61">
        <f t="shared" si="419"/>
        <v>626.18873445501094</v>
      </c>
      <c r="W1872" s="61" t="s">
        <v>194</v>
      </c>
      <c r="X1872" s="61">
        <f t="shared" si="420"/>
        <v>3.6349999999999998</v>
      </c>
      <c r="Y1872" s="61">
        <f t="shared" si="424"/>
        <v>3.5454767129968299</v>
      </c>
      <c r="Z1872" s="58">
        <f t="shared" si="413"/>
        <v>0</v>
      </c>
      <c r="AA1872" s="81">
        <f t="shared" si="416"/>
        <v>626.18873445501094</v>
      </c>
      <c r="AB1872" s="212">
        <f t="shared" si="423"/>
        <v>156.54718361375274</v>
      </c>
      <c r="AC1872" s="82"/>
      <c r="AD1872" s="10"/>
      <c r="AE1872"/>
      <c r="AF1872"/>
      <c r="AK1872" s="10"/>
      <c r="AM1872"/>
      <c r="AR1872" s="10"/>
      <c r="AT1872"/>
    </row>
    <row r="1873" spans="1:46" x14ac:dyDescent="0.25">
      <c r="A1873" s="93">
        <v>1784</v>
      </c>
      <c r="B1873" s="93" t="s">
        <v>126</v>
      </c>
      <c r="C1873" s="94" t="s">
        <v>114</v>
      </c>
      <c r="D1873" s="121">
        <v>2014</v>
      </c>
      <c r="E1873" s="93">
        <v>4</v>
      </c>
      <c r="F1873" s="93">
        <f t="shared" si="421"/>
        <v>1784</v>
      </c>
      <c r="H1873" s="54">
        <v>4</v>
      </c>
      <c r="I1873" s="118">
        <v>642</v>
      </c>
      <c r="J1873" s="123"/>
      <c r="L1873"/>
      <c r="M1873" s="60">
        <f t="shared" si="422"/>
        <v>642</v>
      </c>
      <c r="N1873" s="10"/>
      <c r="O1873" s="79" t="str">
        <f t="shared" si="418"/>
        <v>NY Metro</v>
      </c>
      <c r="P1873" s="94">
        <f t="shared" si="417"/>
        <v>1784</v>
      </c>
      <c r="Q1873" s="94" t="s">
        <v>114</v>
      </c>
      <c r="R1873" s="193"/>
      <c r="S1873" s="94">
        <v>1</v>
      </c>
      <c r="T1873" s="58">
        <f t="shared" si="414"/>
        <v>4</v>
      </c>
      <c r="U1873" s="61">
        <f t="shared" si="415"/>
        <v>642</v>
      </c>
      <c r="V1873" s="61">
        <f t="shared" si="419"/>
        <v>626.18873445501094</v>
      </c>
      <c r="W1873" s="61" t="s">
        <v>194</v>
      </c>
      <c r="X1873" s="61">
        <f t="shared" si="420"/>
        <v>3.6349999999999998</v>
      </c>
      <c r="Y1873" s="61">
        <f t="shared" si="424"/>
        <v>3.5454767129968299</v>
      </c>
      <c r="Z1873" s="58">
        <f t="shared" ref="Z1873:Z1902" si="425">L1873</f>
        <v>0</v>
      </c>
      <c r="AA1873" s="81">
        <f t="shared" si="416"/>
        <v>626.18873445501094</v>
      </c>
      <c r="AB1873" s="212">
        <f t="shared" si="423"/>
        <v>156.54718361375274</v>
      </c>
      <c r="AC1873" s="82"/>
      <c r="AD1873" s="10"/>
      <c r="AE1873"/>
      <c r="AF1873"/>
      <c r="AK1873" s="10"/>
      <c r="AM1873"/>
      <c r="AR1873" s="10"/>
      <c r="AT1873"/>
    </row>
    <row r="1874" spans="1:46" x14ac:dyDescent="0.25">
      <c r="A1874" s="93">
        <v>1785</v>
      </c>
      <c r="B1874" s="93" t="s">
        <v>126</v>
      </c>
      <c r="C1874" s="94" t="s">
        <v>114</v>
      </c>
      <c r="D1874" s="121">
        <v>2014</v>
      </c>
      <c r="E1874" s="93">
        <v>4</v>
      </c>
      <c r="F1874" s="93">
        <f t="shared" si="421"/>
        <v>1785</v>
      </c>
      <c r="H1874" s="54">
        <v>4</v>
      </c>
      <c r="I1874" s="118">
        <v>642</v>
      </c>
      <c r="J1874" s="123"/>
      <c r="L1874"/>
      <c r="M1874" s="60">
        <f t="shared" si="422"/>
        <v>642</v>
      </c>
      <c r="N1874" s="10"/>
      <c r="O1874" s="79" t="str">
        <f t="shared" si="418"/>
        <v>NY Metro</v>
      </c>
      <c r="P1874" s="94">
        <f t="shared" si="417"/>
        <v>1785</v>
      </c>
      <c r="Q1874" s="94" t="s">
        <v>114</v>
      </c>
      <c r="R1874" s="193"/>
      <c r="S1874" s="94">
        <v>1</v>
      </c>
      <c r="T1874" s="58">
        <f t="shared" si="414"/>
        <v>4</v>
      </c>
      <c r="U1874" s="61">
        <f t="shared" si="415"/>
        <v>642</v>
      </c>
      <c r="V1874" s="61">
        <f t="shared" si="419"/>
        <v>626.18873445501094</v>
      </c>
      <c r="W1874" s="61" t="s">
        <v>194</v>
      </c>
      <c r="X1874" s="61">
        <f t="shared" si="420"/>
        <v>3.6349999999999998</v>
      </c>
      <c r="Y1874" s="61">
        <f t="shared" si="424"/>
        <v>3.5454767129968299</v>
      </c>
      <c r="Z1874" s="58">
        <f t="shared" si="425"/>
        <v>0</v>
      </c>
      <c r="AA1874" s="81">
        <f t="shared" si="416"/>
        <v>626.18873445501094</v>
      </c>
      <c r="AB1874" s="212">
        <f t="shared" si="423"/>
        <v>156.54718361375274</v>
      </c>
      <c r="AC1874" s="82"/>
      <c r="AD1874" s="10"/>
      <c r="AE1874"/>
      <c r="AF1874"/>
      <c r="AK1874" s="10"/>
      <c r="AM1874"/>
      <c r="AR1874" s="10"/>
      <c r="AT1874"/>
    </row>
    <row r="1875" spans="1:46" x14ac:dyDescent="0.25">
      <c r="A1875" s="93">
        <v>1786</v>
      </c>
      <c r="B1875" s="93" t="s">
        <v>126</v>
      </c>
      <c r="C1875" s="94" t="s">
        <v>114</v>
      </c>
      <c r="D1875" s="121">
        <v>2014</v>
      </c>
      <c r="E1875" s="93">
        <v>4</v>
      </c>
      <c r="F1875" s="93">
        <f t="shared" si="421"/>
        <v>1786</v>
      </c>
      <c r="H1875" s="54">
        <v>4</v>
      </c>
      <c r="I1875" s="118">
        <v>642</v>
      </c>
      <c r="J1875" s="123"/>
      <c r="L1875"/>
      <c r="M1875" s="60">
        <f t="shared" si="422"/>
        <v>642</v>
      </c>
      <c r="N1875" s="10"/>
      <c r="O1875" s="79" t="str">
        <f t="shared" si="418"/>
        <v>NY Metro</v>
      </c>
      <c r="P1875" s="94">
        <f t="shared" si="417"/>
        <v>1786</v>
      </c>
      <c r="Q1875" s="94" t="s">
        <v>114</v>
      </c>
      <c r="R1875" s="193"/>
      <c r="S1875" s="94">
        <v>1</v>
      </c>
      <c r="T1875" s="58">
        <f t="shared" si="414"/>
        <v>4</v>
      </c>
      <c r="U1875" s="61">
        <f t="shared" si="415"/>
        <v>642</v>
      </c>
      <c r="V1875" s="61">
        <f t="shared" si="419"/>
        <v>626.18873445501094</v>
      </c>
      <c r="W1875" s="61" t="s">
        <v>194</v>
      </c>
      <c r="X1875" s="61">
        <f t="shared" si="420"/>
        <v>3.6349999999999998</v>
      </c>
      <c r="Y1875" s="61">
        <f t="shared" si="424"/>
        <v>3.5454767129968299</v>
      </c>
      <c r="Z1875" s="58">
        <f t="shared" si="425"/>
        <v>0</v>
      </c>
      <c r="AA1875" s="81">
        <f t="shared" si="416"/>
        <v>626.18873445501094</v>
      </c>
      <c r="AB1875" s="212">
        <f t="shared" si="423"/>
        <v>156.54718361375274</v>
      </c>
      <c r="AC1875" s="82"/>
      <c r="AD1875" s="10"/>
      <c r="AE1875"/>
      <c r="AF1875"/>
      <c r="AK1875" s="10"/>
      <c r="AM1875"/>
      <c r="AR1875" s="10"/>
      <c r="AT1875"/>
    </row>
    <row r="1876" spans="1:46" x14ac:dyDescent="0.25">
      <c r="A1876" s="93">
        <v>1787</v>
      </c>
      <c r="B1876" s="93" t="s">
        <v>126</v>
      </c>
      <c r="C1876" s="94" t="s">
        <v>114</v>
      </c>
      <c r="D1876" s="121">
        <v>2014</v>
      </c>
      <c r="E1876" s="93">
        <v>4</v>
      </c>
      <c r="F1876" s="93">
        <f t="shared" si="421"/>
        <v>1787</v>
      </c>
      <c r="H1876" s="54">
        <v>4</v>
      </c>
      <c r="I1876" s="118">
        <v>642</v>
      </c>
      <c r="J1876" s="123"/>
      <c r="L1876"/>
      <c r="M1876" s="60">
        <f t="shared" si="422"/>
        <v>642</v>
      </c>
      <c r="N1876" s="10"/>
      <c r="O1876" s="79" t="str">
        <f t="shared" si="418"/>
        <v>NY Metro</v>
      </c>
      <c r="P1876" s="94">
        <f t="shared" si="417"/>
        <v>1787</v>
      </c>
      <c r="Q1876" s="94" t="s">
        <v>114</v>
      </c>
      <c r="R1876" s="193"/>
      <c r="S1876" s="94">
        <v>1</v>
      </c>
      <c r="T1876" s="58">
        <f t="shared" si="414"/>
        <v>4</v>
      </c>
      <c r="U1876" s="61">
        <f t="shared" si="415"/>
        <v>642</v>
      </c>
      <c r="V1876" s="61">
        <f t="shared" si="419"/>
        <v>626.18873445501094</v>
      </c>
      <c r="W1876" s="61" t="s">
        <v>194</v>
      </c>
      <c r="X1876" s="61">
        <f t="shared" si="420"/>
        <v>3.6349999999999998</v>
      </c>
      <c r="Y1876" s="61">
        <f t="shared" si="424"/>
        <v>3.5454767129968299</v>
      </c>
      <c r="Z1876" s="58">
        <f t="shared" si="425"/>
        <v>0</v>
      </c>
      <c r="AA1876" s="81">
        <f t="shared" si="416"/>
        <v>626.18873445501094</v>
      </c>
      <c r="AB1876" s="212">
        <f t="shared" si="423"/>
        <v>156.54718361375274</v>
      </c>
      <c r="AC1876" s="82"/>
      <c r="AD1876" s="10"/>
      <c r="AE1876"/>
      <c r="AF1876"/>
      <c r="AK1876" s="10"/>
      <c r="AM1876"/>
      <c r="AR1876" s="10"/>
      <c r="AT1876"/>
    </row>
    <row r="1877" spans="1:46" x14ac:dyDescent="0.25">
      <c r="A1877" s="93">
        <v>1788</v>
      </c>
      <c r="B1877" s="93" t="s">
        <v>126</v>
      </c>
      <c r="C1877" s="94" t="s">
        <v>114</v>
      </c>
      <c r="D1877" s="121">
        <v>2014</v>
      </c>
      <c r="E1877" s="93">
        <v>4</v>
      </c>
      <c r="F1877" s="93">
        <f t="shared" si="421"/>
        <v>1788</v>
      </c>
      <c r="H1877" s="54">
        <v>4</v>
      </c>
      <c r="I1877" s="118">
        <v>642</v>
      </c>
      <c r="J1877" s="123"/>
      <c r="L1877"/>
      <c r="M1877" s="60">
        <f t="shared" si="422"/>
        <v>642</v>
      </c>
      <c r="N1877" s="10"/>
      <c r="O1877" s="79" t="str">
        <f t="shared" si="418"/>
        <v>NY Metro</v>
      </c>
      <c r="P1877" s="94">
        <f t="shared" si="417"/>
        <v>1788</v>
      </c>
      <c r="Q1877" s="94" t="s">
        <v>114</v>
      </c>
      <c r="R1877" s="193"/>
      <c r="S1877" s="94">
        <v>1</v>
      </c>
      <c r="T1877" s="58">
        <f t="shared" si="414"/>
        <v>4</v>
      </c>
      <c r="U1877" s="61">
        <f t="shared" si="415"/>
        <v>642</v>
      </c>
      <c r="V1877" s="61">
        <f t="shared" si="419"/>
        <v>626.18873445501094</v>
      </c>
      <c r="W1877" s="61" t="s">
        <v>194</v>
      </c>
      <c r="X1877" s="61">
        <f t="shared" si="420"/>
        <v>3.6349999999999998</v>
      </c>
      <c r="Y1877" s="61">
        <f t="shared" si="424"/>
        <v>3.5454767129968299</v>
      </c>
      <c r="Z1877" s="58">
        <f t="shared" si="425"/>
        <v>0</v>
      </c>
      <c r="AA1877" s="81">
        <f t="shared" si="416"/>
        <v>626.18873445501094</v>
      </c>
      <c r="AB1877" s="212">
        <f t="shared" si="423"/>
        <v>156.54718361375274</v>
      </c>
      <c r="AC1877" s="82"/>
      <c r="AD1877" s="10"/>
      <c r="AE1877"/>
      <c r="AF1877"/>
      <c r="AK1877" s="10"/>
      <c r="AM1877"/>
      <c r="AR1877" s="10"/>
      <c r="AT1877"/>
    </row>
    <row r="1878" spans="1:46" x14ac:dyDescent="0.25">
      <c r="A1878" s="93">
        <v>1789</v>
      </c>
      <c r="B1878" s="93" t="s">
        <v>126</v>
      </c>
      <c r="C1878" s="94" t="s">
        <v>114</v>
      </c>
      <c r="D1878" s="121">
        <v>2014</v>
      </c>
      <c r="E1878" s="93">
        <v>4</v>
      </c>
      <c r="F1878" s="93">
        <f t="shared" si="421"/>
        <v>1789</v>
      </c>
      <c r="H1878" s="54">
        <v>4</v>
      </c>
      <c r="I1878" s="118">
        <v>642</v>
      </c>
      <c r="J1878" s="123"/>
      <c r="L1878"/>
      <c r="M1878" s="60">
        <f t="shared" si="422"/>
        <v>642</v>
      </c>
      <c r="N1878" s="10"/>
      <c r="O1878" s="79" t="str">
        <f t="shared" si="418"/>
        <v>NY Metro</v>
      </c>
      <c r="P1878" s="94">
        <f t="shared" si="417"/>
        <v>1789</v>
      </c>
      <c r="Q1878" s="94" t="s">
        <v>114</v>
      </c>
      <c r="R1878" s="193"/>
      <c r="S1878" s="94">
        <v>1</v>
      </c>
      <c r="T1878" s="58">
        <f t="shared" si="414"/>
        <v>4</v>
      </c>
      <c r="U1878" s="61">
        <f t="shared" si="415"/>
        <v>642</v>
      </c>
      <c r="V1878" s="61">
        <f t="shared" si="419"/>
        <v>626.18873445501094</v>
      </c>
      <c r="W1878" s="61" t="s">
        <v>194</v>
      </c>
      <c r="X1878" s="61">
        <f t="shared" si="420"/>
        <v>3.6349999999999998</v>
      </c>
      <c r="Y1878" s="61">
        <f t="shared" si="424"/>
        <v>3.5454767129968299</v>
      </c>
      <c r="Z1878" s="58">
        <f t="shared" si="425"/>
        <v>0</v>
      </c>
      <c r="AA1878" s="81">
        <f t="shared" si="416"/>
        <v>626.18873445501094</v>
      </c>
      <c r="AB1878" s="212">
        <f t="shared" si="423"/>
        <v>156.54718361375274</v>
      </c>
      <c r="AC1878" s="82"/>
      <c r="AD1878" s="10"/>
      <c r="AE1878"/>
      <c r="AF1878"/>
      <c r="AK1878" s="10"/>
      <c r="AM1878"/>
      <c r="AR1878" s="10"/>
      <c r="AT1878"/>
    </row>
    <row r="1879" spans="1:46" x14ac:dyDescent="0.25">
      <c r="A1879" s="93">
        <v>1790</v>
      </c>
      <c r="B1879" s="93" t="s">
        <v>126</v>
      </c>
      <c r="C1879" s="94" t="s">
        <v>114</v>
      </c>
      <c r="D1879" s="121">
        <v>2014</v>
      </c>
      <c r="E1879" s="93">
        <v>4</v>
      </c>
      <c r="F1879" s="93">
        <f t="shared" si="421"/>
        <v>1790</v>
      </c>
      <c r="H1879" s="54">
        <v>4</v>
      </c>
      <c r="I1879" s="118">
        <v>642</v>
      </c>
      <c r="J1879" s="123"/>
      <c r="L1879"/>
      <c r="M1879" s="60">
        <f t="shared" si="422"/>
        <v>642</v>
      </c>
      <c r="N1879" s="10"/>
      <c r="O1879" s="79" t="str">
        <f t="shared" si="418"/>
        <v>NY Metro</v>
      </c>
      <c r="P1879" s="94">
        <f t="shared" si="417"/>
        <v>1790</v>
      </c>
      <c r="Q1879" s="94" t="s">
        <v>114</v>
      </c>
      <c r="R1879" s="193"/>
      <c r="S1879" s="94">
        <v>1</v>
      </c>
      <c r="T1879" s="58">
        <f t="shared" si="414"/>
        <v>4</v>
      </c>
      <c r="U1879" s="61">
        <f t="shared" si="415"/>
        <v>642</v>
      </c>
      <c r="V1879" s="61">
        <f t="shared" si="419"/>
        <v>626.18873445501094</v>
      </c>
      <c r="W1879" s="61" t="s">
        <v>194</v>
      </c>
      <c r="X1879" s="61">
        <f t="shared" si="420"/>
        <v>3.6349999999999998</v>
      </c>
      <c r="Y1879" s="61">
        <f t="shared" si="424"/>
        <v>3.5454767129968299</v>
      </c>
      <c r="Z1879" s="58">
        <f t="shared" si="425"/>
        <v>0</v>
      </c>
      <c r="AA1879" s="81">
        <f t="shared" si="416"/>
        <v>626.18873445501094</v>
      </c>
      <c r="AB1879" s="212">
        <f t="shared" si="423"/>
        <v>156.54718361375274</v>
      </c>
      <c r="AC1879" s="82"/>
      <c r="AD1879" s="10"/>
      <c r="AE1879"/>
      <c r="AF1879"/>
      <c r="AK1879" s="10"/>
      <c r="AM1879"/>
      <c r="AR1879" s="10"/>
      <c r="AT1879"/>
    </row>
    <row r="1880" spans="1:46" x14ac:dyDescent="0.25">
      <c r="A1880" s="93">
        <v>1791</v>
      </c>
      <c r="B1880" s="93" t="s">
        <v>126</v>
      </c>
      <c r="C1880" s="94" t="s">
        <v>114</v>
      </c>
      <c r="D1880" s="121">
        <v>2014</v>
      </c>
      <c r="E1880" s="93">
        <v>4</v>
      </c>
      <c r="F1880" s="93">
        <f t="shared" si="421"/>
        <v>1791</v>
      </c>
      <c r="H1880" s="54">
        <v>4</v>
      </c>
      <c r="I1880" s="118">
        <v>642</v>
      </c>
      <c r="J1880" s="123"/>
      <c r="L1880"/>
      <c r="M1880" s="60">
        <f t="shared" si="422"/>
        <v>642</v>
      </c>
      <c r="N1880" s="10"/>
      <c r="O1880" s="79" t="str">
        <f t="shared" si="418"/>
        <v>NY Metro</v>
      </c>
      <c r="P1880" s="94">
        <f t="shared" si="417"/>
        <v>1791</v>
      </c>
      <c r="Q1880" s="94" t="s">
        <v>114</v>
      </c>
      <c r="R1880" s="193"/>
      <c r="S1880" s="94">
        <v>1</v>
      </c>
      <c r="T1880" s="58">
        <f t="shared" ref="T1880:T1902" si="426">H1880</f>
        <v>4</v>
      </c>
      <c r="U1880" s="61">
        <f t="shared" ref="U1880:U1902" si="427">I1880</f>
        <v>642</v>
      </c>
      <c r="V1880" s="61">
        <f t="shared" si="419"/>
        <v>626.18873445501094</v>
      </c>
      <c r="W1880" s="61" t="s">
        <v>194</v>
      </c>
      <c r="X1880" s="61">
        <f t="shared" si="420"/>
        <v>3.6349999999999998</v>
      </c>
      <c r="Y1880" s="61">
        <f t="shared" si="424"/>
        <v>3.5454767129968299</v>
      </c>
      <c r="Z1880" s="58">
        <f t="shared" si="425"/>
        <v>0</v>
      </c>
      <c r="AA1880" s="81">
        <f t="shared" si="416"/>
        <v>626.18873445501094</v>
      </c>
      <c r="AB1880" s="212">
        <f t="shared" si="423"/>
        <v>156.54718361375274</v>
      </c>
      <c r="AC1880" s="82"/>
      <c r="AD1880" s="10"/>
      <c r="AE1880"/>
      <c r="AF1880"/>
      <c r="AK1880" s="10"/>
      <c r="AM1880"/>
      <c r="AR1880" s="10"/>
      <c r="AT1880"/>
    </row>
    <row r="1881" spans="1:46" x14ac:dyDescent="0.25">
      <c r="A1881" s="93">
        <v>1792</v>
      </c>
      <c r="B1881" s="93" t="s">
        <v>126</v>
      </c>
      <c r="C1881" s="94" t="s">
        <v>114</v>
      </c>
      <c r="D1881" s="121">
        <v>2014</v>
      </c>
      <c r="E1881" s="93">
        <v>4</v>
      </c>
      <c r="F1881" s="93">
        <f t="shared" si="421"/>
        <v>1792</v>
      </c>
      <c r="H1881" s="54">
        <v>4</v>
      </c>
      <c r="I1881" s="118">
        <v>642</v>
      </c>
      <c r="J1881" s="123"/>
      <c r="L1881"/>
      <c r="M1881" s="60">
        <f t="shared" si="422"/>
        <v>642</v>
      </c>
      <c r="N1881" s="10"/>
      <c r="O1881" s="79" t="str">
        <f t="shared" si="418"/>
        <v>NY Metro</v>
      </c>
      <c r="P1881" s="94">
        <f t="shared" si="417"/>
        <v>1792</v>
      </c>
      <c r="Q1881" s="94" t="s">
        <v>114</v>
      </c>
      <c r="R1881" s="193"/>
      <c r="S1881" s="94">
        <v>1</v>
      </c>
      <c r="T1881" s="58">
        <f t="shared" si="426"/>
        <v>4</v>
      </c>
      <c r="U1881" s="61">
        <f t="shared" si="427"/>
        <v>642</v>
      </c>
      <c r="V1881" s="61">
        <f t="shared" si="419"/>
        <v>626.18873445501094</v>
      </c>
      <c r="W1881" s="61" t="s">
        <v>194</v>
      </c>
      <c r="X1881" s="61">
        <f t="shared" si="420"/>
        <v>3.6349999999999998</v>
      </c>
      <c r="Y1881" s="61">
        <f t="shared" si="424"/>
        <v>3.5454767129968299</v>
      </c>
      <c r="Z1881" s="58">
        <f t="shared" si="425"/>
        <v>0</v>
      </c>
      <c r="AA1881" s="81">
        <f t="shared" si="416"/>
        <v>626.18873445501094</v>
      </c>
      <c r="AB1881" s="212">
        <f t="shared" si="423"/>
        <v>156.54718361375274</v>
      </c>
      <c r="AC1881" s="82"/>
      <c r="AD1881" s="10"/>
      <c r="AE1881"/>
      <c r="AF1881"/>
      <c r="AK1881" s="10"/>
      <c r="AM1881"/>
      <c r="AR1881" s="10"/>
      <c r="AT1881"/>
    </row>
    <row r="1882" spans="1:46" x14ac:dyDescent="0.25">
      <c r="A1882" s="93">
        <v>1793</v>
      </c>
      <c r="B1882" s="93" t="s">
        <v>126</v>
      </c>
      <c r="C1882" s="94" t="s">
        <v>114</v>
      </c>
      <c r="D1882" s="121">
        <v>2014</v>
      </c>
      <c r="E1882" s="93">
        <v>4</v>
      </c>
      <c r="F1882" s="93">
        <f t="shared" si="421"/>
        <v>1793</v>
      </c>
      <c r="H1882" s="54">
        <v>4</v>
      </c>
      <c r="I1882" s="118">
        <v>642</v>
      </c>
      <c r="J1882" s="123"/>
      <c r="L1882"/>
      <c r="M1882" s="60">
        <f t="shared" si="422"/>
        <v>642</v>
      </c>
      <c r="N1882" s="10"/>
      <c r="O1882" s="79" t="str">
        <f t="shared" si="418"/>
        <v>NY Metro</v>
      </c>
      <c r="P1882" s="94">
        <f t="shared" si="417"/>
        <v>1793</v>
      </c>
      <c r="Q1882" s="94" t="s">
        <v>114</v>
      </c>
      <c r="R1882" s="193"/>
      <c r="S1882" s="94">
        <v>1</v>
      </c>
      <c r="T1882" s="58">
        <f t="shared" si="426"/>
        <v>4</v>
      </c>
      <c r="U1882" s="61">
        <f t="shared" si="427"/>
        <v>642</v>
      </c>
      <c r="V1882" s="61">
        <f t="shared" si="419"/>
        <v>626.18873445501094</v>
      </c>
      <c r="W1882" s="61" t="s">
        <v>194</v>
      </c>
      <c r="X1882" s="61">
        <f t="shared" si="420"/>
        <v>3.6349999999999998</v>
      </c>
      <c r="Y1882" s="61">
        <f t="shared" si="424"/>
        <v>3.5454767129968299</v>
      </c>
      <c r="Z1882" s="58">
        <f t="shared" si="425"/>
        <v>0</v>
      </c>
      <c r="AA1882" s="81">
        <f t="shared" si="416"/>
        <v>626.18873445501094</v>
      </c>
      <c r="AB1882" s="212">
        <f t="shared" si="423"/>
        <v>156.54718361375274</v>
      </c>
      <c r="AC1882" s="82"/>
      <c r="AD1882" s="10"/>
      <c r="AE1882"/>
      <c r="AF1882"/>
      <c r="AK1882" s="10"/>
      <c r="AM1882"/>
      <c r="AR1882" s="10"/>
      <c r="AT1882"/>
    </row>
    <row r="1883" spans="1:46" x14ac:dyDescent="0.25">
      <c r="A1883" s="93">
        <v>1794</v>
      </c>
      <c r="B1883" s="93" t="s">
        <v>126</v>
      </c>
      <c r="C1883" s="94" t="s">
        <v>114</v>
      </c>
      <c r="D1883" s="121">
        <v>2014</v>
      </c>
      <c r="E1883" s="93">
        <v>4</v>
      </c>
      <c r="F1883" s="93">
        <f t="shared" si="421"/>
        <v>1794</v>
      </c>
      <c r="H1883" s="54">
        <v>4</v>
      </c>
      <c r="I1883" s="118">
        <v>642</v>
      </c>
      <c r="J1883" s="123"/>
      <c r="L1883"/>
      <c r="M1883" s="60">
        <f t="shared" si="422"/>
        <v>642</v>
      </c>
      <c r="N1883" s="10"/>
      <c r="O1883" s="79" t="str">
        <f t="shared" si="418"/>
        <v>NY Metro</v>
      </c>
      <c r="P1883" s="94">
        <f t="shared" si="417"/>
        <v>1794</v>
      </c>
      <c r="Q1883" s="94" t="s">
        <v>114</v>
      </c>
      <c r="R1883" s="193"/>
      <c r="S1883" s="94">
        <v>1</v>
      </c>
      <c r="T1883" s="58">
        <f t="shared" si="426"/>
        <v>4</v>
      </c>
      <c r="U1883" s="61">
        <f t="shared" si="427"/>
        <v>642</v>
      </c>
      <c r="V1883" s="61">
        <f t="shared" si="419"/>
        <v>626.18873445501094</v>
      </c>
      <c r="W1883" s="61" t="s">
        <v>194</v>
      </c>
      <c r="X1883" s="61">
        <f t="shared" si="420"/>
        <v>3.6349999999999998</v>
      </c>
      <c r="Y1883" s="61">
        <f t="shared" si="424"/>
        <v>3.5454767129968299</v>
      </c>
      <c r="Z1883" s="58">
        <f t="shared" si="425"/>
        <v>0</v>
      </c>
      <c r="AA1883" s="81">
        <f t="shared" si="416"/>
        <v>626.18873445501094</v>
      </c>
      <c r="AB1883" s="212">
        <f t="shared" si="423"/>
        <v>156.54718361375274</v>
      </c>
      <c r="AC1883" s="82"/>
      <c r="AD1883" s="10"/>
      <c r="AE1883"/>
      <c r="AF1883"/>
      <c r="AK1883" s="10"/>
      <c r="AM1883"/>
      <c r="AR1883" s="10"/>
      <c r="AT1883"/>
    </row>
    <row r="1884" spans="1:46" x14ac:dyDescent="0.25">
      <c r="A1884" s="93">
        <v>1795</v>
      </c>
      <c r="B1884" s="93" t="s">
        <v>126</v>
      </c>
      <c r="C1884" s="94" t="s">
        <v>114</v>
      </c>
      <c r="D1884" s="121">
        <v>2014</v>
      </c>
      <c r="E1884" s="93">
        <v>4</v>
      </c>
      <c r="F1884" s="93">
        <f t="shared" si="421"/>
        <v>1795</v>
      </c>
      <c r="H1884" s="54">
        <v>4</v>
      </c>
      <c r="I1884" s="118">
        <v>642</v>
      </c>
      <c r="J1884" s="123"/>
      <c r="L1884"/>
      <c r="M1884" s="60">
        <f t="shared" si="422"/>
        <v>642</v>
      </c>
      <c r="N1884" s="10"/>
      <c r="O1884" s="79" t="str">
        <f t="shared" si="418"/>
        <v>NY Metro</v>
      </c>
      <c r="P1884" s="94">
        <f t="shared" si="417"/>
        <v>1795</v>
      </c>
      <c r="Q1884" s="94" t="s">
        <v>114</v>
      </c>
      <c r="R1884" s="193"/>
      <c r="S1884" s="94">
        <v>1</v>
      </c>
      <c r="T1884" s="58">
        <f t="shared" si="426"/>
        <v>4</v>
      </c>
      <c r="U1884" s="61">
        <f t="shared" si="427"/>
        <v>642</v>
      </c>
      <c r="V1884" s="61">
        <f t="shared" si="419"/>
        <v>626.18873445501094</v>
      </c>
      <c r="W1884" s="61" t="s">
        <v>194</v>
      </c>
      <c r="X1884" s="61">
        <f t="shared" si="420"/>
        <v>3.6349999999999998</v>
      </c>
      <c r="Y1884" s="61">
        <f t="shared" si="424"/>
        <v>3.5454767129968299</v>
      </c>
      <c r="Z1884" s="58">
        <f t="shared" si="425"/>
        <v>0</v>
      </c>
      <c r="AA1884" s="81">
        <f t="shared" si="416"/>
        <v>626.18873445501094</v>
      </c>
      <c r="AB1884" s="212">
        <f t="shared" si="423"/>
        <v>156.54718361375274</v>
      </c>
      <c r="AC1884" s="82"/>
      <c r="AD1884" s="10"/>
      <c r="AE1884"/>
      <c r="AF1884"/>
      <c r="AK1884" s="10"/>
      <c r="AM1884"/>
      <c r="AR1884" s="10"/>
      <c r="AT1884"/>
    </row>
    <row r="1885" spans="1:46" x14ac:dyDescent="0.25">
      <c r="A1885" s="93">
        <v>1796</v>
      </c>
      <c r="B1885" s="93" t="s">
        <v>126</v>
      </c>
      <c r="C1885" s="94" t="s">
        <v>114</v>
      </c>
      <c r="D1885" s="121">
        <v>2014</v>
      </c>
      <c r="E1885" s="93">
        <v>4</v>
      </c>
      <c r="F1885" s="93">
        <f t="shared" si="421"/>
        <v>1796</v>
      </c>
      <c r="H1885" s="54">
        <v>4</v>
      </c>
      <c r="I1885" s="118">
        <v>642</v>
      </c>
      <c r="J1885" s="123"/>
      <c r="L1885"/>
      <c r="M1885" s="60">
        <f t="shared" si="422"/>
        <v>642</v>
      </c>
      <c r="N1885" s="10"/>
      <c r="O1885" s="79" t="str">
        <f t="shared" si="418"/>
        <v>NY Metro</v>
      </c>
      <c r="P1885" s="94">
        <f t="shared" si="417"/>
        <v>1796</v>
      </c>
      <c r="Q1885" s="94" t="s">
        <v>114</v>
      </c>
      <c r="R1885" s="193"/>
      <c r="S1885" s="94">
        <v>1</v>
      </c>
      <c r="T1885" s="58">
        <f t="shared" si="426"/>
        <v>4</v>
      </c>
      <c r="U1885" s="61">
        <f t="shared" si="427"/>
        <v>642</v>
      </c>
      <c r="V1885" s="61">
        <f t="shared" si="419"/>
        <v>626.18873445501094</v>
      </c>
      <c r="W1885" s="61" t="s">
        <v>194</v>
      </c>
      <c r="X1885" s="61">
        <f t="shared" si="420"/>
        <v>3.6349999999999998</v>
      </c>
      <c r="Y1885" s="61">
        <f t="shared" si="424"/>
        <v>3.5454767129968299</v>
      </c>
      <c r="Z1885" s="58">
        <f t="shared" si="425"/>
        <v>0</v>
      </c>
      <c r="AA1885" s="81">
        <f t="shared" si="416"/>
        <v>626.18873445501094</v>
      </c>
      <c r="AB1885" s="212">
        <f t="shared" si="423"/>
        <v>156.54718361375274</v>
      </c>
      <c r="AC1885" s="82"/>
      <c r="AD1885" s="10"/>
      <c r="AE1885"/>
      <c r="AF1885"/>
      <c r="AK1885" s="10"/>
      <c r="AM1885"/>
      <c r="AR1885" s="10"/>
      <c r="AT1885"/>
    </row>
    <row r="1886" spans="1:46" x14ac:dyDescent="0.25">
      <c r="A1886" s="93">
        <v>1797</v>
      </c>
      <c r="B1886" s="93" t="s">
        <v>126</v>
      </c>
      <c r="C1886" s="94" t="s">
        <v>114</v>
      </c>
      <c r="D1886" s="121">
        <v>2014</v>
      </c>
      <c r="E1886" s="93">
        <v>4</v>
      </c>
      <c r="F1886" s="93">
        <f t="shared" si="421"/>
        <v>1797</v>
      </c>
      <c r="H1886" s="54">
        <v>4</v>
      </c>
      <c r="I1886" s="118">
        <v>642</v>
      </c>
      <c r="J1886" s="123"/>
      <c r="L1886"/>
      <c r="M1886" s="60">
        <f t="shared" si="422"/>
        <v>642</v>
      </c>
      <c r="N1886" s="10"/>
      <c r="O1886" s="79" t="str">
        <f t="shared" si="418"/>
        <v>NY Metro</v>
      </c>
      <c r="P1886" s="94">
        <f t="shared" si="417"/>
        <v>1797</v>
      </c>
      <c r="Q1886" s="94" t="s">
        <v>114</v>
      </c>
      <c r="R1886" s="193"/>
      <c r="S1886" s="94">
        <v>1</v>
      </c>
      <c r="T1886" s="58">
        <f t="shared" si="426"/>
        <v>4</v>
      </c>
      <c r="U1886" s="61">
        <f t="shared" si="427"/>
        <v>642</v>
      </c>
      <c r="V1886" s="61">
        <f t="shared" si="419"/>
        <v>626.18873445501094</v>
      </c>
      <c r="W1886" s="61" t="s">
        <v>194</v>
      </c>
      <c r="X1886" s="61">
        <f t="shared" si="420"/>
        <v>3.6349999999999998</v>
      </c>
      <c r="Y1886" s="61">
        <f t="shared" si="424"/>
        <v>3.5454767129968299</v>
      </c>
      <c r="Z1886" s="58">
        <f t="shared" si="425"/>
        <v>0</v>
      </c>
      <c r="AA1886" s="81">
        <f t="shared" si="416"/>
        <v>626.18873445501094</v>
      </c>
      <c r="AB1886" s="212">
        <f t="shared" si="423"/>
        <v>156.54718361375274</v>
      </c>
      <c r="AC1886" s="82"/>
      <c r="AD1886" s="10"/>
      <c r="AE1886"/>
      <c r="AF1886"/>
      <c r="AK1886" s="10"/>
      <c r="AM1886"/>
      <c r="AR1886" s="10"/>
      <c r="AT1886"/>
    </row>
    <row r="1887" spans="1:46" x14ac:dyDescent="0.25">
      <c r="A1887" s="93">
        <v>1798</v>
      </c>
      <c r="B1887" s="93" t="s">
        <v>126</v>
      </c>
      <c r="C1887" s="94" t="s">
        <v>114</v>
      </c>
      <c r="D1887" s="121">
        <v>2014</v>
      </c>
      <c r="E1887" s="93">
        <v>4</v>
      </c>
      <c r="F1887" s="93">
        <f t="shared" si="421"/>
        <v>1798</v>
      </c>
      <c r="H1887" s="54">
        <v>4</v>
      </c>
      <c r="I1887" s="118">
        <v>642</v>
      </c>
      <c r="J1887" s="123"/>
      <c r="L1887"/>
      <c r="M1887" s="60">
        <f t="shared" si="422"/>
        <v>642</v>
      </c>
      <c r="N1887" s="10"/>
      <c r="O1887" s="79" t="str">
        <f t="shared" si="418"/>
        <v>NY Metro</v>
      </c>
      <c r="P1887" s="94">
        <f t="shared" si="417"/>
        <v>1798</v>
      </c>
      <c r="Q1887" s="94" t="s">
        <v>114</v>
      </c>
      <c r="R1887" s="193"/>
      <c r="S1887" s="94">
        <v>1</v>
      </c>
      <c r="T1887" s="58">
        <f t="shared" si="426"/>
        <v>4</v>
      </c>
      <c r="U1887" s="61">
        <f t="shared" si="427"/>
        <v>642</v>
      </c>
      <c r="V1887" s="61">
        <f t="shared" si="419"/>
        <v>626.18873445501094</v>
      </c>
      <c r="W1887" s="61" t="s">
        <v>194</v>
      </c>
      <c r="X1887" s="61">
        <f t="shared" si="420"/>
        <v>3.6349999999999998</v>
      </c>
      <c r="Y1887" s="61">
        <f t="shared" si="424"/>
        <v>3.5454767129968299</v>
      </c>
      <c r="Z1887" s="58">
        <f t="shared" si="425"/>
        <v>0</v>
      </c>
      <c r="AA1887" s="81">
        <f t="shared" ref="AA1887:AA1902" si="428">(Z1887*Y1887+V1887)/S1887</f>
        <v>626.18873445501094</v>
      </c>
      <c r="AB1887" s="212">
        <f t="shared" si="423"/>
        <v>156.54718361375274</v>
      </c>
      <c r="AC1887" s="82"/>
      <c r="AD1887" s="10"/>
      <c r="AE1887"/>
      <c r="AK1887" s="10"/>
      <c r="AM1887"/>
      <c r="AR1887" s="10"/>
      <c r="AT1887"/>
    </row>
    <row r="1888" spans="1:46" x14ac:dyDescent="0.25">
      <c r="A1888" s="93">
        <v>1799</v>
      </c>
      <c r="B1888" s="93" t="s">
        <v>126</v>
      </c>
      <c r="C1888" s="94" t="s">
        <v>114</v>
      </c>
      <c r="D1888" s="121">
        <v>2014</v>
      </c>
      <c r="E1888" s="93">
        <v>4</v>
      </c>
      <c r="F1888" s="93">
        <f t="shared" si="421"/>
        <v>1799</v>
      </c>
      <c r="H1888" s="54">
        <v>4</v>
      </c>
      <c r="I1888" s="118">
        <v>642</v>
      </c>
      <c r="J1888" s="123"/>
      <c r="L1888"/>
      <c r="M1888" s="60">
        <f t="shared" si="422"/>
        <v>642</v>
      </c>
      <c r="N1888" s="10"/>
      <c r="O1888" s="79" t="str">
        <f t="shared" si="418"/>
        <v>NY Metro</v>
      </c>
      <c r="P1888" s="94">
        <f t="shared" si="417"/>
        <v>1799</v>
      </c>
      <c r="Q1888" s="94" t="s">
        <v>114</v>
      </c>
      <c r="R1888" s="193"/>
      <c r="S1888" s="94">
        <v>1</v>
      </c>
      <c r="T1888" s="58">
        <f t="shared" si="426"/>
        <v>4</v>
      </c>
      <c r="U1888" s="61">
        <f t="shared" si="427"/>
        <v>642</v>
      </c>
      <c r="V1888" s="61">
        <f t="shared" si="419"/>
        <v>626.18873445501094</v>
      </c>
      <c r="W1888" s="61" t="s">
        <v>194</v>
      </c>
      <c r="X1888" s="61">
        <f t="shared" si="420"/>
        <v>3.6349999999999998</v>
      </c>
      <c r="Y1888" s="61">
        <f t="shared" si="424"/>
        <v>3.5454767129968299</v>
      </c>
      <c r="Z1888" s="58">
        <f t="shared" si="425"/>
        <v>0</v>
      </c>
      <c r="AA1888" s="81">
        <f t="shared" si="428"/>
        <v>626.18873445501094</v>
      </c>
      <c r="AB1888" s="212">
        <f t="shared" si="423"/>
        <v>156.54718361375274</v>
      </c>
      <c r="AC1888" s="82"/>
      <c r="AD1888" s="10"/>
      <c r="AE1888"/>
      <c r="AK1888" s="10"/>
      <c r="AM1888"/>
      <c r="AR1888" s="10"/>
      <c r="AT1888"/>
    </row>
    <row r="1889" spans="1:46" x14ac:dyDescent="0.25">
      <c r="A1889" s="93">
        <v>1800</v>
      </c>
      <c r="B1889" s="93" t="s">
        <v>126</v>
      </c>
      <c r="C1889" s="94" t="s">
        <v>114</v>
      </c>
      <c r="D1889" s="121">
        <v>2014</v>
      </c>
      <c r="E1889" s="93">
        <v>4</v>
      </c>
      <c r="F1889" s="93">
        <f t="shared" si="421"/>
        <v>1800</v>
      </c>
      <c r="H1889" s="54">
        <v>4</v>
      </c>
      <c r="I1889" s="118">
        <v>642</v>
      </c>
      <c r="J1889" s="123"/>
      <c r="L1889"/>
      <c r="M1889" s="60">
        <f t="shared" si="422"/>
        <v>642</v>
      </c>
      <c r="N1889" s="10"/>
      <c r="O1889" s="79" t="str">
        <f t="shared" si="418"/>
        <v>NY Metro</v>
      </c>
      <c r="P1889" s="94">
        <f t="shared" si="417"/>
        <v>1800</v>
      </c>
      <c r="Q1889" s="94" t="s">
        <v>114</v>
      </c>
      <c r="R1889" s="193"/>
      <c r="S1889" s="94">
        <v>1</v>
      </c>
      <c r="T1889" s="58">
        <f t="shared" si="426"/>
        <v>4</v>
      </c>
      <c r="U1889" s="61">
        <f t="shared" si="427"/>
        <v>642</v>
      </c>
      <c r="V1889" s="61">
        <f t="shared" si="419"/>
        <v>626.18873445501094</v>
      </c>
      <c r="W1889" s="61" t="s">
        <v>194</v>
      </c>
      <c r="X1889" s="61">
        <f t="shared" si="420"/>
        <v>3.6349999999999998</v>
      </c>
      <c r="Y1889" s="61">
        <f t="shared" si="424"/>
        <v>3.5454767129968299</v>
      </c>
      <c r="Z1889" s="58">
        <f t="shared" si="425"/>
        <v>0</v>
      </c>
      <c r="AA1889" s="81">
        <f t="shared" si="428"/>
        <v>626.18873445501094</v>
      </c>
      <c r="AB1889" s="212">
        <f t="shared" si="423"/>
        <v>156.54718361375274</v>
      </c>
      <c r="AC1889" s="82"/>
      <c r="AD1889" s="10"/>
      <c r="AE1889"/>
      <c r="AK1889" s="10"/>
      <c r="AM1889"/>
      <c r="AR1889" s="10"/>
      <c r="AT1889"/>
    </row>
    <row r="1890" spans="1:46" x14ac:dyDescent="0.25">
      <c r="A1890" s="93">
        <v>1801</v>
      </c>
      <c r="B1890" s="93" t="s">
        <v>126</v>
      </c>
      <c r="C1890" s="94" t="s">
        <v>114</v>
      </c>
      <c r="D1890" s="121">
        <v>2014</v>
      </c>
      <c r="E1890" s="93">
        <v>4</v>
      </c>
      <c r="F1890" s="93">
        <f t="shared" si="421"/>
        <v>1801</v>
      </c>
      <c r="H1890" s="54">
        <v>4</v>
      </c>
      <c r="I1890" s="118">
        <v>642</v>
      </c>
      <c r="J1890" s="123"/>
      <c r="L1890"/>
      <c r="M1890" s="60">
        <f t="shared" si="422"/>
        <v>642</v>
      </c>
      <c r="N1890" s="10"/>
      <c r="O1890" s="79" t="str">
        <f t="shared" si="418"/>
        <v>NY Metro</v>
      </c>
      <c r="P1890" s="94">
        <f t="shared" si="417"/>
        <v>1801</v>
      </c>
      <c r="Q1890" s="94" t="s">
        <v>114</v>
      </c>
      <c r="R1890" s="193"/>
      <c r="S1890" s="94">
        <v>1</v>
      </c>
      <c r="T1890" s="58">
        <f t="shared" si="426"/>
        <v>4</v>
      </c>
      <c r="U1890" s="61">
        <f t="shared" si="427"/>
        <v>642</v>
      </c>
      <c r="V1890" s="61">
        <f t="shared" si="419"/>
        <v>626.18873445501094</v>
      </c>
      <c r="W1890" s="61" t="s">
        <v>194</v>
      </c>
      <c r="X1890" s="61">
        <f t="shared" si="420"/>
        <v>3.6349999999999998</v>
      </c>
      <c r="Y1890" s="61">
        <f t="shared" si="424"/>
        <v>3.5454767129968299</v>
      </c>
      <c r="Z1890" s="58">
        <f t="shared" si="425"/>
        <v>0</v>
      </c>
      <c r="AA1890" s="81">
        <f t="shared" si="428"/>
        <v>626.18873445501094</v>
      </c>
      <c r="AB1890" s="212">
        <f t="shared" si="423"/>
        <v>156.54718361375274</v>
      </c>
      <c r="AC1890" s="82"/>
      <c r="AD1890" s="10"/>
      <c r="AE1890"/>
    </row>
    <row r="1891" spans="1:46" x14ac:dyDescent="0.25">
      <c r="A1891" s="93">
        <v>1802</v>
      </c>
      <c r="B1891" s="93" t="s">
        <v>126</v>
      </c>
      <c r="C1891" s="94" t="s">
        <v>114</v>
      </c>
      <c r="D1891" s="121">
        <v>2014</v>
      </c>
      <c r="E1891" s="93">
        <v>4</v>
      </c>
      <c r="F1891" s="93">
        <f t="shared" si="421"/>
        <v>1802</v>
      </c>
      <c r="H1891" s="54">
        <v>4</v>
      </c>
      <c r="I1891" s="118">
        <v>642</v>
      </c>
      <c r="J1891" s="123"/>
      <c r="L1891"/>
      <c r="M1891" s="60">
        <f t="shared" si="422"/>
        <v>642</v>
      </c>
      <c r="N1891" s="10"/>
      <c r="O1891" s="79" t="str">
        <f t="shared" si="418"/>
        <v>NY Metro</v>
      </c>
      <c r="P1891" s="94">
        <f t="shared" si="417"/>
        <v>1802</v>
      </c>
      <c r="Q1891" s="94" t="s">
        <v>114</v>
      </c>
      <c r="R1891" s="193"/>
      <c r="S1891" s="94">
        <v>1</v>
      </c>
      <c r="T1891" s="58">
        <f t="shared" si="426"/>
        <v>4</v>
      </c>
      <c r="U1891" s="61">
        <f t="shared" si="427"/>
        <v>642</v>
      </c>
      <c r="V1891" s="61">
        <f t="shared" si="419"/>
        <v>626.18873445501094</v>
      </c>
      <c r="W1891" s="61" t="s">
        <v>194</v>
      </c>
      <c r="X1891" s="61">
        <f t="shared" si="420"/>
        <v>3.6349999999999998</v>
      </c>
      <c r="Y1891" s="61">
        <f t="shared" si="424"/>
        <v>3.5454767129968299</v>
      </c>
      <c r="Z1891" s="58">
        <f t="shared" si="425"/>
        <v>0</v>
      </c>
      <c r="AA1891" s="81">
        <f t="shared" si="428"/>
        <v>626.18873445501094</v>
      </c>
      <c r="AB1891" s="212">
        <f t="shared" si="423"/>
        <v>156.54718361375274</v>
      </c>
      <c r="AC1891" s="82"/>
      <c r="AD1891" s="10"/>
    </row>
    <row r="1892" spans="1:46" x14ac:dyDescent="0.25">
      <c r="A1892" s="93">
        <v>1803</v>
      </c>
      <c r="B1892" s="93" t="s">
        <v>126</v>
      </c>
      <c r="C1892" s="94" t="s">
        <v>114</v>
      </c>
      <c r="D1892" s="121">
        <v>2014</v>
      </c>
      <c r="E1892" s="93">
        <v>4</v>
      </c>
      <c r="F1892" s="93">
        <f t="shared" si="421"/>
        <v>1803</v>
      </c>
      <c r="H1892" s="54">
        <v>4</v>
      </c>
      <c r="I1892" s="118">
        <v>642</v>
      </c>
      <c r="J1892" s="123"/>
      <c r="L1892"/>
      <c r="M1892" s="60">
        <f t="shared" si="422"/>
        <v>642</v>
      </c>
      <c r="N1892" s="10"/>
      <c r="O1892" s="79" t="str">
        <f t="shared" si="418"/>
        <v>NY Metro</v>
      </c>
      <c r="P1892" s="94">
        <f t="shared" si="417"/>
        <v>1803</v>
      </c>
      <c r="Q1892" s="94" t="s">
        <v>114</v>
      </c>
      <c r="R1892" s="193"/>
      <c r="S1892" s="94">
        <v>1</v>
      </c>
      <c r="T1892" s="58">
        <f t="shared" si="426"/>
        <v>4</v>
      </c>
      <c r="U1892" s="61">
        <f t="shared" si="427"/>
        <v>642</v>
      </c>
      <c r="V1892" s="61">
        <f t="shared" si="419"/>
        <v>626.18873445501094</v>
      </c>
      <c r="W1892" s="61" t="s">
        <v>194</v>
      </c>
      <c r="X1892" s="61">
        <f t="shared" si="420"/>
        <v>3.6349999999999998</v>
      </c>
      <c r="Y1892" s="61">
        <f t="shared" si="424"/>
        <v>3.5454767129968299</v>
      </c>
      <c r="Z1892" s="58">
        <f t="shared" si="425"/>
        <v>0</v>
      </c>
      <c r="AA1892" s="81">
        <f t="shared" si="428"/>
        <v>626.18873445501094</v>
      </c>
      <c r="AB1892" s="212">
        <f t="shared" si="423"/>
        <v>156.54718361375274</v>
      </c>
      <c r="AC1892" s="82"/>
      <c r="AD1892" s="10"/>
    </row>
    <row r="1893" spans="1:46" x14ac:dyDescent="0.25">
      <c r="A1893" s="93">
        <v>1804</v>
      </c>
      <c r="B1893" s="93" t="s">
        <v>126</v>
      </c>
      <c r="C1893" s="94" t="s">
        <v>114</v>
      </c>
      <c r="D1893" s="121">
        <v>2014</v>
      </c>
      <c r="E1893" s="93">
        <v>4</v>
      </c>
      <c r="F1893" s="93">
        <f t="shared" si="421"/>
        <v>1804</v>
      </c>
      <c r="H1893" s="54">
        <v>4</v>
      </c>
      <c r="I1893" s="118">
        <v>642</v>
      </c>
      <c r="J1893" s="123"/>
      <c r="L1893"/>
      <c r="M1893" s="60">
        <f t="shared" si="422"/>
        <v>642</v>
      </c>
      <c r="N1893" s="10"/>
      <c r="O1893" s="79" t="str">
        <f t="shared" si="418"/>
        <v>NY Metro</v>
      </c>
      <c r="P1893" s="94">
        <f t="shared" si="417"/>
        <v>1804</v>
      </c>
      <c r="Q1893" s="94" t="s">
        <v>114</v>
      </c>
      <c r="R1893" s="193"/>
      <c r="S1893" s="94">
        <v>1</v>
      </c>
      <c r="T1893" s="58">
        <f t="shared" si="426"/>
        <v>4</v>
      </c>
      <c r="U1893" s="61">
        <f t="shared" si="427"/>
        <v>642</v>
      </c>
      <c r="V1893" s="61">
        <f t="shared" si="419"/>
        <v>626.18873445501094</v>
      </c>
      <c r="W1893" s="61" t="s">
        <v>194</v>
      </c>
      <c r="X1893" s="61">
        <f t="shared" si="420"/>
        <v>3.6349999999999998</v>
      </c>
      <c r="Y1893" s="61">
        <f t="shared" si="424"/>
        <v>3.5454767129968299</v>
      </c>
      <c r="Z1893" s="58">
        <f t="shared" si="425"/>
        <v>0</v>
      </c>
      <c r="AA1893" s="81">
        <f t="shared" si="428"/>
        <v>626.18873445501094</v>
      </c>
      <c r="AB1893" s="212">
        <f t="shared" si="423"/>
        <v>156.54718361375274</v>
      </c>
      <c r="AC1893" s="82"/>
      <c r="AD1893" s="10"/>
    </row>
    <row r="1894" spans="1:46" x14ac:dyDescent="0.25">
      <c r="A1894" s="93">
        <v>1805</v>
      </c>
      <c r="B1894" s="93" t="s">
        <v>126</v>
      </c>
      <c r="C1894" s="94" t="s">
        <v>114</v>
      </c>
      <c r="D1894" s="121">
        <v>2014</v>
      </c>
      <c r="E1894" s="93">
        <v>4</v>
      </c>
      <c r="F1894" s="93">
        <f t="shared" si="421"/>
        <v>1805</v>
      </c>
      <c r="H1894" s="54">
        <v>4</v>
      </c>
      <c r="I1894" s="118">
        <v>642</v>
      </c>
      <c r="J1894" s="123"/>
      <c r="L1894"/>
      <c r="M1894" s="60">
        <f t="shared" si="422"/>
        <v>642</v>
      </c>
      <c r="N1894" s="10"/>
      <c r="O1894" s="79" t="str">
        <f t="shared" si="418"/>
        <v>NY Metro</v>
      </c>
      <c r="P1894" s="94">
        <f t="shared" si="417"/>
        <v>1805</v>
      </c>
      <c r="Q1894" s="94" t="s">
        <v>114</v>
      </c>
      <c r="R1894" s="193"/>
      <c r="S1894" s="94">
        <v>1</v>
      </c>
      <c r="T1894" s="58">
        <f t="shared" si="426"/>
        <v>4</v>
      </c>
      <c r="U1894" s="61">
        <f t="shared" si="427"/>
        <v>642</v>
      </c>
      <c r="V1894" s="61">
        <f t="shared" si="419"/>
        <v>626.18873445501094</v>
      </c>
      <c r="W1894" s="61" t="s">
        <v>194</v>
      </c>
      <c r="X1894" s="61">
        <f t="shared" si="420"/>
        <v>3.6349999999999998</v>
      </c>
      <c r="Y1894" s="61">
        <f t="shared" si="424"/>
        <v>3.5454767129968299</v>
      </c>
      <c r="Z1894" s="58">
        <f t="shared" si="425"/>
        <v>0</v>
      </c>
      <c r="AA1894" s="81">
        <f t="shared" si="428"/>
        <v>626.18873445501094</v>
      </c>
      <c r="AB1894" s="212">
        <f t="shared" si="423"/>
        <v>156.54718361375274</v>
      </c>
      <c r="AC1894" s="82"/>
      <c r="AD1894" s="10"/>
    </row>
    <row r="1895" spans="1:46" x14ac:dyDescent="0.25">
      <c r="A1895" s="93">
        <v>1806</v>
      </c>
      <c r="B1895" s="93" t="s">
        <v>126</v>
      </c>
      <c r="C1895" s="94" t="s">
        <v>114</v>
      </c>
      <c r="D1895" s="121">
        <v>2014</v>
      </c>
      <c r="E1895" s="93">
        <v>4</v>
      </c>
      <c r="F1895" s="93">
        <f t="shared" si="421"/>
        <v>1806</v>
      </c>
      <c r="H1895" s="54">
        <v>4</v>
      </c>
      <c r="I1895" s="118">
        <v>642</v>
      </c>
      <c r="J1895" s="123"/>
      <c r="L1895"/>
      <c r="M1895" s="60">
        <f t="shared" si="422"/>
        <v>642</v>
      </c>
      <c r="N1895" s="10"/>
      <c r="O1895" s="79" t="str">
        <f t="shared" si="418"/>
        <v>NY Metro</v>
      </c>
      <c r="P1895" s="94">
        <f t="shared" si="417"/>
        <v>1806</v>
      </c>
      <c r="Q1895" s="94" t="s">
        <v>114</v>
      </c>
      <c r="R1895" s="193"/>
      <c r="S1895" s="94">
        <v>1</v>
      </c>
      <c r="T1895" s="58">
        <f t="shared" si="426"/>
        <v>4</v>
      </c>
      <c r="U1895" s="61">
        <f t="shared" si="427"/>
        <v>642</v>
      </c>
      <c r="V1895" s="61">
        <f t="shared" si="419"/>
        <v>626.18873445501094</v>
      </c>
      <c r="W1895" s="61" t="s">
        <v>194</v>
      </c>
      <c r="X1895" s="61">
        <f t="shared" si="420"/>
        <v>3.6349999999999998</v>
      </c>
      <c r="Y1895" s="61">
        <f t="shared" si="424"/>
        <v>3.5454767129968299</v>
      </c>
      <c r="Z1895" s="58">
        <f t="shared" si="425"/>
        <v>0</v>
      </c>
      <c r="AA1895" s="81">
        <f t="shared" si="428"/>
        <v>626.18873445501094</v>
      </c>
      <c r="AB1895" s="212">
        <f t="shared" si="423"/>
        <v>156.54718361375274</v>
      </c>
      <c r="AC1895" s="82"/>
      <c r="AD1895" s="10"/>
    </row>
    <row r="1896" spans="1:46" x14ac:dyDescent="0.25">
      <c r="A1896" s="93">
        <v>1807</v>
      </c>
      <c r="B1896" s="93" t="s">
        <v>126</v>
      </c>
      <c r="C1896" s="94" t="s">
        <v>114</v>
      </c>
      <c r="D1896" s="121">
        <v>2014</v>
      </c>
      <c r="E1896" s="93">
        <v>4</v>
      </c>
      <c r="F1896" s="93">
        <f t="shared" si="421"/>
        <v>1807</v>
      </c>
      <c r="H1896" s="54">
        <v>4</v>
      </c>
      <c r="I1896" s="118">
        <v>642</v>
      </c>
      <c r="J1896" s="123"/>
      <c r="L1896"/>
      <c r="M1896" s="60">
        <f t="shared" si="422"/>
        <v>642</v>
      </c>
      <c r="N1896" s="10"/>
      <c r="O1896" s="79" t="str">
        <f t="shared" si="418"/>
        <v>NY Metro</v>
      </c>
      <c r="P1896" s="94">
        <f t="shared" si="417"/>
        <v>1807</v>
      </c>
      <c r="Q1896" s="94" t="s">
        <v>114</v>
      </c>
      <c r="R1896" s="193"/>
      <c r="S1896" s="94">
        <v>1</v>
      </c>
      <c r="T1896" s="58">
        <f t="shared" si="426"/>
        <v>4</v>
      </c>
      <c r="U1896" s="61">
        <f t="shared" si="427"/>
        <v>642</v>
      </c>
      <c r="V1896" s="61">
        <f t="shared" si="419"/>
        <v>626.18873445501094</v>
      </c>
      <c r="W1896" s="61" t="s">
        <v>194</v>
      </c>
      <c r="X1896" s="61">
        <f t="shared" si="420"/>
        <v>3.6349999999999998</v>
      </c>
      <c r="Y1896" s="61">
        <f t="shared" si="424"/>
        <v>3.5454767129968299</v>
      </c>
      <c r="Z1896" s="58">
        <f t="shared" si="425"/>
        <v>0</v>
      </c>
      <c r="AA1896" s="81">
        <f t="shared" si="428"/>
        <v>626.18873445501094</v>
      </c>
      <c r="AB1896" s="212">
        <f t="shared" si="423"/>
        <v>156.54718361375274</v>
      </c>
      <c r="AC1896" s="82"/>
      <c r="AD1896" s="10"/>
    </row>
    <row r="1897" spans="1:46" x14ac:dyDescent="0.25">
      <c r="A1897" s="93">
        <v>1808</v>
      </c>
      <c r="B1897" s="93" t="s">
        <v>126</v>
      </c>
      <c r="C1897" s="94" t="s">
        <v>114</v>
      </c>
      <c r="D1897" s="121">
        <v>2014</v>
      </c>
      <c r="E1897" s="93">
        <v>4</v>
      </c>
      <c r="F1897" s="93">
        <f t="shared" si="421"/>
        <v>1808</v>
      </c>
      <c r="H1897" s="54">
        <v>4</v>
      </c>
      <c r="I1897" s="118">
        <v>642</v>
      </c>
      <c r="J1897" s="123"/>
      <c r="L1897"/>
      <c r="M1897" s="60">
        <f t="shared" si="422"/>
        <v>642</v>
      </c>
      <c r="N1897" s="10"/>
      <c r="O1897" s="79" t="str">
        <f t="shared" si="418"/>
        <v>NY Metro</v>
      </c>
      <c r="P1897" s="94">
        <f t="shared" si="417"/>
        <v>1808</v>
      </c>
      <c r="Q1897" s="94" t="s">
        <v>114</v>
      </c>
      <c r="R1897" s="193"/>
      <c r="S1897" s="94">
        <v>1</v>
      </c>
      <c r="T1897" s="58">
        <f t="shared" si="426"/>
        <v>4</v>
      </c>
      <c r="U1897" s="61">
        <f t="shared" si="427"/>
        <v>642</v>
      </c>
      <c r="V1897" s="61">
        <f t="shared" si="419"/>
        <v>626.18873445501094</v>
      </c>
      <c r="W1897" s="61" t="s">
        <v>194</v>
      </c>
      <c r="X1897" s="61">
        <f t="shared" si="420"/>
        <v>3.6349999999999998</v>
      </c>
      <c r="Y1897" s="61">
        <f t="shared" si="424"/>
        <v>3.5454767129968299</v>
      </c>
      <c r="Z1897" s="58">
        <f t="shared" si="425"/>
        <v>0</v>
      </c>
      <c r="AA1897" s="81">
        <f t="shared" si="428"/>
        <v>626.18873445501094</v>
      </c>
      <c r="AB1897" s="212">
        <f t="shared" si="423"/>
        <v>156.54718361375274</v>
      </c>
      <c r="AC1897" s="82"/>
      <c r="AD1897" s="10"/>
    </row>
    <row r="1898" spans="1:46" x14ac:dyDescent="0.25">
      <c r="A1898" s="93">
        <v>1809</v>
      </c>
      <c r="B1898" s="93" t="s">
        <v>126</v>
      </c>
      <c r="C1898" s="94" t="s">
        <v>114</v>
      </c>
      <c r="D1898" s="121">
        <v>2014</v>
      </c>
      <c r="E1898" s="93">
        <v>4</v>
      </c>
      <c r="F1898" s="93">
        <f t="shared" si="421"/>
        <v>1809</v>
      </c>
      <c r="H1898" s="54">
        <v>4</v>
      </c>
      <c r="I1898" s="118">
        <v>642</v>
      </c>
      <c r="J1898" s="123"/>
      <c r="L1898"/>
      <c r="M1898" s="60">
        <f t="shared" si="422"/>
        <v>642</v>
      </c>
      <c r="N1898" s="10"/>
      <c r="O1898" s="79" t="str">
        <f t="shared" si="418"/>
        <v>NY Metro</v>
      </c>
      <c r="P1898" s="94">
        <f t="shared" si="417"/>
        <v>1809</v>
      </c>
      <c r="Q1898" s="94" t="s">
        <v>114</v>
      </c>
      <c r="R1898" s="193"/>
      <c r="S1898" s="94">
        <v>1</v>
      </c>
      <c r="T1898" s="58">
        <f t="shared" si="426"/>
        <v>4</v>
      </c>
      <c r="U1898" s="61">
        <f t="shared" si="427"/>
        <v>642</v>
      </c>
      <c r="V1898" s="61">
        <f t="shared" si="419"/>
        <v>626.18873445501094</v>
      </c>
      <c r="W1898" s="61" t="s">
        <v>194</v>
      </c>
      <c r="X1898" s="61">
        <f t="shared" si="420"/>
        <v>3.6349999999999998</v>
      </c>
      <c r="Y1898" s="61">
        <f t="shared" si="424"/>
        <v>3.5454767129968299</v>
      </c>
      <c r="Z1898" s="58">
        <f t="shared" si="425"/>
        <v>0</v>
      </c>
      <c r="AA1898" s="81">
        <f t="shared" si="428"/>
        <v>626.18873445501094</v>
      </c>
      <c r="AB1898" s="212">
        <f t="shared" si="423"/>
        <v>156.54718361375274</v>
      </c>
      <c r="AC1898" s="82"/>
      <c r="AD1898" s="10"/>
    </row>
    <row r="1899" spans="1:46" x14ac:dyDescent="0.25">
      <c r="A1899" s="93">
        <v>1810</v>
      </c>
      <c r="B1899" s="93" t="s">
        <v>126</v>
      </c>
      <c r="C1899" s="94" t="s">
        <v>114</v>
      </c>
      <c r="D1899" s="121">
        <v>2014</v>
      </c>
      <c r="E1899" s="93">
        <v>4</v>
      </c>
      <c r="F1899" s="93">
        <f t="shared" si="421"/>
        <v>1810</v>
      </c>
      <c r="H1899" s="54">
        <v>4</v>
      </c>
      <c r="I1899" s="118">
        <v>642</v>
      </c>
      <c r="J1899" s="123"/>
      <c r="L1899"/>
      <c r="M1899" s="60">
        <f t="shared" si="422"/>
        <v>642</v>
      </c>
      <c r="N1899" s="10"/>
      <c r="O1899" s="79" t="str">
        <f t="shared" si="418"/>
        <v>NY Metro</v>
      </c>
      <c r="P1899" s="94">
        <f t="shared" si="417"/>
        <v>1810</v>
      </c>
      <c r="Q1899" s="94" t="s">
        <v>114</v>
      </c>
      <c r="R1899" s="193"/>
      <c r="S1899" s="94">
        <v>1</v>
      </c>
      <c r="T1899" s="58">
        <f t="shared" si="426"/>
        <v>4</v>
      </c>
      <c r="U1899" s="61">
        <f t="shared" si="427"/>
        <v>642</v>
      </c>
      <c r="V1899" s="61">
        <f t="shared" si="419"/>
        <v>626.18873445501094</v>
      </c>
      <c r="W1899" s="61" t="s">
        <v>194</v>
      </c>
      <c r="X1899" s="61">
        <f t="shared" si="420"/>
        <v>3.6349999999999998</v>
      </c>
      <c r="Y1899" s="61">
        <f t="shared" si="424"/>
        <v>3.5454767129968299</v>
      </c>
      <c r="Z1899" s="58">
        <f t="shared" si="425"/>
        <v>0</v>
      </c>
      <c r="AA1899" s="81">
        <f t="shared" si="428"/>
        <v>626.18873445501094</v>
      </c>
      <c r="AB1899" s="212">
        <f t="shared" si="423"/>
        <v>156.54718361375274</v>
      </c>
      <c r="AC1899" s="82"/>
      <c r="AD1899" s="10"/>
    </row>
    <row r="1900" spans="1:46" x14ac:dyDescent="0.25">
      <c r="A1900" s="93">
        <v>1811</v>
      </c>
      <c r="B1900" s="93" t="s">
        <v>126</v>
      </c>
      <c r="C1900" s="94" t="s">
        <v>114</v>
      </c>
      <c r="D1900" s="121">
        <v>2014</v>
      </c>
      <c r="E1900" s="93">
        <v>4</v>
      </c>
      <c r="F1900" s="93">
        <f t="shared" si="421"/>
        <v>1811</v>
      </c>
      <c r="H1900" s="54">
        <v>4</v>
      </c>
      <c r="I1900" s="118">
        <v>642</v>
      </c>
      <c r="J1900" s="123"/>
      <c r="L1900"/>
      <c r="M1900" s="60">
        <f t="shared" si="422"/>
        <v>642</v>
      </c>
      <c r="N1900" s="10"/>
      <c r="O1900" s="79" t="str">
        <f t="shared" si="418"/>
        <v>NY Metro</v>
      </c>
      <c r="P1900" s="94">
        <f t="shared" si="417"/>
        <v>1811</v>
      </c>
      <c r="Q1900" s="94" t="s">
        <v>114</v>
      </c>
      <c r="R1900" s="193"/>
      <c r="S1900" s="94">
        <v>1</v>
      </c>
      <c r="T1900" s="58">
        <f t="shared" si="426"/>
        <v>4</v>
      </c>
      <c r="U1900" s="61">
        <f t="shared" si="427"/>
        <v>642</v>
      </c>
      <c r="V1900" s="61">
        <f t="shared" si="419"/>
        <v>626.18873445501094</v>
      </c>
      <c r="W1900" s="61" t="s">
        <v>194</v>
      </c>
      <c r="X1900" s="61">
        <f t="shared" si="420"/>
        <v>3.6349999999999998</v>
      </c>
      <c r="Y1900" s="61">
        <f t="shared" si="424"/>
        <v>3.5454767129968299</v>
      </c>
      <c r="Z1900" s="58">
        <f t="shared" si="425"/>
        <v>0</v>
      </c>
      <c r="AA1900" s="81">
        <f t="shared" si="428"/>
        <v>626.18873445501094</v>
      </c>
      <c r="AB1900" s="212">
        <f t="shared" si="423"/>
        <v>156.54718361375274</v>
      </c>
      <c r="AC1900" s="82"/>
      <c r="AD1900" s="10"/>
    </row>
    <row r="1901" spans="1:46" x14ac:dyDescent="0.25">
      <c r="A1901" s="93">
        <v>1812</v>
      </c>
      <c r="B1901" s="93" t="s">
        <v>126</v>
      </c>
      <c r="C1901" s="94" t="s">
        <v>114</v>
      </c>
      <c r="D1901" s="121">
        <v>2014</v>
      </c>
      <c r="E1901" s="93">
        <v>4</v>
      </c>
      <c r="F1901" s="93">
        <f t="shared" si="421"/>
        <v>1812</v>
      </c>
      <c r="H1901" s="54">
        <v>4</v>
      </c>
      <c r="I1901" s="118">
        <v>642</v>
      </c>
      <c r="J1901" s="123"/>
      <c r="L1901"/>
      <c r="M1901" s="60">
        <f t="shared" si="422"/>
        <v>642</v>
      </c>
      <c r="N1901" s="10"/>
      <c r="O1901" s="79" t="str">
        <f t="shared" si="418"/>
        <v>NY Metro</v>
      </c>
      <c r="P1901" s="94">
        <f t="shared" si="417"/>
        <v>1812</v>
      </c>
      <c r="Q1901" s="94" t="s">
        <v>114</v>
      </c>
      <c r="R1901" s="193"/>
      <c r="S1901" s="94">
        <v>1</v>
      </c>
      <c r="T1901" s="58">
        <f t="shared" si="426"/>
        <v>4</v>
      </c>
      <c r="U1901" s="61">
        <f t="shared" si="427"/>
        <v>642</v>
      </c>
      <c r="V1901" s="61">
        <f t="shared" si="419"/>
        <v>626.18873445501094</v>
      </c>
      <c r="W1901" s="61" t="s">
        <v>194</v>
      </c>
      <c r="X1901" s="61">
        <f t="shared" si="420"/>
        <v>3.6349999999999998</v>
      </c>
      <c r="Y1901" s="61">
        <f t="shared" si="424"/>
        <v>3.5454767129968299</v>
      </c>
      <c r="Z1901" s="58">
        <f t="shared" si="425"/>
        <v>0</v>
      </c>
      <c r="AA1901" s="81">
        <f t="shared" si="428"/>
        <v>626.18873445501094</v>
      </c>
      <c r="AB1901" s="212">
        <f t="shared" si="423"/>
        <v>156.54718361375274</v>
      </c>
      <c r="AC1901" s="82"/>
      <c r="AD1901" s="10"/>
    </row>
    <row r="1902" spans="1:46" x14ac:dyDescent="0.25">
      <c r="A1902" s="93">
        <v>1813</v>
      </c>
      <c r="B1902" s="93" t="s">
        <v>126</v>
      </c>
      <c r="C1902" s="94" t="s">
        <v>114</v>
      </c>
      <c r="D1902" s="121">
        <v>2014</v>
      </c>
      <c r="E1902" s="93">
        <v>4</v>
      </c>
      <c r="F1902" s="93">
        <f t="shared" si="421"/>
        <v>1813</v>
      </c>
      <c r="H1902" s="54">
        <v>4</v>
      </c>
      <c r="I1902" s="118">
        <v>642</v>
      </c>
      <c r="J1902" s="123"/>
      <c r="L1902"/>
      <c r="M1902" s="60">
        <f t="shared" si="422"/>
        <v>642</v>
      </c>
      <c r="N1902" s="10"/>
      <c r="O1902" s="79" t="str">
        <f t="shared" si="418"/>
        <v>NY Metro</v>
      </c>
      <c r="P1902" s="94">
        <f t="shared" si="417"/>
        <v>1813</v>
      </c>
      <c r="Q1902" s="94" t="s">
        <v>114</v>
      </c>
      <c r="R1902" s="193"/>
      <c r="S1902" s="94">
        <v>1</v>
      </c>
      <c r="T1902" s="58">
        <f t="shared" si="426"/>
        <v>4</v>
      </c>
      <c r="U1902" s="61">
        <f t="shared" si="427"/>
        <v>642</v>
      </c>
      <c r="V1902" s="61">
        <f t="shared" si="419"/>
        <v>626.18873445501094</v>
      </c>
      <c r="W1902" s="61" t="s">
        <v>194</v>
      </c>
      <c r="X1902" s="61">
        <f t="shared" si="420"/>
        <v>3.6349999999999998</v>
      </c>
      <c r="Y1902" s="61">
        <f t="shared" si="424"/>
        <v>3.5454767129968299</v>
      </c>
      <c r="Z1902" s="58">
        <f t="shared" si="425"/>
        <v>0</v>
      </c>
      <c r="AA1902" s="81">
        <f t="shared" si="428"/>
        <v>626.18873445501094</v>
      </c>
      <c r="AB1902" s="212">
        <f t="shared" si="423"/>
        <v>156.54718361375274</v>
      </c>
      <c r="AC1902" s="82"/>
      <c r="AD1902" s="10"/>
    </row>
  </sheetData>
  <autoFilter ref="A10:AE36"/>
  <sortState ref="N7:AH144">
    <sortCondition ref="Z7:Z144"/>
    <sortCondition ref="P7:P144"/>
    <sortCondition ref="Q7:Q144"/>
  </sortState>
  <mergeCells count="23">
    <mergeCell ref="E2:G2"/>
    <mergeCell ref="E3:G3"/>
    <mergeCell ref="E4:G4"/>
    <mergeCell ref="E5:G5"/>
    <mergeCell ref="X56:AC56"/>
    <mergeCell ref="E6:G6"/>
    <mergeCell ref="E7:G7"/>
    <mergeCell ref="E8:G8"/>
    <mergeCell ref="E9:G9"/>
    <mergeCell ref="AB4:AB5"/>
    <mergeCell ref="A56:D56"/>
    <mergeCell ref="H56:K56"/>
    <mergeCell ref="AE20:AE21"/>
    <mergeCell ref="AF20:AG20"/>
    <mergeCell ref="O56:V56"/>
    <mergeCell ref="AS10:AV10"/>
    <mergeCell ref="AL41:AN41"/>
    <mergeCell ref="AE19:AH19"/>
    <mergeCell ref="AE30:AH34"/>
    <mergeCell ref="B48:D48"/>
    <mergeCell ref="H48:J48"/>
    <mergeCell ref="AE11:AI11"/>
    <mergeCell ref="AI35:AJ35"/>
  </mergeCells>
  <dataValidations count="5">
    <dataValidation type="list" allowBlank="1" showInputMessage="1" showErrorMessage="1" sqref="E57:E1902 S54 S16:S19 S32:S35 S38:S41 S43:S46 E11:E55">
      <formula1>$AM$49:$AM$55</formula1>
    </dataValidation>
    <dataValidation type="list" allowBlank="1" showInputMessage="1" showErrorMessage="1" sqref="C76 Q76:R76 C49:C55 Q49:Q55 C11:C19 Q11:Q47 C21:C47">
      <formula1>$H$10:$H$14</formula1>
    </dataValidation>
    <dataValidation type="list" allowBlank="1" showInputMessage="1" showErrorMessage="1" sqref="Q57:R69">
      <formula1>$H$10:$H$12</formula1>
    </dataValidation>
    <dataValidation type="list" allowBlank="1" showInputMessage="1" showErrorMessage="1" sqref="Q70:R75 C57:C75 C20 C77:C1902">
      <formula1>$I$9:$I$14</formula1>
    </dataValidation>
    <dataValidation type="list" allowBlank="1" showInputMessage="1" showErrorMessage="1" sqref="O57:O1902 O36:O37 O47:O53 O42 O20:O31 O11:O15 O55">
      <formula1>$G$9:$G$15</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 of Results'!$I$9:$I$14</xm:f>
          </x14:formula1>
          <xm:sqref>Q77:R1902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workbookViewId="0">
      <selection activeCell="A2" sqref="A2"/>
    </sheetView>
  </sheetViews>
  <sheetFormatPr defaultRowHeight="15" x14ac:dyDescent="0.25"/>
  <cols>
    <col min="1" max="1" width="4.5703125" customWidth="1"/>
    <col min="3" max="3" width="14.140625" customWidth="1"/>
    <col min="4" max="4" width="11.5703125" customWidth="1"/>
    <col min="5" max="5" width="11.42578125" customWidth="1"/>
    <col min="6" max="6" width="14.140625" customWidth="1"/>
    <col min="7" max="7" width="14.85546875" customWidth="1"/>
    <col min="8" max="8" width="16" customWidth="1"/>
    <col min="18" max="18" width="4.28515625" customWidth="1"/>
    <col min="19" max="19" width="3.85546875" customWidth="1"/>
    <col min="20" max="20" width="18" customWidth="1"/>
    <col min="21" max="21" width="15.28515625" customWidth="1"/>
    <col min="23" max="23" width="10" customWidth="1"/>
    <col min="24" max="24" width="16.5703125" customWidth="1"/>
  </cols>
  <sheetData>
    <row r="1" spans="1:24" ht="18.75" x14ac:dyDescent="0.3">
      <c r="A1" s="175" t="str">
        <f>'Summary of Results'!A1</f>
        <v>Evaporator Fan Controls</v>
      </c>
    </row>
    <row r="3" spans="1:24" x14ac:dyDescent="0.25">
      <c r="B3" s="93" t="s">
        <v>91</v>
      </c>
    </row>
    <row r="4" spans="1:24" x14ac:dyDescent="0.25">
      <c r="T4" s="425" t="s">
        <v>253</v>
      </c>
      <c r="U4" s="425"/>
      <c r="V4" s="425"/>
      <c r="W4" s="425"/>
      <c r="X4" s="425"/>
    </row>
    <row r="5" spans="1:24" x14ac:dyDescent="0.25">
      <c r="T5" s="426" t="s">
        <v>131</v>
      </c>
      <c r="U5" s="428"/>
      <c r="V5" s="126" t="s">
        <v>132</v>
      </c>
      <c r="W5" s="126" t="s">
        <v>133</v>
      </c>
      <c r="X5" s="126" t="s">
        <v>134</v>
      </c>
    </row>
    <row r="6" spans="1:24" x14ac:dyDescent="0.25">
      <c r="T6" s="426" t="s">
        <v>128</v>
      </c>
      <c r="U6" s="427"/>
      <c r="V6" s="430">
        <v>317</v>
      </c>
      <c r="W6" s="427">
        <v>0.34</v>
      </c>
      <c r="X6" s="431">
        <f>V6*(1+W6)</f>
        <v>424.78000000000003</v>
      </c>
    </row>
    <row r="7" spans="1:24" x14ac:dyDescent="0.25">
      <c r="T7" s="426" t="s">
        <v>129</v>
      </c>
      <c r="U7" s="427"/>
      <c r="V7" s="430">
        <v>335</v>
      </c>
      <c r="W7" s="427">
        <v>0.34</v>
      </c>
      <c r="X7" s="431">
        <f>V7*(1+W7)</f>
        <v>448.90000000000003</v>
      </c>
    </row>
    <row r="8" spans="1:24" ht="15.75" thickBot="1" x14ac:dyDescent="0.3">
      <c r="T8" s="426" t="s">
        <v>95</v>
      </c>
      <c r="U8" s="427"/>
      <c r="V8" s="430">
        <v>300</v>
      </c>
      <c r="W8" s="427">
        <v>0.34</v>
      </c>
      <c r="X8" s="433">
        <f>V8*(1+W8)</f>
        <v>402</v>
      </c>
    </row>
    <row r="9" spans="1:24" ht="15.75" thickBot="1" x14ac:dyDescent="0.3">
      <c r="U9" t="s">
        <v>130</v>
      </c>
      <c r="V9" s="429">
        <f>AVERAGE(V6:V8)</f>
        <v>317.33333333333331</v>
      </c>
      <c r="W9" s="432">
        <v>0.34</v>
      </c>
      <c r="X9" s="119">
        <f>AVERAGE(X6:X8)</f>
        <v>425.22666666666669</v>
      </c>
    </row>
    <row r="10" spans="1:24" x14ac:dyDescent="0.25">
      <c r="V10" s="49"/>
    </row>
    <row r="13" spans="1:24" x14ac:dyDescent="0.25">
      <c r="U13" t="s">
        <v>242</v>
      </c>
      <c r="V13" s="334" t="s">
        <v>243</v>
      </c>
      <c r="W13" t="s">
        <v>254</v>
      </c>
      <c r="X13" t="s">
        <v>246</v>
      </c>
    </row>
    <row r="14" spans="1:24" x14ac:dyDescent="0.25">
      <c r="T14" s="126" t="s">
        <v>115</v>
      </c>
      <c r="U14" s="126">
        <v>3</v>
      </c>
      <c r="V14" s="135">
        <v>90</v>
      </c>
      <c r="W14" s="126"/>
      <c r="X14" s="434">
        <f>U14*V14</f>
        <v>270</v>
      </c>
    </row>
    <row r="15" spans="1:24" ht="15.75" thickBot="1" x14ac:dyDescent="0.3"/>
    <row r="16" spans="1:24" ht="15.75" thickBot="1" x14ac:dyDescent="0.3">
      <c r="T16" t="s">
        <v>244</v>
      </c>
      <c r="X16" s="333">
        <f>X14+X9</f>
        <v>695.22666666666669</v>
      </c>
    </row>
    <row r="17" spans="2:24" ht="15.75" thickBot="1" x14ac:dyDescent="0.3">
      <c r="T17" t="s">
        <v>245</v>
      </c>
      <c r="W17" s="432">
        <v>4</v>
      </c>
      <c r="X17" s="333">
        <f>X16/W17</f>
        <v>173.80666666666667</v>
      </c>
    </row>
    <row r="24" spans="2:24" ht="15.75" thickBot="1" x14ac:dyDescent="0.3">
      <c r="B24" s="93" t="s">
        <v>92</v>
      </c>
      <c r="C24" s="80"/>
      <c r="D24" s="94"/>
      <c r="E24" s="93"/>
      <c r="F24" s="93"/>
      <c r="G24" s="93"/>
      <c r="H24" s="93"/>
      <c r="Q24" s="92">
        <f>(479+270)/4</f>
        <v>187.25</v>
      </c>
    </row>
    <row r="25" spans="2:24" ht="26.25" thickBot="1" x14ac:dyDescent="0.3">
      <c r="B25" s="98" t="s">
        <v>93</v>
      </c>
      <c r="C25" s="99" t="s">
        <v>81</v>
      </c>
      <c r="D25" s="100" t="s">
        <v>94</v>
      </c>
      <c r="E25" s="576" t="s">
        <v>7</v>
      </c>
      <c r="F25" s="577"/>
      <c r="G25" s="577"/>
      <c r="H25" s="578"/>
    </row>
    <row r="26" spans="2:24" ht="35.25" customHeight="1" thickBot="1" x14ac:dyDescent="0.3">
      <c r="B26" s="101">
        <v>1</v>
      </c>
      <c r="C26" s="104" t="s">
        <v>95</v>
      </c>
      <c r="D26" s="103">
        <v>275</v>
      </c>
      <c r="E26" s="579" t="s">
        <v>96</v>
      </c>
      <c r="F26" s="580"/>
      <c r="G26" s="580"/>
      <c r="H26" s="581"/>
    </row>
    <row r="27" spans="2:24" ht="77.25" customHeight="1" thickBot="1" x14ac:dyDescent="0.3">
      <c r="B27" s="101">
        <v>2</v>
      </c>
      <c r="C27" s="104" t="s">
        <v>97</v>
      </c>
      <c r="D27" s="102">
        <v>550</v>
      </c>
      <c r="E27" s="582" t="s">
        <v>98</v>
      </c>
      <c r="F27" s="583"/>
      <c r="G27" s="583"/>
      <c r="H27" s="584"/>
    </row>
    <row r="28" spans="2:24" ht="25.5" customHeight="1" thickBot="1" x14ac:dyDescent="0.3">
      <c r="B28" s="585" t="s">
        <v>99</v>
      </c>
      <c r="C28" s="586"/>
      <c r="D28" s="105">
        <v>620</v>
      </c>
      <c r="E28" s="587" t="s">
        <v>100</v>
      </c>
      <c r="F28" s="588"/>
      <c r="G28" s="588"/>
      <c r="H28" s="589"/>
    </row>
    <row r="29" spans="2:24" ht="78.75" customHeight="1" thickBot="1" x14ac:dyDescent="0.3">
      <c r="B29" s="101">
        <v>3</v>
      </c>
      <c r="C29" s="104" t="s">
        <v>101</v>
      </c>
      <c r="D29" s="103">
        <v>702</v>
      </c>
      <c r="E29" s="579" t="s">
        <v>102</v>
      </c>
      <c r="F29" s="580"/>
      <c r="G29" s="580"/>
      <c r="H29" s="581"/>
    </row>
    <row r="30" spans="2:24" ht="214.5" customHeight="1" thickBot="1" x14ac:dyDescent="0.3">
      <c r="B30" s="101">
        <v>4</v>
      </c>
      <c r="C30" s="104" t="s">
        <v>103</v>
      </c>
      <c r="D30" s="102">
        <v>750</v>
      </c>
      <c r="E30" s="579" t="s">
        <v>104</v>
      </c>
      <c r="F30" s="580"/>
      <c r="G30" s="580"/>
      <c r="H30" s="581"/>
    </row>
    <row r="31" spans="2:24" ht="81" customHeight="1" thickBot="1" x14ac:dyDescent="0.3">
      <c r="B31" s="101">
        <v>5</v>
      </c>
      <c r="C31" s="104" t="s">
        <v>101</v>
      </c>
      <c r="D31" s="102">
        <v>1000</v>
      </c>
      <c r="E31" s="579" t="s">
        <v>105</v>
      </c>
      <c r="F31" s="580"/>
      <c r="G31" s="580"/>
      <c r="H31" s="581"/>
    </row>
  </sheetData>
  <mergeCells count="8">
    <mergeCell ref="E29:H29"/>
    <mergeCell ref="E30:H30"/>
    <mergeCell ref="E31:H31"/>
    <mergeCell ref="E25:H25"/>
    <mergeCell ref="E26:H26"/>
    <mergeCell ref="E27:H27"/>
    <mergeCell ref="B28:C28"/>
    <mergeCell ref="E28:H2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Summary of Results</vt:lpstr>
      <vt:lpstr>Data Analysis</vt:lpstr>
      <vt:lpstr>CPUC Itron data</vt:lpstr>
      <vt:lpstr>'Data Analysis'!Criteria</vt:lpstr>
    </vt:vector>
  </TitlesOfParts>
  <Company>Navigant Consulting,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Nguyen</dc:creator>
  <cp:lastModifiedBy>Keith Levenson</cp:lastModifiedBy>
  <dcterms:created xsi:type="dcterms:W3CDTF">2011-04-22T20:41:07Z</dcterms:created>
  <dcterms:modified xsi:type="dcterms:W3CDTF">2015-06-10T19:34:40Z</dcterms:modified>
</cp:coreProperties>
</file>