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NEEP\OPERATIONS - BUSINESSOFFICE\BOARD\Board Committees\Strategy &amp; Impact Committee\2020\"/>
    </mc:Choice>
  </mc:AlternateContent>
  <bookViews>
    <workbookView xWindow="0" yWindow="0" windowWidth="20490" windowHeight="7755"/>
  </bookViews>
  <sheets>
    <sheet name="1-2020 Org Metrics Summary" sheetId="8" r:id="rId1"/>
    <sheet name="2-2020 Project Outcomes " sheetId="6" r:id="rId2"/>
    <sheet name="3-2020 Long-Term Goals" sheetId="12" r:id="rId3"/>
    <sheet name="4-2020 Board Attendance Scoring" sheetId="3" r:id="rId4"/>
    <sheet name="5-2019 Project Outcomes Scored" sheetId="9" r:id="rId5"/>
  </sheets>
  <definedNames>
    <definedName name="_xlnm._FilterDatabase" localSheetId="1" hidden="1">'2-2020 Project Outcomes '!$A:$D</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2" l="1"/>
  <c r="A18" i="12" s="1"/>
  <c r="A19" i="12" s="1"/>
  <c r="A20" i="12" s="1"/>
  <c r="A21" i="12" s="1"/>
  <c r="A22" i="12" s="1"/>
  <c r="A23" i="12" s="1"/>
  <c r="A24" i="12" s="1"/>
  <c r="A25" i="12" s="1"/>
  <c r="A16" i="12"/>
  <c r="A7" i="12"/>
  <c r="A8" i="12" s="1"/>
  <c r="A9" i="12" s="1"/>
  <c r="A10" i="12" s="1"/>
  <c r="A11" i="12" s="1"/>
  <c r="A12" i="12" s="1"/>
  <c r="A13" i="12" s="1"/>
  <c r="A14" i="12" s="1"/>
  <c r="A6" i="12"/>
  <c r="A5" i="12"/>
  <c r="C40" i="9" l="1"/>
  <c r="O26" i="3" l="1"/>
  <c r="O25" i="3"/>
  <c r="O24" i="3"/>
  <c r="O27" i="3" s="1"/>
  <c r="O19" i="3"/>
  <c r="O8" i="3"/>
  <c r="O7" i="3"/>
  <c r="O6" i="3"/>
  <c r="O5" i="3"/>
  <c r="O12" i="3"/>
  <c r="O11" i="3"/>
  <c r="D35" i="6"/>
  <c r="O13" i="3" l="1"/>
  <c r="B33" i="6"/>
  <c r="B34" i="6" s="1"/>
  <c r="B30" i="6"/>
  <c r="B31" i="6" s="1"/>
  <c r="B27" i="6"/>
  <c r="B28" i="6" s="1"/>
  <c r="B23" i="6"/>
  <c r="B24" i="6" s="1"/>
  <c r="B25" i="6" s="1"/>
  <c r="B21" i="6"/>
  <c r="B20" i="6"/>
  <c r="B17" i="6"/>
  <c r="B18" i="6" s="1"/>
  <c r="B10" i="6"/>
  <c r="B11" i="6" s="1"/>
  <c r="B6" i="6"/>
  <c r="B7" i="6" s="1"/>
  <c r="B8" i="6" s="1"/>
  <c r="B3" i="6"/>
  <c r="B4" i="6" s="1"/>
  <c r="O21" i="3" l="1"/>
  <c r="O20" i="3"/>
  <c r="O16" i="3"/>
  <c r="O15" i="3"/>
  <c r="O17" i="3" l="1"/>
  <c r="O22" i="3"/>
  <c r="O9" i="3"/>
  <c r="O29" i="3" l="1"/>
</calcChain>
</file>

<file path=xl/sharedStrings.xml><?xml version="1.0" encoding="utf-8"?>
<sst xmlns="http://schemas.openxmlformats.org/spreadsheetml/2006/main" count="308" uniqueCount="217">
  <si>
    <t>Category</t>
  </si>
  <si>
    <t>Organizational Priority</t>
  </si>
  <si>
    <t>Definition of success</t>
  </si>
  <si>
    <t>Strategic Positioning</t>
  </si>
  <si>
    <t>Develop and maintain strategic partnerships with influential public and private sector leaders and organizations</t>
  </si>
  <si>
    <t>State partnerships continue and expand</t>
  </si>
  <si>
    <t>Private industry affiliations with NEEP increase</t>
  </si>
  <si>
    <t>Serve as an inspiring hub for regional building decarbonization thought leadership, solutions, news, and information</t>
  </si>
  <si>
    <t>NEEP is invited to contribute to leading initiatives and forums</t>
  </si>
  <si>
    <t>Increase engagement of Mid-Atlantic states and Maine in NEEP projects</t>
  </si>
  <si>
    <t>Impact</t>
  </si>
  <si>
    <t>Operations &amp; Organization</t>
  </si>
  <si>
    <t>Improve operational efficiency, internal communications, and collaboration to achieve impacts while reducing overhead costs</t>
  </si>
  <si>
    <t>NEEP staff collaborate in a manageable and comfortable way to deliver on tasks and impacts</t>
  </si>
  <si>
    <t>People</t>
  </si>
  <si>
    <t xml:space="preserve">Maintain an expert, motivated, diverse, satisfied, and adequate staff </t>
  </si>
  <si>
    <t>Support staff to gain new skills, knowledge and expertise to position NEEP for success as a regional leader for efficient building decarbonization</t>
  </si>
  <si>
    <t>Implement Diversity and Inclusion Plan</t>
  </si>
  <si>
    <t>Finances</t>
  </si>
  <si>
    <t>Maintain Financial Health</t>
  </si>
  <si>
    <t>Maintain appropriate reserves</t>
  </si>
  <si>
    <t>Governance</t>
  </si>
  <si>
    <t>Metric</t>
  </si>
  <si>
    <t>Current Status</t>
  </si>
  <si>
    <t>Federal agencies fund and reference NEEP's work</t>
  </si>
  <si>
    <t>Target</t>
  </si>
  <si>
    <t>Diverse interest in NEEP's publications and events</t>
  </si>
  <si>
    <t>% outcomes achieved</t>
  </si>
  <si>
    <t>2 new agreements</t>
  </si>
  <si>
    <t>Achieve fundraising goals</t>
  </si>
  <si>
    <t>Meet budgeted cost expectations</t>
  </si>
  <si>
    <t># months of operating net assets</t>
  </si>
  <si>
    <t>&gt; 90%</t>
  </si>
  <si>
    <t>&gt; 6</t>
  </si>
  <si>
    <t>Maintain appropriate staffing levels so NEEP staff are able to effectively balance workload and dedicate adequate time to tasks</t>
  </si>
  <si>
    <t>% of deliverables on track</t>
  </si>
  <si>
    <t>% annual revenue secured or pending</t>
  </si>
  <si>
    <t>margin % at or better than budgeted</t>
  </si>
  <si>
    <t>Y/N</t>
  </si>
  <si>
    <t>actual FTE/budgeted FTE</t>
  </si>
  <si>
    <t>Achieve our annual project outcomes that are tied to long-term organizational goals</t>
  </si>
  <si>
    <t># invited speaking engagements/year</t>
  </si>
  <si>
    <t>answer from annual staff survey</t>
  </si>
  <si>
    <t>&gt; 80% feel appropriate opportunities</t>
  </si>
  <si>
    <t>TBD</t>
  </si>
  <si>
    <t>Project</t>
  </si>
  <si>
    <t>Communities</t>
  </si>
  <si>
    <t>Codes</t>
  </si>
  <si>
    <t>HELIX</t>
  </si>
  <si>
    <t>ASHP</t>
  </si>
  <si>
    <t>Standards</t>
  </si>
  <si>
    <t>Maintain an active and engaged Board</t>
  </si>
  <si>
    <t>Board Members Actively Participate in and Contribute to Board Committee Work</t>
  </si>
  <si>
    <t>Board Members Attend and Contribute to Board Meetings &amp; Teleconferences</t>
  </si>
  <si>
    <t xml:space="preserve">Board Member Attendance Rate at Board Meetings </t>
  </si>
  <si>
    <t>Board Member Attendance Rate  at Committee Meetings</t>
  </si>
  <si>
    <t>Board Meeting Attendance Rate</t>
  </si>
  <si>
    <t>Board Meetings</t>
  </si>
  <si>
    <t>Coflan</t>
  </si>
  <si>
    <t xml:space="preserve">Dubin </t>
  </si>
  <si>
    <t>Givens</t>
  </si>
  <si>
    <t>Gowrishankar</t>
  </si>
  <si>
    <t>Hamm</t>
  </si>
  <si>
    <t>Hogan</t>
  </si>
  <si>
    <t>Johnstone</t>
  </si>
  <si>
    <t>Joseph</t>
  </si>
  <si>
    <t>Nadel</t>
  </si>
  <si>
    <t>Sedano</t>
  </si>
  <si>
    <t>Finance &amp; Development Committee</t>
  </si>
  <si>
    <t xml:space="preserve">Audit Committee </t>
  </si>
  <si>
    <t>Governance Committee</t>
  </si>
  <si>
    <t>Speakes Backman</t>
  </si>
  <si>
    <t>Board Committee Avg Participation Rate</t>
  </si>
  <si>
    <t>Avg. Score</t>
  </si>
  <si>
    <t xml:space="preserve">New Jersey and Maine join NEEP as State Partners </t>
  </si>
  <si>
    <t>state partner agreements</t>
  </si>
  <si>
    <t>Leadership Forum</t>
  </si>
  <si>
    <t>At least four Northeast and Mid-Atlantic states join leading cities to adopt roadmaps to accelerate home and building decarbonization to meet state carbon emission reduction goals.</t>
  </si>
  <si>
    <t>At least eight Northeast and Mid-Atlantic states (CT, DC, MA, NJ, NY, PA, RI) and 10 communities implement strategic electrification policies or programs to improve efficiency and decarbonize energy use in existing public buildings.</t>
  </si>
  <si>
    <t>Twenty media stories cover NEEP’s work in efficient, building decarbonization.</t>
  </si>
  <si>
    <t>EM&amp;V/Policy</t>
  </si>
  <si>
    <t>At least one more state joins NY with laws that require carbon emission reductions aligned with IPCC climate stabilization goals.</t>
  </si>
  <si>
    <t>At least two states join MA and NY in adopting all-fuel savings targets (MMBTU) for ratepayer-funded energy efficiency programs including electrification.</t>
  </si>
  <si>
    <t>Two more states join NH and RI to adopt cost-effectiveness analyses that value of all energy efficiency program benefits that align with state policy goals.</t>
  </si>
  <si>
    <t>All states in the NEEP region require demand-side resources, including efficiency, demand response and electrification, as a first strategy to defer more costly electric and gas transmission or distribution additions.</t>
  </si>
  <si>
    <t>45 Northeast communities develop of advance energy plans and projects that lead to the reduction of energy consumption in public buildings by 20 percent.</t>
  </si>
  <si>
    <t>Five Northeast communities develop innovative strategies such as zoning requirements or strategic electrification plans to reduce carbon emissions 60 percent by 2030.</t>
  </si>
  <si>
    <t>At least one new state utilizes NE-CHPS as a pathway for high performance and/or zero energy schools.</t>
  </si>
  <si>
    <t>1a</t>
  </si>
  <si>
    <t>The most recent energy code (2018 IECC) becomes effective or is adopted in six Northeast states (CT, DC, ME, NH, RI, WV)</t>
  </si>
  <si>
    <t>1b</t>
  </si>
  <si>
    <t>Three Northeast states implement zero energy stretch codes (DC, MA, NY)</t>
  </si>
  <si>
    <t>1c</t>
  </si>
  <si>
    <t>Four additional Northeast states adopt stretch codes (CT, DE, ME, NJ, RI).</t>
  </si>
  <si>
    <t>Six Northeast states implement initiatives to achieve 100 percent code compliance statewide (CT, DE, ME, NH, NJ, PA).</t>
  </si>
  <si>
    <t>Two Northeast states and two cities commit to create and implement a building benchmarking policy as a strategy to decarbonize the built environment (e.g., Burlington, VT)</t>
  </si>
  <si>
    <t xml:space="preserve">One Northeast state and two cities implement building energy performance standards for existing buildings. </t>
  </si>
  <si>
    <t>Three states (MA, NY, RI) design a policy pathway to retrofit existing buildings to become 50% more efficient.</t>
  </si>
  <si>
    <t>Six additional Multiple Listings Services (MLS) populate home energy information in 20 percent of their monthly residential real estate listings.</t>
  </si>
  <si>
    <t>Two Northeast states (MA and VT) and two cities (Newton, MA, Philadelphia, PA, or Burlington, VT) adopt and implement policies to use home energy labeling as a strategy to improve existing home energy efficiency.</t>
  </si>
  <si>
    <t>Eight Northeast states provide and use solar PV data for properties listed in the HELIX database.</t>
  </si>
  <si>
    <t>Twenty percent increase in the adoption of program-rebated ASHP and VRF systems across the Northeast.</t>
  </si>
  <si>
    <t>NEEP’s ccASHP product list is used by five new programs joining 15 others using the list in 2019</t>
  </si>
  <si>
    <t>ASHP Initiative participants report significant progress in implementing the 2016 ASHP Market Transformation Strategy</t>
  </si>
  <si>
    <t>NEEPs consumer and installer guides are used or referenced by six programs in the region.</t>
  </si>
  <si>
    <t>Smart Energy Buildings</t>
  </si>
  <si>
    <t xml:space="preserve">All Northeast states offer smart energy home and building programs that optimize building energy performance and enable buildings to serve as flexible grid resources. </t>
  </si>
  <si>
    <t>Six regional utilities/energy efficiency programs identify the highest priority grid services to be enabled by smart energy homes and buildings (i.e. demand response, responsiveness to time-of-use signals, load shifting, off peak usage, frequency regulation etc.)</t>
  </si>
  <si>
    <t>A multi-state project in the Northeast advances to assess the in-field performance of smart energy homes and buildings (with a focus on HVAC and water heating).</t>
  </si>
  <si>
    <t>SEM</t>
  </si>
  <si>
    <t>NEEP’s SEM working group engages stakeholders from all 13 NEEP states and all major stakeholder groups are represented (EE programs, state/local policymakers, SEM service providers, advocates)</t>
  </si>
  <si>
    <t xml:space="preserve">Energy efficiency programs in seven Northeast states (CT, MA, NH, NY, PA, RI, VT) support SEM as a program measure </t>
  </si>
  <si>
    <t>NEEP provides support to five regional programs around inclusion of 50001 Ready program as a tool in their SEM offering</t>
  </si>
  <si>
    <t>At least six Northeast states propose new state appliance standards in 2020 (CT, DC, MA, ME, NY, PA, RI)</t>
  </si>
  <si>
    <t xml:space="preserve">At least three Northeast states adopt new state appliance standards in 2020 </t>
  </si>
  <si>
    <t>At least 10 Northeast states and associated stakeholders actively engage (via co-signing comment letters) the U.S. DOE Appliance Standards and EPA Energy Star programs to increase product energy efficiency standards and criteria.</t>
  </si>
  <si>
    <t xml:space="preserve">Identify &amp; Complete 2020 Actions </t>
  </si>
  <si>
    <t>Projected State Partner Funding</t>
  </si>
  <si>
    <t>Projected Ally &amp; ASHP Subscriber Funding</t>
  </si>
  <si>
    <t>Projeted Federal Funding</t>
  </si>
  <si>
    <t>NEEP achieves its 2020 project outcomes and deliverables</t>
  </si>
  <si>
    <t>PDF downloads/month</t>
  </si>
  <si>
    <t>2020 NEEP Summit supports acceleration of decarbonization in the building sector</t>
  </si>
  <si>
    <t xml:space="preserve"># of projected participants, showcase NEEP projects, and attendee satisfaction </t>
  </si>
  <si>
    <t>Total</t>
  </si>
  <si>
    <t>Quarterly Status      % Complete [Date]</t>
  </si>
  <si>
    <t xml:space="preserve">  Spring Teleconf - April 17</t>
  </si>
  <si>
    <t xml:space="preserve">  Spring Meeting - May 19</t>
  </si>
  <si>
    <t xml:space="preserve">  Summer Teleconf - Sept 24</t>
  </si>
  <si>
    <t xml:space="preserve">  Annual Meeting - Nov. 5</t>
  </si>
  <si>
    <t xml:space="preserve">   March 31, 2020</t>
  </si>
  <si>
    <t>April 24, 2020</t>
  </si>
  <si>
    <t>October 5, 2020</t>
  </si>
  <si>
    <t>Elliott</t>
  </si>
  <si>
    <t xml:space="preserve">Strategy &amp; Impact Committee </t>
  </si>
  <si>
    <t>March 2020</t>
  </si>
  <si>
    <t>Summer 2020</t>
  </si>
  <si>
    <t>October 2020</t>
  </si>
  <si>
    <t>Fall 2020</t>
  </si>
  <si>
    <t>Q4 Status</t>
  </si>
  <si>
    <t>Forum</t>
  </si>
  <si>
    <t>At least two Northeast states join leading cities to adopt roadmaps to accelerate home and building decarbonization to meet state carbon emission reduction goals (e.g., with efficient electrification of fossil heating, thermal efficiency, smart controls, demand response, building energy labeling and performance standards, and zero energy building codes).</t>
  </si>
  <si>
    <t>At least three Northeast states (CT, MA, NY and/or RI) and ten communities implement strategic electrification policies or programs to improve efficiency and decarbonize energy use in public existing building.</t>
  </si>
  <si>
    <t xml:space="preserve">Media coverage of efficient, building decarbonization success stories increases across the region. </t>
  </si>
  <si>
    <t>EM&amp;V</t>
  </si>
  <si>
    <t>Three additional Northeast states include non-energy impacts of energy efficiency in their cost-effectiveness and evaluation frameworks.</t>
  </si>
  <si>
    <t>Five Northeast states contribute to NEEP’s development of a regional M&amp;V 2.0 best practices manual to evaluate efficiency programs, optimize efficiency programs and customer service, and support home and building energy benchmarking.</t>
  </si>
  <si>
    <t>Two Northeast states adopt program metrics and EM&amp;V for demand-side resource programs that reflect total building energy efficiency performance as well as carbon efficiency.</t>
  </si>
  <si>
    <t>Six Northeast states participate in the prioritization of loadshape and planning/forecasting information needs for the region to address strategic electrification and advanced efficiency.</t>
  </si>
  <si>
    <t>Policy</t>
  </si>
  <si>
    <t>At least three additional Northeast states adopt energy efficiency program metrics to reduce total energy consumption in homes and buildings.</t>
  </si>
  <si>
    <t>Ratepayer funded efficiency programs in five Northeast states provide “all fuels” energy efficiency services to accelerate high performance, low carbon homes and buildings aligned with state carbon emission reduction goals.</t>
  </si>
  <si>
    <t>Twenty-two new Northeast communities commit to energy and carbon reduction goals.</t>
  </si>
  <si>
    <t>At least nine Northeast states have policies, plans, or programs that encourage the development of high performance and/or zero energy buildings at the local level.</t>
  </si>
  <si>
    <t>At least three Northeast states (CT, MA, NY and/or RI) and ten communities implement strategic electrification policies or programs to improve efficiency and decarbonize energy use in public existing buildings.</t>
  </si>
  <si>
    <t>Six Northeast states (DC, DE, MD, NJ, NY, VT) adopt a recent model energy code (2018 IECC).</t>
  </si>
  <si>
    <t>Three Northeast states implement zero energy stretch codes (DC, NY, VT) and three additional Northeast states adopt stretch codes (DE, MA, NJ).</t>
  </si>
  <si>
    <t>Five Northeast states invest in initiatives to achieve 90+ percent code compliance statewide (CT, DE, MD, NJ, PA).</t>
  </si>
  <si>
    <t>Two Northeast states and cities commit to create and implement a benchmarking and labeling (e.g., Energy Star for Existing Homes) policy roadmap as a building decarbonization strategy.</t>
  </si>
  <si>
    <t>By year end, HELIX populates home energy information in 20 percent of residential real estate listings in New England and New York State.</t>
  </si>
  <si>
    <t>Home energy labels in New England and New York property listings increase by 20 percent.</t>
  </si>
  <si>
    <t>HELIX has a viable, self-sustaining revenue model ready to begin in 2020.</t>
  </si>
  <si>
    <t>HELIX is modified to accept and maintain solar data in at least four Northeast states.</t>
  </si>
  <si>
    <t xml:space="preserve">Program and/or policies referencing NEEP’s ccASHP specification increases from seven to 10 states and provinces in the Northeast U.S. and Canada. </t>
  </si>
  <si>
    <t>NEEP’s regional market transformation strategies and resources for ASHPs are referenced or used in at least five new jurisdictions.</t>
  </si>
  <si>
    <t>At least five Northeast states and 75 percent of manufacturers with products listed on NEEP’s 2019 ccASHP list reference or use NEEP’s best practice 2018 ccASHP installer guidance and/or 2019 consumer guidance to select ccASHP systems.</t>
  </si>
  <si>
    <t>HEMS</t>
  </si>
  <si>
    <t>Six more efficiency programs in the Northeast U.S. and Canada offer incentives for smart homes or smart home energy management products joining CT, MA, MD, NH, NJ, NY, RI, and VT.</t>
  </si>
  <si>
    <t>Programs in five more Northeast states join MA, MD, NY, RI, and VT in NEEP’s regional effort to advance smart energy homes by conducting pilots, hosting innovative programs, and/or conducting research.</t>
  </si>
  <si>
    <t>Most major manufacturers of smart energy home products serving the Northeast U.S. offer DER-ready products by the end of 2019.</t>
  </si>
  <si>
    <t>C&amp;I</t>
  </si>
  <si>
    <t>Energy efficiency programs in seven Northeast states (CT, MA, NH, NY, PA, RI, VT) support SEM as a program measure (an increase of 50 percent)</t>
  </si>
  <si>
    <t>Five end-users (companies/municipalities) in the region receive 50001 Ready recognition</t>
  </si>
  <si>
    <t>Programs in four states fund and participate in NEEP’s R-22 Phase-out Commercial HVAC market assessment and strategy development</t>
  </si>
  <si>
    <t>At least six Northeast states propose new state appliance standards in 2019</t>
  </si>
  <si>
    <t>At least two Northeast states adopt new state appliance standards in 2019</t>
  </si>
  <si>
    <t>At least 10 Northeast states and associated stakeholders actively engage to encourage the U.S. DOE Appliance Standards and EPA Energy Star programs to keep pace and remain active to increase product energy efficiency.</t>
  </si>
  <si>
    <t>The general service lighting (EISA 2020) standard moves forward as intended with a 45 lumen-per-watt minimum efficiency standard in 2020</t>
  </si>
  <si>
    <t>R&amp;D</t>
  </si>
  <si>
    <t>Increase the visibility of Northeast and U.S. DOE research and development initiatives to test, assess, and advance smart energy home and building systems to optimize grid reliability, flexibility, and resilience.</t>
  </si>
  <si>
    <t>Catalyze new regional collaborations to develop, test, and advance smart energy home and building technologies and system integration.</t>
  </si>
  <si>
    <t>Effectively align U.S. DOE-funded research and technology development to meet regional needs.</t>
  </si>
  <si>
    <t>NEEP 2019 Outcomes</t>
  </si>
  <si>
    <t>NEEP 2020 Outcomes</t>
  </si>
  <si>
    <t>Mid-Term By 2025</t>
  </si>
  <si>
    <t>Long-Term By 2030</t>
  </si>
  <si>
    <t xml:space="preserve"> 60% of Northeast communities reduce municipal building energy consumption by 20% or more.</t>
  </si>
  <si>
    <t>Strategic Energy Management becomes a standard business practice and is adopted by 40% of the 69,000 manufacturing plants across the region.</t>
  </si>
  <si>
    <t>At least six Northeast States require zero energy for building energy codes for new and renovated homes and buildings.</t>
  </si>
  <si>
    <t>60% of Northeast communities have programs to reduce residential and commercial sectors carbon emissions 50%.</t>
  </si>
  <si>
    <t>40% of Northeast homes use high performance ASHPs for heating.</t>
  </si>
  <si>
    <t xml:space="preserve"> 30% of existing homes and buildings are benchmarked and retrofitted to reduce carbon emissions 50%.</t>
  </si>
  <si>
    <t>Efficient, Resilient Community Pathways and Resources</t>
  </si>
  <si>
    <t>Building Energy Codes and Benchmarking</t>
  </si>
  <si>
    <t xml:space="preserve">Home Energy Labeling Information eXchange </t>
  </si>
  <si>
    <t>Air Source Heat Pumps:</t>
  </si>
  <si>
    <t>Smart Homes &amp; Buildings</t>
  </si>
  <si>
    <t>Strartegic Energy Management</t>
  </si>
  <si>
    <t>Appliance Standards</t>
  </si>
  <si>
    <t>X</t>
  </si>
  <si>
    <t>All Northeast States adopt mandates to reduce carbon emissions 40% by 2030 and 80% by 2050, and implement statewide plans to reduce building sector carbon emissions.</t>
  </si>
  <si>
    <t>At least five Northeast States adopt a suite of policies and programs that effectively engage homes and buildings to serve as flexible load and avoid costly T&amp;D additions.</t>
  </si>
  <si>
    <t>All Northeast States adopt ratepayer-funded demand-side resource programs to improve total building energy performance including electrification to displace direct fossil fuel use, and achieve at least 3% of prior year energy sales.</t>
  </si>
  <si>
    <t>All Northeast States adopt a suite of policies and programs that effectively engage homes and buildings to serve as flexible load and avoid costly T&amp;D additions.</t>
  </si>
  <si>
    <t>All Northeast states adopt utility regulatory policies and ratepayer funded demand-side resource programs that support the building sector to be carbon neutral by 2050.</t>
  </si>
  <si>
    <r>
      <rPr>
        <sz val="7"/>
        <color theme="1"/>
        <rFont val="Times New Roman"/>
        <family val="1"/>
      </rPr>
      <t xml:space="preserve"> </t>
    </r>
    <r>
      <rPr>
        <sz val="11"/>
        <color theme="1"/>
        <rFont val="Calibri"/>
        <family val="2"/>
        <scheme val="minor"/>
      </rPr>
      <t>At least six states adopt and support implementation of voluntary zero energy codes and require this of all state funded new construction and renovation.</t>
    </r>
  </si>
  <si>
    <t>Most Northeast States adopt mandates for all buildings to be carbon neutral by 2050.</t>
  </si>
  <si>
    <t>At least six Northeast States have programs to make all state funded homes and buildings carbon neutral by 2050.</t>
  </si>
  <si>
    <t>Building energy labels or ratings are populated in all real estate listings across the Northeast.</t>
  </si>
  <si>
    <t>33 percent of installed roof top units are advanced or VRF systems.</t>
  </si>
  <si>
    <t>10 percent of Northeast homes use high performance ASHPs for heating.</t>
  </si>
  <si>
    <t>50 percent of Northeast homes and buildings are “energy smart” with either two “energy smart” systems or smart building management systems able to respond to grid service needs.</t>
  </si>
  <si>
    <t>90 percent of Northeast homes and buildings are “energy smart.”</t>
  </si>
  <si>
    <t>Strategic Energy Management becomes a standard business practice and is adopted by 80% of the 69,000 manufacturing plants across the region.</t>
  </si>
  <si>
    <t>Federal appliance standards are updated to secure all cost effective energy and carbon savings and include 2019-2020 Northeast states standards.</t>
  </si>
  <si>
    <t>PublicPolicy Tracking &amp; Assistance</t>
  </si>
  <si>
    <t>Building Decarb Leaderhip Forum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</si>
</sst>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2"/>
      <color rgb="FFFFFFFF"/>
      <name val="Arial"/>
      <family val="2"/>
    </font>
    <font>
      <b/>
      <sz val="12"/>
      <color theme="0"/>
      <name val="Arial"/>
      <family val="2"/>
    </font>
    <font>
      <sz val="11"/>
      <color theme="1"/>
      <name val="Calibri"/>
      <family val="2"/>
      <scheme val="minor"/>
    </font>
    <font>
      <sz val="11"/>
      <color theme="1"/>
      <name val="Arial"/>
      <family val="2"/>
    </font>
    <font>
      <b/>
      <sz val="12"/>
      <color rgb="FF000000"/>
      <name val="Arial"/>
      <family val="2"/>
    </font>
    <font>
      <sz val="10"/>
      <color rgb="FF000000"/>
      <name val="Arial"/>
      <family val="2"/>
    </font>
    <font>
      <sz val="10"/>
      <color theme="1"/>
      <name val="Arial"/>
      <family val="2"/>
    </font>
    <font>
      <b/>
      <sz val="10"/>
      <name val="Arial"/>
      <family val="2"/>
    </font>
    <font>
      <b/>
      <sz val="11"/>
      <color theme="1"/>
      <name val="Calibri"/>
      <family val="2"/>
      <scheme val="minor"/>
    </font>
    <font>
      <sz val="11.5"/>
      <color theme="1"/>
      <name val="Calibri"/>
      <family val="2"/>
      <scheme val="minor"/>
    </font>
    <font>
      <sz val="11"/>
      <color rgb="FF000000"/>
      <name val="Calibri"/>
      <family val="2"/>
      <scheme val="minor"/>
    </font>
    <font>
      <sz val="1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11"/>
      <color theme="1"/>
      <name val="Calibri"/>
      <family val="2"/>
    </font>
    <font>
      <sz val="7"/>
      <color theme="1"/>
      <name val="Times New Roman"/>
      <family val="1"/>
    </font>
    <font>
      <sz val="11"/>
      <color theme="1"/>
      <name val="Wingdings"/>
      <charset val="2"/>
    </font>
  </fonts>
  <fills count="21">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theme="0"/>
      </right>
      <top style="medium">
        <color indexed="64"/>
      </top>
      <bottom style="thin">
        <color theme="0"/>
      </bottom>
      <diagonal/>
    </border>
    <border>
      <left/>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3" fillId="0" borderId="0" applyFont="0" applyFill="0" applyBorder="0" applyAlignment="0" applyProtection="0"/>
    <xf numFmtId="0" fontId="15" fillId="0" borderId="0" applyNumberFormat="0" applyFill="0" applyBorder="0" applyAlignment="0" applyProtection="0"/>
  </cellStyleXfs>
  <cellXfs count="133">
    <xf numFmtId="0" fontId="0" fillId="0" borderId="0" xfId="0"/>
    <xf numFmtId="0" fontId="1" fillId="3" borderId="7"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0" borderId="0" xfId="0" applyFont="1" applyAlignment="1">
      <alignment vertical="center"/>
    </xf>
    <xf numFmtId="0" fontId="7" fillId="0" borderId="1" xfId="0" applyFont="1" applyBorder="1" applyAlignment="1">
      <alignment horizontal="center" vertical="center" wrapText="1"/>
    </xf>
    <xf numFmtId="9"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4" fillId="0" borderId="0" xfId="0" applyFont="1" applyAlignment="1">
      <alignment horizontal="left" wrapText="1"/>
    </xf>
    <xf numFmtId="0" fontId="9" fillId="0" borderId="0" xfId="0" applyFont="1" applyAlignment="1">
      <alignment horizontal="center"/>
    </xf>
    <xf numFmtId="0" fontId="9" fillId="10" borderId="1" xfId="0" applyFont="1" applyFill="1" applyBorder="1" applyAlignment="1">
      <alignment horizontal="center" vertical="center"/>
    </xf>
    <xf numFmtId="0" fontId="0" fillId="10" borderId="1" xfId="0" applyFont="1" applyFill="1" applyBorder="1" applyAlignment="1">
      <alignment horizontal="left" vertical="center" wrapText="1"/>
    </xf>
    <xf numFmtId="0" fontId="9" fillId="11" borderId="1" xfId="0" applyFont="1" applyFill="1" applyBorder="1" applyAlignment="1">
      <alignment horizontal="center" vertical="center"/>
    </xf>
    <xf numFmtId="0" fontId="0" fillId="11" borderId="1" xfId="0" applyFill="1" applyBorder="1" applyAlignment="1">
      <alignment vertical="center" wrapText="1"/>
    </xf>
    <xf numFmtId="0" fontId="9" fillId="12" borderId="1" xfId="0" applyFont="1" applyFill="1" applyBorder="1" applyAlignment="1">
      <alignment horizontal="center" vertical="center"/>
    </xf>
    <xf numFmtId="0" fontId="0" fillId="12" borderId="1" xfId="0" applyFill="1" applyBorder="1" applyAlignment="1">
      <alignment vertical="center" wrapText="1"/>
    </xf>
    <xf numFmtId="0" fontId="9" fillId="14" borderId="1" xfId="0" applyFont="1" applyFill="1" applyBorder="1" applyAlignment="1">
      <alignment horizontal="center" vertical="center"/>
    </xf>
    <xf numFmtId="0" fontId="0" fillId="14" borderId="1" xfId="0" applyFill="1" applyBorder="1" applyAlignment="1">
      <alignment vertical="center" wrapText="1"/>
    </xf>
    <xf numFmtId="0" fontId="0" fillId="0" borderId="0" xfId="0" applyAlignment="1">
      <alignment wrapText="1"/>
    </xf>
    <xf numFmtId="0" fontId="9" fillId="0" borderId="0" xfId="0" applyFont="1" applyAlignment="1">
      <alignment horizontal="center" vertical="center"/>
    </xf>
    <xf numFmtId="0" fontId="0" fillId="0" borderId="0" xfId="0" applyAlignment="1">
      <alignment horizontal="center"/>
    </xf>
    <xf numFmtId="0" fontId="0" fillId="0" borderId="0" xfId="0" applyAlignment="1">
      <alignment vertical="center" wrapText="1"/>
    </xf>
    <xf numFmtId="0" fontId="6" fillId="0" borderId="11" xfId="0" applyFont="1" applyBorder="1" applyAlignment="1">
      <alignment wrapText="1"/>
    </xf>
    <xf numFmtId="0" fontId="6" fillId="0" borderId="12" xfId="0" applyFont="1" applyBorder="1" applyAlignment="1">
      <alignment wrapText="1"/>
    </xf>
    <xf numFmtId="0" fontId="9" fillId="0" borderId="0" xfId="0" applyFont="1"/>
    <xf numFmtId="0" fontId="0" fillId="0" borderId="0" xfId="0" applyAlignment="1">
      <alignment horizontal="center" vertical="center"/>
    </xf>
    <xf numFmtId="9" fontId="9" fillId="0" borderId="0" xfId="1" applyFont="1" applyAlignment="1">
      <alignment horizontal="center"/>
    </xf>
    <xf numFmtId="0" fontId="9" fillId="0" borderId="0" xfId="0" applyFont="1" applyAlignment="1">
      <alignment horizontal="left"/>
    </xf>
    <xf numFmtId="0" fontId="6" fillId="17" borderId="6" xfId="0" applyFont="1" applyFill="1" applyBorder="1" applyAlignment="1">
      <alignment horizontal="left" vertical="center" wrapText="1"/>
    </xf>
    <xf numFmtId="0" fontId="7" fillId="17" borderId="6" xfId="0" applyFont="1" applyFill="1" applyBorder="1" applyAlignment="1">
      <alignment horizontal="center" vertical="center" wrapText="1"/>
    </xf>
    <xf numFmtId="9" fontId="7" fillId="17" borderId="3" xfId="0" applyNumberFormat="1" applyFont="1" applyFill="1" applyBorder="1" applyAlignment="1">
      <alignment horizontal="center" vertical="center" wrapText="1"/>
    </xf>
    <xf numFmtId="0" fontId="6" fillId="17" borderId="1" xfId="0" applyFont="1" applyFill="1" applyBorder="1" applyAlignment="1">
      <alignment horizontal="left" vertical="center" wrapText="1"/>
    </xf>
    <xf numFmtId="0" fontId="7" fillId="17" borderId="1"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0" xfId="0" applyFont="1" applyFill="1" applyBorder="1" applyAlignment="1">
      <alignment horizontal="center" vertical="center" wrapText="1"/>
    </xf>
    <xf numFmtId="9" fontId="7" fillId="17"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6" fillId="2" borderId="1" xfId="0" applyFont="1" applyFill="1" applyBorder="1" applyAlignment="1">
      <alignment horizontal="left" vertical="center" wrapText="1"/>
    </xf>
    <xf numFmtId="0" fontId="8" fillId="9"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14" fillId="18" borderId="1" xfId="0" applyFont="1" applyFill="1" applyBorder="1" applyAlignment="1">
      <alignment horizontal="center" vertical="center"/>
    </xf>
    <xf numFmtId="0" fontId="14" fillId="18" borderId="1" xfId="0" applyFont="1" applyFill="1" applyBorder="1" applyAlignment="1">
      <alignment horizontal="center" vertical="center" wrapText="1"/>
    </xf>
    <xf numFmtId="0" fontId="9" fillId="13" borderId="1" xfId="0" applyFont="1" applyFill="1" applyBorder="1" applyAlignment="1">
      <alignment horizontal="center" vertical="center"/>
    </xf>
    <xf numFmtId="0" fontId="0" fillId="13" borderId="1" xfId="0" applyFill="1" applyBorder="1" applyAlignment="1">
      <alignment vertical="center" wrapText="1"/>
    </xf>
    <xf numFmtId="0" fontId="11" fillId="11" borderId="1" xfId="0" applyFont="1" applyFill="1" applyBorder="1" applyAlignment="1">
      <alignment vertical="center" wrapText="1"/>
    </xf>
    <xf numFmtId="0" fontId="9" fillId="18" borderId="1" xfId="0" applyFont="1" applyFill="1" applyBorder="1" applyAlignment="1">
      <alignment horizontal="center" vertical="center"/>
    </xf>
    <xf numFmtId="0" fontId="0" fillId="18" borderId="1" xfId="0" applyFill="1" applyBorder="1" applyAlignment="1">
      <alignment vertical="center" wrapText="1"/>
    </xf>
    <xf numFmtId="0" fontId="11" fillId="18" borderId="1" xfId="0" applyFont="1" applyFill="1" applyBorder="1" applyAlignment="1">
      <alignment vertical="center" wrapText="1"/>
    </xf>
    <xf numFmtId="0" fontId="0" fillId="10" borderId="1" xfId="0" applyFill="1" applyBorder="1" applyAlignment="1">
      <alignment vertical="center" wrapText="1"/>
    </xf>
    <xf numFmtId="0" fontId="13" fillId="18" borderId="1" xfId="0" applyFont="1" applyFill="1" applyBorder="1" applyAlignment="1">
      <alignment horizontal="center" vertical="center" wrapText="1"/>
    </xf>
    <xf numFmtId="9" fontId="0" fillId="10" borderId="1" xfId="1" applyFont="1" applyFill="1" applyBorder="1" applyAlignment="1">
      <alignment horizontal="center" vertical="center" wrapText="1"/>
    </xf>
    <xf numFmtId="9" fontId="0" fillId="11" borderId="1" xfId="1" applyFont="1" applyFill="1" applyBorder="1" applyAlignment="1">
      <alignment horizontal="center" vertical="center" wrapText="1"/>
    </xf>
    <xf numFmtId="9" fontId="0" fillId="12" borderId="1" xfId="1" applyFont="1" applyFill="1" applyBorder="1" applyAlignment="1">
      <alignment horizontal="center" vertical="center" wrapText="1"/>
    </xf>
    <xf numFmtId="9" fontId="0" fillId="13" borderId="1" xfId="1" applyFont="1" applyFill="1" applyBorder="1" applyAlignment="1">
      <alignment horizontal="center" vertical="center" wrapText="1"/>
    </xf>
    <xf numFmtId="9" fontId="0" fillId="14" borderId="1" xfId="1" applyFont="1" applyFill="1" applyBorder="1" applyAlignment="1">
      <alignment horizontal="center" vertical="center" wrapText="1"/>
    </xf>
    <xf numFmtId="9" fontId="0" fillId="18" borderId="1" xfId="1" applyFont="1" applyFill="1" applyBorder="1" applyAlignment="1">
      <alignment horizontal="center" vertical="center" wrapText="1"/>
    </xf>
    <xf numFmtId="9" fontId="11" fillId="11" borderId="1" xfId="1" applyFont="1" applyFill="1" applyBorder="1" applyAlignment="1">
      <alignment horizontal="center" vertical="center" wrapText="1"/>
    </xf>
    <xf numFmtId="9" fontId="10" fillId="18" borderId="1" xfId="1" applyFont="1" applyFill="1" applyBorder="1" applyAlignment="1">
      <alignment horizontal="center" vertical="center" wrapText="1"/>
    </xf>
    <xf numFmtId="0" fontId="13" fillId="18" borderId="1" xfId="0" applyFont="1" applyFill="1" applyBorder="1" applyAlignment="1">
      <alignment horizontal="right" vertical="center" wrapText="1"/>
    </xf>
    <xf numFmtId="0" fontId="0" fillId="0" borderId="13" xfId="0" applyBorder="1" applyAlignment="1">
      <alignment horizontal="center" vertical="center"/>
    </xf>
    <xf numFmtId="0" fontId="0" fillId="0" borderId="13" xfId="0" applyBorder="1"/>
    <xf numFmtId="0" fontId="0" fillId="0" borderId="14" xfId="0" applyBorder="1" applyAlignment="1">
      <alignment horizontal="center"/>
    </xf>
    <xf numFmtId="0" fontId="12" fillId="15" borderId="0" xfId="0" applyFont="1" applyFill="1" applyBorder="1" applyAlignment="1">
      <alignment horizontal="center" vertical="center"/>
    </xf>
    <xf numFmtId="0" fontId="0" fillId="0" borderId="0" xfId="0" applyBorder="1" applyAlignment="1">
      <alignment horizontal="center" vertical="center"/>
    </xf>
    <xf numFmtId="9" fontId="0" fillId="0" borderId="15" xfId="1" applyFont="1" applyBorder="1" applyAlignment="1">
      <alignment horizontal="center"/>
    </xf>
    <xf numFmtId="0" fontId="0" fillId="0" borderId="16" xfId="0" applyBorder="1" applyAlignment="1">
      <alignment horizontal="center" vertical="center"/>
    </xf>
    <xf numFmtId="0" fontId="0" fillId="0" borderId="16" xfId="0" applyBorder="1"/>
    <xf numFmtId="9" fontId="9" fillId="0" borderId="17" xfId="0" applyNumberFormat="1" applyFont="1" applyBorder="1" applyAlignment="1">
      <alignment horizontal="center"/>
    </xf>
    <xf numFmtId="9" fontId="0" fillId="0" borderId="14" xfId="1" applyFont="1" applyBorder="1" applyAlignment="1">
      <alignment horizontal="center"/>
    </xf>
    <xf numFmtId="0" fontId="0" fillId="0" borderId="14" xfId="0" applyBorder="1" applyAlignment="1">
      <alignment horizontal="center" vertical="center"/>
    </xf>
    <xf numFmtId="9" fontId="0" fillId="0" borderId="15" xfId="1" applyFont="1" applyBorder="1" applyAlignment="1">
      <alignment horizontal="center" vertical="center"/>
    </xf>
    <xf numFmtId="9" fontId="9" fillId="0" borderId="17" xfId="1" applyFont="1" applyBorder="1" applyAlignment="1">
      <alignment horizontal="center"/>
    </xf>
    <xf numFmtId="0" fontId="0" fillId="0" borderId="0" xfId="0" applyBorder="1"/>
    <xf numFmtId="0" fontId="0" fillId="0" borderId="15" xfId="0" applyBorder="1"/>
    <xf numFmtId="0" fontId="0" fillId="0" borderId="15" xfId="0" applyBorder="1" applyAlignment="1">
      <alignment horizontal="center"/>
    </xf>
    <xf numFmtId="0" fontId="12" fillId="15" borderId="13" xfId="0" applyFont="1" applyFill="1" applyBorder="1" applyAlignment="1">
      <alignment horizontal="center" vertical="center"/>
    </xf>
    <xf numFmtId="0" fontId="12" fillId="15" borderId="16" xfId="0" applyFont="1" applyFill="1" applyBorder="1" applyAlignment="1">
      <alignment horizontal="center" vertical="center"/>
    </xf>
    <xf numFmtId="0" fontId="9" fillId="0" borderId="15" xfId="0" applyFont="1" applyBorder="1"/>
    <xf numFmtId="9" fontId="9" fillId="0" borderId="15" xfId="0" applyNumberFormat="1" applyFont="1" applyBorder="1" applyAlignment="1">
      <alignment horizontal="center"/>
    </xf>
    <xf numFmtId="9" fontId="9" fillId="0" borderId="14" xfId="0" applyNumberFormat="1" applyFont="1" applyBorder="1" applyAlignment="1">
      <alignment horizontal="center"/>
    </xf>
    <xf numFmtId="0" fontId="9" fillId="0" borderId="18" xfId="0" applyFont="1" applyBorder="1"/>
    <xf numFmtId="0" fontId="0" fillId="0" borderId="19" xfId="0" applyBorder="1"/>
    <xf numFmtId="0" fontId="9" fillId="0" borderId="6" xfId="0" applyFont="1" applyBorder="1"/>
    <xf numFmtId="0" fontId="9" fillId="0" borderId="19" xfId="0" applyFont="1" applyBorder="1" applyAlignment="1">
      <alignment horizontal="left" indent="1"/>
    </xf>
    <xf numFmtId="15" fontId="0" fillId="0" borderId="19" xfId="0" quotePrefix="1" applyNumberFormat="1" applyBorder="1" applyAlignment="1">
      <alignment horizontal="left" indent="1"/>
    </xf>
    <xf numFmtId="0" fontId="0" fillId="0" borderId="19" xfId="0" quotePrefix="1" applyBorder="1" applyAlignment="1">
      <alignment horizontal="left" indent="1"/>
    </xf>
    <xf numFmtId="0" fontId="0" fillId="0" borderId="6" xfId="0" applyBorder="1"/>
    <xf numFmtId="0" fontId="0" fillId="0" borderId="19" xfId="0" applyBorder="1" applyAlignment="1">
      <alignment horizontal="left" indent="1"/>
    </xf>
    <xf numFmtId="17" fontId="0" fillId="0" borderId="19" xfId="0" quotePrefix="1" applyNumberFormat="1" applyBorder="1" applyAlignment="1">
      <alignment horizontal="left" indent="1"/>
    </xf>
    <xf numFmtId="0" fontId="0" fillId="0" borderId="6" xfId="0" quotePrefix="1" applyBorder="1" applyAlignment="1">
      <alignment horizontal="left" indent="1"/>
    </xf>
    <xf numFmtId="0" fontId="9" fillId="0" borderId="19" xfId="0" applyFont="1" applyBorder="1"/>
    <xf numFmtId="0" fontId="0" fillId="0" borderId="18" xfId="0" applyBorder="1"/>
    <xf numFmtId="0" fontId="0" fillId="0" borderId="19" xfId="0" applyBorder="1" applyAlignment="1">
      <alignment horizontal="center" vertical="center"/>
    </xf>
    <xf numFmtId="0" fontId="0" fillId="0" borderId="18" xfId="0" applyBorder="1" applyAlignment="1">
      <alignment horizontal="center" vertical="center"/>
    </xf>
    <xf numFmtId="0" fontId="5"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wrapText="1"/>
    </xf>
    <xf numFmtId="0" fontId="15" fillId="0" borderId="0" xfId="2"/>
    <xf numFmtId="9" fontId="0" fillId="0" borderId="0" xfId="1" applyFont="1"/>
    <xf numFmtId="0" fontId="10" fillId="12" borderId="1" xfId="0" applyFont="1" applyFill="1" applyBorder="1" applyAlignment="1">
      <alignment vertical="center" wrapText="1"/>
    </xf>
    <xf numFmtId="0" fontId="9" fillId="12" borderId="6" xfId="0" applyFont="1" applyFill="1" applyBorder="1" applyAlignment="1">
      <alignment horizontal="center" vertical="center"/>
    </xf>
    <xf numFmtId="0" fontId="0" fillId="12" borderId="6" xfId="0" applyFill="1" applyBorder="1" applyAlignment="1">
      <alignment vertical="center" wrapText="1"/>
    </xf>
    <xf numFmtId="0" fontId="11" fillId="14" borderId="1" xfId="0" applyFont="1" applyFill="1" applyBorder="1" applyAlignment="1">
      <alignment vertical="center" wrapText="1"/>
    </xf>
    <xf numFmtId="0" fontId="16" fillId="14" borderId="1" xfId="0" applyFont="1" applyFill="1" applyBorder="1" applyAlignment="1">
      <alignment vertical="center" wrapText="1"/>
    </xf>
    <xf numFmtId="0" fontId="10" fillId="0" borderId="0" xfId="0" applyFont="1" applyAlignment="1">
      <alignment vertical="center" wrapText="1"/>
    </xf>
    <xf numFmtId="164" fontId="0" fillId="0" borderId="0" xfId="0" applyNumberFormat="1" applyAlignment="1">
      <alignment horizontal="left"/>
    </xf>
    <xf numFmtId="164" fontId="0" fillId="0" borderId="0" xfId="0" applyNumberFormat="1" applyAlignment="1">
      <alignment horizontal="right"/>
    </xf>
    <xf numFmtId="0" fontId="14" fillId="19" borderId="1" xfId="0" applyFont="1" applyFill="1" applyBorder="1" applyAlignment="1">
      <alignment wrapText="1"/>
    </xf>
    <xf numFmtId="0" fontId="0" fillId="0" borderId="1" xfId="0" applyBorder="1" applyAlignment="1">
      <alignment horizontal="left" wrapText="1" indent="1"/>
    </xf>
    <xf numFmtId="0" fontId="0" fillId="0" borderId="1" xfId="0" applyFont="1" applyBorder="1" applyAlignment="1">
      <alignment horizontal="left" vertical="center" wrapText="1" indent="1"/>
    </xf>
    <xf numFmtId="0" fontId="5" fillId="9"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5" fillId="7"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4" fillId="13" borderId="3" xfId="0" applyFont="1" applyFill="1" applyBorder="1" applyAlignment="1">
      <alignment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1" xfId="0" applyBorder="1"/>
    <xf numFmtId="0" fontId="14" fillId="0" borderId="1" xfId="0" applyFont="1" applyBorder="1" applyAlignment="1">
      <alignment horizontal="center" vertical="center"/>
    </xf>
    <xf numFmtId="0" fontId="18" fillId="0" borderId="1" xfId="0" applyFont="1" applyBorder="1" applyAlignment="1">
      <alignment horizontal="left" vertical="center" wrapText="1" indent="1"/>
    </xf>
    <xf numFmtId="0" fontId="0" fillId="0" borderId="1" xfId="0" applyFont="1" applyBorder="1" applyAlignment="1">
      <alignment horizontal="left" vertical="center" indent="1"/>
    </xf>
    <xf numFmtId="0" fontId="9" fillId="20" borderId="1" xfId="0" applyFont="1" applyFill="1" applyBorder="1" applyAlignment="1">
      <alignment horizont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file:///\\neepfs1\CSHARED\OPERATION-%20BUSINESS%20OFFICE\Plans%20&amp;%20Reports\Quarterly%20Reports\2019\Q4\2019%20Q4%20Report%20-%20FINAL.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tabSelected="1" workbookViewId="0">
      <selection activeCell="A2" sqref="A2:A8"/>
    </sheetView>
  </sheetViews>
  <sheetFormatPr defaultColWidth="9.140625" defaultRowHeight="14.25" x14ac:dyDescent="0.2"/>
  <cols>
    <col min="1" max="1" width="20" style="8" customWidth="1"/>
    <col min="2" max="2" width="33.7109375" style="13" customWidth="1"/>
    <col min="3" max="3" width="39.7109375" style="13" customWidth="1"/>
    <col min="4" max="4" width="29.140625" style="9" customWidth="1"/>
    <col min="5" max="5" width="12.85546875" style="9" customWidth="1"/>
    <col min="6" max="6" width="10.7109375" style="9" customWidth="1"/>
    <col min="7" max="16384" width="9.140625" style="10"/>
  </cols>
  <sheetData>
    <row r="1" spans="1:6" s="4" customFormat="1" ht="31.5" x14ac:dyDescent="0.25">
      <c r="A1" s="1" t="s">
        <v>0</v>
      </c>
      <c r="B1" s="11" t="s">
        <v>1</v>
      </c>
      <c r="C1" s="12" t="s">
        <v>2</v>
      </c>
      <c r="D1" s="2" t="s">
        <v>22</v>
      </c>
      <c r="E1" s="2" t="s">
        <v>25</v>
      </c>
      <c r="F1" s="3" t="s">
        <v>23</v>
      </c>
    </row>
    <row r="2" spans="1:6" s="4" customFormat="1" x14ac:dyDescent="0.25">
      <c r="A2" s="119" t="s">
        <v>3</v>
      </c>
      <c r="B2" s="121" t="s">
        <v>4</v>
      </c>
      <c r="C2" s="33" t="s">
        <v>5</v>
      </c>
      <c r="D2" s="34" t="s">
        <v>117</v>
      </c>
      <c r="E2" s="35">
        <v>1</v>
      </c>
      <c r="F2" s="44"/>
    </row>
    <row r="3" spans="1:6" s="4" customFormat="1" ht="25.5" x14ac:dyDescent="0.25">
      <c r="A3" s="119"/>
      <c r="B3" s="122"/>
      <c r="C3" s="36" t="s">
        <v>6</v>
      </c>
      <c r="D3" s="37" t="s">
        <v>118</v>
      </c>
      <c r="E3" s="35">
        <v>1</v>
      </c>
      <c r="F3" s="44"/>
    </row>
    <row r="4" spans="1:6" s="4" customFormat="1" ht="25.5" x14ac:dyDescent="0.25">
      <c r="A4" s="119"/>
      <c r="B4" s="122"/>
      <c r="C4" s="36" t="s">
        <v>24</v>
      </c>
      <c r="D4" s="37" t="s">
        <v>119</v>
      </c>
      <c r="E4" s="35">
        <v>1</v>
      </c>
      <c r="F4" s="44"/>
    </row>
    <row r="5" spans="1:6" s="4" customFormat="1" ht="38.25" x14ac:dyDescent="0.25">
      <c r="A5" s="119"/>
      <c r="B5" s="118" t="s">
        <v>7</v>
      </c>
      <c r="C5" s="36" t="s">
        <v>122</v>
      </c>
      <c r="D5" s="37" t="s">
        <v>123</v>
      </c>
      <c r="E5" s="35">
        <v>0.95</v>
      </c>
      <c r="F5" s="44"/>
    </row>
    <row r="6" spans="1:6" s="4" customFormat="1" ht="25.5" x14ac:dyDescent="0.25">
      <c r="A6" s="119"/>
      <c r="B6" s="118"/>
      <c r="C6" s="36" t="s">
        <v>8</v>
      </c>
      <c r="D6" s="37" t="s">
        <v>41</v>
      </c>
      <c r="E6" s="38">
        <v>45</v>
      </c>
      <c r="F6" s="44"/>
    </row>
    <row r="7" spans="1:6" s="4" customFormat="1" ht="25.5" x14ac:dyDescent="0.25">
      <c r="A7" s="119"/>
      <c r="B7" s="118"/>
      <c r="C7" s="36" t="s">
        <v>26</v>
      </c>
      <c r="D7" s="37" t="s">
        <v>121</v>
      </c>
      <c r="E7" s="38">
        <v>3500</v>
      </c>
      <c r="F7" s="44"/>
    </row>
    <row r="8" spans="1:6" s="4" customFormat="1" ht="25.5" x14ac:dyDescent="0.25">
      <c r="A8" s="120"/>
      <c r="B8" s="43" t="s">
        <v>9</v>
      </c>
      <c r="C8" s="36" t="s">
        <v>74</v>
      </c>
      <c r="D8" s="37" t="s">
        <v>75</v>
      </c>
      <c r="E8" s="38" t="s">
        <v>28</v>
      </c>
      <c r="F8" s="44"/>
    </row>
    <row r="9" spans="1:6" s="4" customFormat="1" ht="45" customHeight="1" x14ac:dyDescent="0.25">
      <c r="A9" s="100" t="s">
        <v>10</v>
      </c>
      <c r="B9" s="43" t="s">
        <v>40</v>
      </c>
      <c r="C9" s="36" t="s">
        <v>120</v>
      </c>
      <c r="D9" s="37" t="s">
        <v>27</v>
      </c>
      <c r="E9" s="35">
        <v>1</v>
      </c>
      <c r="F9" s="44"/>
    </row>
    <row r="10" spans="1:6" s="4" customFormat="1" ht="51" x14ac:dyDescent="0.25">
      <c r="A10" s="101" t="s">
        <v>11</v>
      </c>
      <c r="B10" s="43" t="s">
        <v>12</v>
      </c>
      <c r="C10" s="36" t="s">
        <v>13</v>
      </c>
      <c r="D10" s="39" t="s">
        <v>35</v>
      </c>
      <c r="E10" s="40" t="s">
        <v>32</v>
      </c>
      <c r="F10" s="44"/>
    </row>
    <row r="11" spans="1:6" s="4" customFormat="1" ht="38.25" x14ac:dyDescent="0.25">
      <c r="A11" s="123" t="s">
        <v>14</v>
      </c>
      <c r="B11" s="118" t="s">
        <v>15</v>
      </c>
      <c r="C11" s="36" t="s">
        <v>34</v>
      </c>
      <c r="D11" s="37" t="s">
        <v>39</v>
      </c>
      <c r="E11" s="38" t="s">
        <v>32</v>
      </c>
      <c r="F11" s="44"/>
    </row>
    <row r="12" spans="1:6" s="4" customFormat="1" ht="51" x14ac:dyDescent="0.25">
      <c r="A12" s="123"/>
      <c r="B12" s="118"/>
      <c r="C12" s="36" t="s">
        <v>16</v>
      </c>
      <c r="D12" s="37" t="s">
        <v>42</v>
      </c>
      <c r="E12" s="38" t="s">
        <v>43</v>
      </c>
      <c r="F12" s="44"/>
    </row>
    <row r="13" spans="1:6" s="4" customFormat="1" x14ac:dyDescent="0.25">
      <c r="A13" s="123"/>
      <c r="B13" s="118"/>
      <c r="C13" s="36" t="s">
        <v>17</v>
      </c>
      <c r="D13" s="37" t="s">
        <v>116</v>
      </c>
      <c r="E13" s="35">
        <v>1</v>
      </c>
      <c r="F13" s="45"/>
    </row>
    <row r="14" spans="1:6" s="4" customFormat="1" ht="25.5" x14ac:dyDescent="0.25">
      <c r="A14" s="124" t="s">
        <v>18</v>
      </c>
      <c r="B14" s="118" t="s">
        <v>19</v>
      </c>
      <c r="C14" s="43" t="s">
        <v>29</v>
      </c>
      <c r="D14" s="5" t="s">
        <v>36</v>
      </c>
      <c r="E14" s="7" t="s">
        <v>32</v>
      </c>
      <c r="F14" s="44"/>
    </row>
    <row r="15" spans="1:6" s="4" customFormat="1" ht="25.5" x14ac:dyDescent="0.25">
      <c r="A15" s="124"/>
      <c r="B15" s="118"/>
      <c r="C15" s="43" t="s">
        <v>30</v>
      </c>
      <c r="D15" s="5" t="s">
        <v>37</v>
      </c>
      <c r="E15" s="6" t="s">
        <v>38</v>
      </c>
      <c r="F15" s="44"/>
    </row>
    <row r="16" spans="1:6" s="4" customFormat="1" ht="15" thickBot="1" x14ac:dyDescent="0.3">
      <c r="A16" s="124"/>
      <c r="B16" s="118"/>
      <c r="C16" s="43" t="s">
        <v>20</v>
      </c>
      <c r="D16" s="5" t="s">
        <v>31</v>
      </c>
      <c r="E16" s="7" t="s">
        <v>33</v>
      </c>
      <c r="F16" s="44"/>
    </row>
    <row r="17" spans="1:6" s="4" customFormat="1" ht="26.25" thickBot="1" x14ac:dyDescent="0.25">
      <c r="A17" s="117" t="s">
        <v>21</v>
      </c>
      <c r="B17" s="118" t="s">
        <v>51</v>
      </c>
      <c r="C17" s="27" t="s">
        <v>53</v>
      </c>
      <c r="D17" s="5" t="s">
        <v>54</v>
      </c>
      <c r="E17" s="6">
        <v>1</v>
      </c>
      <c r="F17" s="44"/>
    </row>
    <row r="18" spans="1:6" s="4" customFormat="1" ht="26.25" thickBot="1" x14ac:dyDescent="0.25">
      <c r="A18" s="117"/>
      <c r="B18" s="118"/>
      <c r="C18" s="28" t="s">
        <v>52</v>
      </c>
      <c r="D18" s="5" t="s">
        <v>55</v>
      </c>
      <c r="E18" s="6">
        <v>1</v>
      </c>
      <c r="F18" s="44"/>
    </row>
  </sheetData>
  <mergeCells count="9">
    <mergeCell ref="A17:A18"/>
    <mergeCell ref="B17:B18"/>
    <mergeCell ref="A2:A8"/>
    <mergeCell ref="B2:B4"/>
    <mergeCell ref="B5:B7"/>
    <mergeCell ref="A11:A13"/>
    <mergeCell ref="B11:B13"/>
    <mergeCell ref="A14:A16"/>
    <mergeCell ref="B14:B16"/>
  </mergeCells>
  <printOptions horizontalCentered="1"/>
  <pageMargins left="0.25" right="0.25" top="0.5" bottom="0.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pane ySplit="1" topLeftCell="A2" activePane="bottomLeft" state="frozen"/>
      <selection pane="bottomLeft" activeCell="A2" sqref="A2"/>
    </sheetView>
  </sheetViews>
  <sheetFormatPr defaultRowHeight="15" x14ac:dyDescent="0.25"/>
  <cols>
    <col min="1" max="1" width="22" style="24" bestFit="1" customWidth="1"/>
    <col min="2" max="2" width="5" style="24" customWidth="1"/>
    <col min="3" max="3" width="106" style="23" customWidth="1"/>
    <col min="4" max="4" width="21" style="42" customWidth="1"/>
  </cols>
  <sheetData>
    <row r="1" spans="1:4" ht="32.25" customHeight="1" x14ac:dyDescent="0.25">
      <c r="A1" s="46" t="s">
        <v>45</v>
      </c>
      <c r="B1" s="46"/>
      <c r="C1" s="47" t="s">
        <v>183</v>
      </c>
      <c r="D1" s="55" t="s">
        <v>125</v>
      </c>
    </row>
    <row r="2" spans="1:4" ht="30" x14ac:dyDescent="0.25">
      <c r="A2" s="15" t="s">
        <v>76</v>
      </c>
      <c r="B2" s="15">
        <v>1</v>
      </c>
      <c r="C2" s="16" t="s">
        <v>77</v>
      </c>
      <c r="D2" s="56">
        <v>0</v>
      </c>
    </row>
    <row r="3" spans="1:4" ht="45" x14ac:dyDescent="0.25">
      <c r="A3" s="15" t="s">
        <v>76</v>
      </c>
      <c r="B3" s="15">
        <f>+B2+1</f>
        <v>2</v>
      </c>
      <c r="C3" s="16" t="s">
        <v>78</v>
      </c>
      <c r="D3" s="56">
        <v>0</v>
      </c>
    </row>
    <row r="4" spans="1:4" x14ac:dyDescent="0.25">
      <c r="A4" s="15" t="s">
        <v>76</v>
      </c>
      <c r="B4" s="15">
        <f>+B3+1</f>
        <v>3</v>
      </c>
      <c r="C4" s="16" t="s">
        <v>79</v>
      </c>
      <c r="D4" s="56">
        <v>0</v>
      </c>
    </row>
    <row r="5" spans="1:4" ht="30" x14ac:dyDescent="0.25">
      <c r="A5" s="17" t="s">
        <v>80</v>
      </c>
      <c r="B5" s="17">
        <v>1</v>
      </c>
      <c r="C5" s="18" t="s">
        <v>81</v>
      </c>
      <c r="D5" s="57">
        <v>0</v>
      </c>
    </row>
    <row r="6" spans="1:4" ht="30" x14ac:dyDescent="0.25">
      <c r="A6" s="17" t="s">
        <v>80</v>
      </c>
      <c r="B6" s="17">
        <f>+B5+1</f>
        <v>2</v>
      </c>
      <c r="C6" s="18" t="s">
        <v>82</v>
      </c>
      <c r="D6" s="57">
        <v>0</v>
      </c>
    </row>
    <row r="7" spans="1:4" ht="30" x14ac:dyDescent="0.25">
      <c r="A7" s="17" t="s">
        <v>80</v>
      </c>
      <c r="B7" s="17">
        <f>+B6+1</f>
        <v>3</v>
      </c>
      <c r="C7" s="18" t="s">
        <v>83</v>
      </c>
      <c r="D7" s="57">
        <v>0</v>
      </c>
    </row>
    <row r="8" spans="1:4" ht="30" x14ac:dyDescent="0.25">
      <c r="A8" s="17" t="s">
        <v>80</v>
      </c>
      <c r="B8" s="17">
        <f>+B7+1</f>
        <v>4</v>
      </c>
      <c r="C8" s="18" t="s">
        <v>84</v>
      </c>
      <c r="D8" s="57">
        <v>0</v>
      </c>
    </row>
    <row r="9" spans="1:4" ht="30" x14ac:dyDescent="0.25">
      <c r="A9" s="19" t="s">
        <v>46</v>
      </c>
      <c r="B9" s="19">
        <v>1</v>
      </c>
      <c r="C9" s="20" t="s">
        <v>85</v>
      </c>
      <c r="D9" s="58">
        <v>0</v>
      </c>
    </row>
    <row r="10" spans="1:4" ht="30" x14ac:dyDescent="0.25">
      <c r="A10" s="19" t="s">
        <v>46</v>
      </c>
      <c r="B10" s="19">
        <f>+B9+1</f>
        <v>2</v>
      </c>
      <c r="C10" s="20" t="s">
        <v>86</v>
      </c>
      <c r="D10" s="58">
        <v>0</v>
      </c>
    </row>
    <row r="11" spans="1:4" x14ac:dyDescent="0.25">
      <c r="A11" s="19" t="s">
        <v>46</v>
      </c>
      <c r="B11" s="19">
        <f>+B10+1</f>
        <v>3</v>
      </c>
      <c r="C11" s="20" t="s">
        <v>87</v>
      </c>
      <c r="D11" s="58">
        <v>0</v>
      </c>
    </row>
    <row r="12" spans="1:4" ht="30" x14ac:dyDescent="0.25">
      <c r="A12" s="48" t="s">
        <v>47</v>
      </c>
      <c r="B12" s="48" t="s">
        <v>88</v>
      </c>
      <c r="C12" s="49" t="s">
        <v>89</v>
      </c>
      <c r="D12" s="59">
        <v>0</v>
      </c>
    </row>
    <row r="13" spans="1:4" x14ac:dyDescent="0.25">
      <c r="A13" s="48"/>
      <c r="B13" s="48" t="s">
        <v>90</v>
      </c>
      <c r="C13" s="49" t="s">
        <v>91</v>
      </c>
      <c r="D13" s="59">
        <v>0</v>
      </c>
    </row>
    <row r="14" spans="1:4" x14ac:dyDescent="0.25">
      <c r="A14" s="48"/>
      <c r="B14" s="48" t="s">
        <v>92</v>
      </c>
      <c r="C14" s="49" t="s">
        <v>93</v>
      </c>
      <c r="D14" s="59">
        <v>0</v>
      </c>
    </row>
    <row r="15" spans="1:4" ht="30" x14ac:dyDescent="0.25">
      <c r="A15" s="48" t="s">
        <v>47</v>
      </c>
      <c r="B15" s="48">
        <v>2</v>
      </c>
      <c r="C15" s="49" t="s">
        <v>94</v>
      </c>
      <c r="D15" s="59">
        <v>0</v>
      </c>
    </row>
    <row r="16" spans="1:4" ht="30" x14ac:dyDescent="0.25">
      <c r="A16" s="48" t="s">
        <v>47</v>
      </c>
      <c r="B16" s="48">
        <v>3</v>
      </c>
      <c r="C16" s="49" t="s">
        <v>95</v>
      </c>
      <c r="D16" s="59">
        <v>0</v>
      </c>
    </row>
    <row r="17" spans="1:4" x14ac:dyDescent="0.25">
      <c r="A17" s="48" t="s">
        <v>47</v>
      </c>
      <c r="B17" s="48">
        <f>+B16+1</f>
        <v>4</v>
      </c>
      <c r="C17" s="49" t="s">
        <v>96</v>
      </c>
      <c r="D17" s="59">
        <v>0</v>
      </c>
    </row>
    <row r="18" spans="1:4" ht="49.5" customHeight="1" x14ac:dyDescent="0.25">
      <c r="A18" s="48" t="s">
        <v>47</v>
      </c>
      <c r="B18" s="48">
        <f>+B17+1</f>
        <v>5</v>
      </c>
      <c r="C18" s="49" t="s">
        <v>97</v>
      </c>
      <c r="D18" s="59">
        <v>0</v>
      </c>
    </row>
    <row r="19" spans="1:4" ht="46.5" customHeight="1" x14ac:dyDescent="0.25">
      <c r="A19" s="19" t="s">
        <v>48</v>
      </c>
      <c r="B19" s="19">
        <v>1</v>
      </c>
      <c r="C19" s="20" t="s">
        <v>98</v>
      </c>
      <c r="D19" s="58">
        <v>0</v>
      </c>
    </row>
    <row r="20" spans="1:4" ht="30" x14ac:dyDescent="0.25">
      <c r="A20" s="19" t="s">
        <v>48</v>
      </c>
      <c r="B20" s="19">
        <f>+B19+1</f>
        <v>2</v>
      </c>
      <c r="C20" s="20" t="s">
        <v>99</v>
      </c>
      <c r="D20" s="58">
        <v>0</v>
      </c>
    </row>
    <row r="21" spans="1:4" x14ac:dyDescent="0.25">
      <c r="A21" s="19" t="s">
        <v>48</v>
      </c>
      <c r="B21" s="19">
        <f>+B20+1</f>
        <v>3</v>
      </c>
      <c r="C21" s="20" t="s">
        <v>100</v>
      </c>
      <c r="D21" s="58">
        <v>0</v>
      </c>
    </row>
    <row r="22" spans="1:4" x14ac:dyDescent="0.25">
      <c r="A22" s="21" t="s">
        <v>49</v>
      </c>
      <c r="B22" s="21">
        <v>1</v>
      </c>
      <c r="C22" s="22" t="s">
        <v>101</v>
      </c>
      <c r="D22" s="60">
        <v>0</v>
      </c>
    </row>
    <row r="23" spans="1:4" x14ac:dyDescent="0.25">
      <c r="A23" s="21" t="s">
        <v>49</v>
      </c>
      <c r="B23" s="21">
        <f>+B22+1</f>
        <v>2</v>
      </c>
      <c r="C23" s="22" t="s">
        <v>102</v>
      </c>
      <c r="D23" s="60">
        <v>0</v>
      </c>
    </row>
    <row r="24" spans="1:4" ht="30" x14ac:dyDescent="0.25">
      <c r="A24" s="21" t="s">
        <v>49</v>
      </c>
      <c r="B24" s="21">
        <f>+B23+1</f>
        <v>3</v>
      </c>
      <c r="C24" s="22" t="s">
        <v>103</v>
      </c>
      <c r="D24" s="60">
        <v>0</v>
      </c>
    </row>
    <row r="25" spans="1:4" x14ac:dyDescent="0.25">
      <c r="A25" s="21" t="s">
        <v>49</v>
      </c>
      <c r="B25" s="21">
        <f>+B24+1</f>
        <v>4</v>
      </c>
      <c r="C25" s="22" t="s">
        <v>104</v>
      </c>
      <c r="D25" s="60">
        <v>0</v>
      </c>
    </row>
    <row r="26" spans="1:4" ht="30" x14ac:dyDescent="0.25">
      <c r="A26" s="51" t="s">
        <v>105</v>
      </c>
      <c r="B26" s="51">
        <v>1</v>
      </c>
      <c r="C26" s="52" t="s">
        <v>106</v>
      </c>
      <c r="D26" s="61">
        <v>0</v>
      </c>
    </row>
    <row r="27" spans="1:4" ht="45" x14ac:dyDescent="0.25">
      <c r="A27" s="51" t="s">
        <v>105</v>
      </c>
      <c r="B27" s="51">
        <f>+B26+1</f>
        <v>2</v>
      </c>
      <c r="C27" s="52" t="s">
        <v>107</v>
      </c>
      <c r="D27" s="61">
        <v>0</v>
      </c>
    </row>
    <row r="28" spans="1:4" ht="30" x14ac:dyDescent="0.25">
      <c r="A28" s="51" t="s">
        <v>105</v>
      </c>
      <c r="B28" s="51">
        <f>+B27+1</f>
        <v>3</v>
      </c>
      <c r="C28" s="53" t="s">
        <v>108</v>
      </c>
      <c r="D28" s="61">
        <v>0</v>
      </c>
    </row>
    <row r="29" spans="1:4" ht="30" x14ac:dyDescent="0.25">
      <c r="A29" s="15" t="s">
        <v>109</v>
      </c>
      <c r="B29" s="15">
        <v>1</v>
      </c>
      <c r="C29" s="54" t="s">
        <v>110</v>
      </c>
      <c r="D29" s="56">
        <v>0</v>
      </c>
    </row>
    <row r="30" spans="1:4" ht="30" x14ac:dyDescent="0.25">
      <c r="A30" s="15" t="s">
        <v>109</v>
      </c>
      <c r="B30" s="15">
        <f>+B29+1</f>
        <v>2</v>
      </c>
      <c r="C30" s="54" t="s">
        <v>111</v>
      </c>
      <c r="D30" s="56">
        <v>0</v>
      </c>
    </row>
    <row r="31" spans="1:4" ht="30" x14ac:dyDescent="0.25">
      <c r="A31" s="15" t="s">
        <v>109</v>
      </c>
      <c r="B31" s="15">
        <f>+B30+1</f>
        <v>3</v>
      </c>
      <c r="C31" s="54" t="s">
        <v>112</v>
      </c>
      <c r="D31" s="56">
        <v>0</v>
      </c>
    </row>
    <row r="32" spans="1:4" x14ac:dyDescent="0.25">
      <c r="A32" s="17" t="s">
        <v>50</v>
      </c>
      <c r="B32" s="17">
        <v>1</v>
      </c>
      <c r="C32" s="50" t="s">
        <v>113</v>
      </c>
      <c r="D32" s="62">
        <v>0</v>
      </c>
    </row>
    <row r="33" spans="1:4" x14ac:dyDescent="0.25">
      <c r="A33" s="17" t="s">
        <v>50</v>
      </c>
      <c r="B33" s="17">
        <f>+B32+1</f>
        <v>2</v>
      </c>
      <c r="C33" s="50" t="s">
        <v>114</v>
      </c>
      <c r="D33" s="62">
        <v>0</v>
      </c>
    </row>
    <row r="34" spans="1:4" ht="45" x14ac:dyDescent="0.25">
      <c r="A34" s="17" t="s">
        <v>50</v>
      </c>
      <c r="B34" s="17">
        <f>+B33+1</f>
        <v>3</v>
      </c>
      <c r="C34" s="50" t="s">
        <v>115</v>
      </c>
      <c r="D34" s="62">
        <v>0</v>
      </c>
    </row>
    <row r="35" spans="1:4" ht="21.75" customHeight="1" x14ac:dyDescent="0.25">
      <c r="A35" s="51"/>
      <c r="B35" s="51"/>
      <c r="C35" s="64" t="s">
        <v>124</v>
      </c>
      <c r="D35" s="63">
        <f>SUM(D23/6/2020+D34)/33</f>
        <v>0</v>
      </c>
    </row>
    <row r="36" spans="1:4" x14ac:dyDescent="0.25">
      <c r="C36" s="26"/>
      <c r="D36" s="41"/>
    </row>
    <row r="37" spans="1:4" x14ac:dyDescent="0.25">
      <c r="C37" s="26"/>
      <c r="D37" s="41"/>
    </row>
    <row r="38" spans="1:4" x14ac:dyDescent="0.25">
      <c r="C38" s="26"/>
      <c r="D38" s="4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29"/>
  <sheetViews>
    <sheetView zoomScale="98" zoomScaleNormal="98" workbookViewId="0">
      <pane xSplit="2" ySplit="2" topLeftCell="C3" activePane="bottomRight" state="frozen"/>
      <selection pane="topRight" activeCell="C1" sqref="C1"/>
      <selection pane="bottomLeft" activeCell="A3" sqref="A3"/>
      <selection pane="bottomRight" activeCell="C5" sqref="C5"/>
    </sheetView>
  </sheetViews>
  <sheetFormatPr defaultRowHeight="15" x14ac:dyDescent="0.25"/>
  <cols>
    <col min="1" max="1" width="4.5703125" customWidth="1"/>
    <col min="2" max="2" width="67.5703125" style="23" customWidth="1"/>
    <col min="3" max="3" width="10" customWidth="1"/>
    <col min="4" max="4" width="12.85546875" customWidth="1"/>
    <col min="5" max="5" width="14.140625" customWidth="1"/>
    <col min="6" max="6" width="13.42578125" customWidth="1"/>
    <col min="7" max="7" width="14.42578125" customWidth="1"/>
    <col min="8" max="8" width="12.5703125" customWidth="1"/>
    <col min="9" max="9" width="10.42578125" customWidth="1"/>
    <col min="10" max="10" width="12.85546875" customWidth="1"/>
    <col min="11" max="11" width="10.42578125" customWidth="1"/>
  </cols>
  <sheetData>
    <row r="2" spans="1:42" ht="75" x14ac:dyDescent="0.25">
      <c r="C2" s="132" t="s">
        <v>216</v>
      </c>
      <c r="D2" s="132" t="s">
        <v>215</v>
      </c>
      <c r="E2" s="132" t="s">
        <v>192</v>
      </c>
      <c r="F2" s="132" t="s">
        <v>193</v>
      </c>
      <c r="G2" s="132" t="s">
        <v>194</v>
      </c>
      <c r="H2" s="132" t="s">
        <v>195</v>
      </c>
      <c r="I2" s="132" t="s">
        <v>196</v>
      </c>
      <c r="J2" s="132" t="s">
        <v>197</v>
      </c>
      <c r="K2" s="132" t="s">
        <v>198</v>
      </c>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2" ht="18.75" x14ac:dyDescent="0.3">
      <c r="B3" s="125" t="s">
        <v>184</v>
      </c>
      <c r="C3" s="126"/>
      <c r="D3" s="126"/>
      <c r="E3" s="126"/>
      <c r="F3" s="126"/>
      <c r="G3" s="126"/>
      <c r="H3" s="126"/>
      <c r="I3" s="126"/>
      <c r="J3" s="126"/>
      <c r="K3" s="126"/>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42" ht="45" x14ac:dyDescent="0.25">
      <c r="A4" s="113">
        <v>1</v>
      </c>
      <c r="B4" s="115" t="s">
        <v>200</v>
      </c>
      <c r="C4" s="127"/>
      <c r="D4" s="127" t="s">
        <v>199</v>
      </c>
      <c r="E4" s="127" t="s">
        <v>199</v>
      </c>
      <c r="F4" s="127"/>
      <c r="G4" s="127"/>
      <c r="H4" s="127"/>
      <c r="I4" s="127"/>
      <c r="J4" s="127"/>
      <c r="K4" s="127"/>
    </row>
    <row r="5" spans="1:42" ht="45" x14ac:dyDescent="0.25">
      <c r="A5" s="113">
        <f>+A4+1</f>
        <v>2</v>
      </c>
      <c r="B5" s="116" t="s">
        <v>201</v>
      </c>
      <c r="C5" s="127"/>
      <c r="D5" s="127" t="s">
        <v>199</v>
      </c>
      <c r="E5" s="127"/>
      <c r="F5" s="127"/>
      <c r="G5" s="127"/>
      <c r="H5" s="127"/>
      <c r="I5" s="127"/>
      <c r="J5" s="127"/>
      <c r="K5" s="127"/>
    </row>
    <row r="6" spans="1:42" ht="53.25" customHeight="1" x14ac:dyDescent="0.25">
      <c r="A6" s="113">
        <f t="shared" ref="A6:A14" si="0">+A5+1</f>
        <v>3</v>
      </c>
      <c r="B6" s="116" t="s">
        <v>202</v>
      </c>
      <c r="C6" s="127"/>
      <c r="D6" s="127" t="s">
        <v>199</v>
      </c>
      <c r="E6" s="127"/>
      <c r="F6" s="127"/>
      <c r="G6" s="127"/>
      <c r="H6" s="127"/>
      <c r="I6" s="127"/>
      <c r="J6" s="127"/>
      <c r="K6" s="127"/>
    </row>
    <row r="7" spans="1:42" ht="30" customHeight="1" x14ac:dyDescent="0.25">
      <c r="A7" s="113">
        <f t="shared" si="0"/>
        <v>4</v>
      </c>
      <c r="B7" s="115" t="s">
        <v>214</v>
      </c>
      <c r="C7" s="127"/>
      <c r="D7" s="127"/>
      <c r="E7" s="127"/>
      <c r="F7" s="127"/>
      <c r="G7" s="127"/>
      <c r="H7" s="127"/>
      <c r="I7" s="127"/>
      <c r="J7" s="127"/>
      <c r="K7" s="127" t="s">
        <v>199</v>
      </c>
    </row>
    <row r="8" spans="1:42" ht="30" x14ac:dyDescent="0.25">
      <c r="A8" s="113">
        <f t="shared" si="0"/>
        <v>5</v>
      </c>
      <c r="B8" s="115" t="s">
        <v>186</v>
      </c>
      <c r="C8" s="127"/>
      <c r="D8" s="127"/>
      <c r="E8" s="127" t="s">
        <v>199</v>
      </c>
      <c r="F8" s="127"/>
      <c r="G8" s="127"/>
      <c r="H8" s="127"/>
      <c r="I8" s="127"/>
      <c r="J8" s="127"/>
      <c r="K8" s="127"/>
    </row>
    <row r="9" spans="1:42" ht="39.75" customHeight="1" x14ac:dyDescent="0.25">
      <c r="A9" s="113">
        <f t="shared" si="0"/>
        <v>6</v>
      </c>
      <c r="B9" s="130" t="s">
        <v>205</v>
      </c>
      <c r="C9" s="127"/>
      <c r="D9" s="127"/>
      <c r="E9" s="127"/>
      <c r="F9" s="127" t="s">
        <v>199</v>
      </c>
      <c r="G9" s="127"/>
      <c r="H9" s="127"/>
      <c r="I9" s="127"/>
      <c r="J9" s="127"/>
      <c r="K9" s="127"/>
    </row>
    <row r="10" spans="1:42" ht="30" x14ac:dyDescent="0.25">
      <c r="A10" s="113">
        <f t="shared" si="0"/>
        <v>7</v>
      </c>
      <c r="B10" s="115" t="s">
        <v>208</v>
      </c>
      <c r="C10" s="127"/>
      <c r="D10" s="127"/>
      <c r="E10" s="127"/>
      <c r="F10" s="127"/>
      <c r="G10" s="127" t="s">
        <v>199</v>
      </c>
      <c r="H10" s="127"/>
      <c r="I10" s="127"/>
      <c r="J10" s="127"/>
      <c r="K10" s="127"/>
    </row>
    <row r="11" spans="1:42" ht="26.25" customHeight="1" x14ac:dyDescent="0.25">
      <c r="A11" s="113">
        <f t="shared" si="0"/>
        <v>8</v>
      </c>
      <c r="B11" s="116" t="s">
        <v>210</v>
      </c>
      <c r="C11" s="127"/>
      <c r="D11" s="127"/>
      <c r="E11" s="127"/>
      <c r="F11" s="127"/>
      <c r="G11" s="127"/>
      <c r="H11" s="127" t="s">
        <v>199</v>
      </c>
      <c r="I11" s="127"/>
      <c r="J11" s="127"/>
      <c r="K11" s="127"/>
    </row>
    <row r="12" spans="1:42" ht="15.75" x14ac:dyDescent="0.25">
      <c r="A12" s="113">
        <f t="shared" si="0"/>
        <v>9</v>
      </c>
      <c r="B12" s="115" t="s">
        <v>209</v>
      </c>
      <c r="C12" s="127"/>
      <c r="D12" s="127"/>
      <c r="E12" s="127"/>
      <c r="F12" s="127"/>
      <c r="G12" s="127"/>
      <c r="H12" s="127" t="s">
        <v>199</v>
      </c>
      <c r="I12" s="127"/>
      <c r="J12" s="127"/>
      <c r="K12" s="127"/>
    </row>
    <row r="13" spans="1:42" ht="45" x14ac:dyDescent="0.25">
      <c r="A13" s="113">
        <f t="shared" si="0"/>
        <v>10</v>
      </c>
      <c r="B13" s="116" t="s">
        <v>211</v>
      </c>
      <c r="C13" s="127"/>
      <c r="D13" s="127"/>
      <c r="E13" s="127"/>
      <c r="F13" s="127"/>
      <c r="G13" s="127"/>
      <c r="H13" s="127"/>
      <c r="I13" s="127" t="s">
        <v>199</v>
      </c>
      <c r="J13" s="127"/>
      <c r="K13" s="127"/>
    </row>
    <row r="14" spans="1:42" ht="34.5" customHeight="1" x14ac:dyDescent="0.25">
      <c r="A14" s="113">
        <f t="shared" si="0"/>
        <v>11</v>
      </c>
      <c r="B14" s="115" t="s">
        <v>187</v>
      </c>
      <c r="C14" s="127"/>
      <c r="D14" s="127"/>
      <c r="E14" s="127"/>
      <c r="F14" s="127"/>
      <c r="G14" s="127"/>
      <c r="H14" s="127"/>
      <c r="I14" s="127"/>
      <c r="J14" s="127" t="s">
        <v>199</v>
      </c>
      <c r="K14" s="127"/>
    </row>
    <row r="15" spans="1:42" ht="18.75" x14ac:dyDescent="0.3">
      <c r="A15" s="113"/>
      <c r="B15" s="114" t="s">
        <v>185</v>
      </c>
      <c r="C15" s="127"/>
      <c r="D15" s="127"/>
      <c r="E15" s="127"/>
      <c r="F15" s="127"/>
      <c r="G15" s="127"/>
      <c r="H15" s="127"/>
      <c r="I15" s="127"/>
      <c r="J15" s="127"/>
      <c r="K15" s="127"/>
    </row>
    <row r="16" spans="1:42" ht="45" x14ac:dyDescent="0.25">
      <c r="A16" s="113">
        <f>+A14+1</f>
        <v>12</v>
      </c>
      <c r="B16" s="116" t="s">
        <v>203</v>
      </c>
      <c r="C16" s="127" t="s">
        <v>199</v>
      </c>
      <c r="D16" s="127" t="s">
        <v>199</v>
      </c>
      <c r="E16" s="127"/>
      <c r="F16" s="127"/>
      <c r="G16" s="127"/>
      <c r="H16" s="127"/>
      <c r="I16" s="127"/>
      <c r="J16" s="127"/>
      <c r="K16" s="127"/>
    </row>
    <row r="17" spans="1:42" ht="30" x14ac:dyDescent="0.25">
      <c r="A17" s="113">
        <f t="shared" ref="A17:A25" si="1">+A16+1</f>
        <v>13</v>
      </c>
      <c r="B17" s="115" t="s">
        <v>188</v>
      </c>
      <c r="C17" s="127"/>
      <c r="D17" s="127"/>
      <c r="E17" s="127"/>
      <c r="F17" s="127" t="s">
        <v>199</v>
      </c>
      <c r="G17" s="127"/>
      <c r="H17" s="127"/>
      <c r="I17" s="127"/>
      <c r="J17" s="127"/>
      <c r="K17" s="127"/>
    </row>
    <row r="18" spans="1:42" ht="30" x14ac:dyDescent="0.25">
      <c r="A18" s="113">
        <f t="shared" si="1"/>
        <v>14</v>
      </c>
      <c r="B18" s="116" t="s">
        <v>207</v>
      </c>
      <c r="C18" s="127"/>
      <c r="D18" s="127"/>
      <c r="E18" s="127"/>
      <c r="F18" s="127" t="s">
        <v>199</v>
      </c>
      <c r="G18" s="127"/>
      <c r="H18" s="127"/>
      <c r="I18" s="127"/>
      <c r="J18" s="127"/>
      <c r="K18" s="127"/>
    </row>
    <row r="19" spans="1:42" ht="30" x14ac:dyDescent="0.25">
      <c r="A19" s="113">
        <f t="shared" si="1"/>
        <v>15</v>
      </c>
      <c r="B19" s="115" t="s">
        <v>189</v>
      </c>
      <c r="C19" s="127"/>
      <c r="D19" s="127"/>
      <c r="E19" s="127" t="s">
        <v>199</v>
      </c>
      <c r="F19" s="127"/>
      <c r="G19" s="127"/>
      <c r="H19" s="127"/>
      <c r="I19" s="127"/>
      <c r="J19" s="127"/>
      <c r="K19" s="127"/>
    </row>
    <row r="20" spans="1:42" ht="15.75" x14ac:dyDescent="0.25">
      <c r="A20" s="113">
        <f t="shared" si="1"/>
        <v>16</v>
      </c>
      <c r="B20" s="115" t="s">
        <v>190</v>
      </c>
      <c r="C20" s="127"/>
      <c r="D20" s="127"/>
      <c r="E20" s="127"/>
      <c r="F20" s="127"/>
      <c r="G20" s="127"/>
      <c r="H20" s="127" t="s">
        <v>199</v>
      </c>
      <c r="I20" s="127"/>
      <c r="J20" s="127"/>
      <c r="K20" s="127"/>
    </row>
    <row r="21" spans="1:42" ht="30" x14ac:dyDescent="0.25">
      <c r="A21" s="113">
        <f t="shared" si="1"/>
        <v>17</v>
      </c>
      <c r="B21" s="115" t="s">
        <v>191</v>
      </c>
      <c r="C21" s="127" t="s">
        <v>199</v>
      </c>
      <c r="D21" s="127"/>
      <c r="E21" s="127"/>
      <c r="F21" s="127"/>
      <c r="G21" s="127" t="s">
        <v>199</v>
      </c>
      <c r="H21" s="127"/>
      <c r="I21" s="127" t="s">
        <v>199</v>
      </c>
      <c r="J21" s="127"/>
      <c r="K21" s="127"/>
    </row>
    <row r="22" spans="1:42" ht="45" x14ac:dyDescent="0.25">
      <c r="A22" s="113">
        <f t="shared" si="1"/>
        <v>18</v>
      </c>
      <c r="B22" s="116" t="s">
        <v>204</v>
      </c>
      <c r="C22" s="128"/>
      <c r="D22" s="128"/>
      <c r="E22" s="127" t="s">
        <v>199</v>
      </c>
      <c r="F22" s="128"/>
      <c r="G22" s="128"/>
      <c r="H22" s="128"/>
      <c r="I22" s="128"/>
      <c r="J22" s="128"/>
      <c r="K22" s="128"/>
    </row>
    <row r="23" spans="1:42" ht="30" x14ac:dyDescent="0.25">
      <c r="A23" s="113">
        <f t="shared" si="1"/>
        <v>19</v>
      </c>
      <c r="B23" s="116" t="s">
        <v>206</v>
      </c>
      <c r="C23" s="128"/>
      <c r="D23" s="128"/>
      <c r="E23" s="128"/>
      <c r="F23" s="129" t="s">
        <v>199</v>
      </c>
      <c r="G23" s="128"/>
      <c r="H23" s="128"/>
      <c r="I23" s="128"/>
      <c r="J23" s="128"/>
      <c r="K23" s="128"/>
    </row>
    <row r="24" spans="1:42" ht="15.75" x14ac:dyDescent="0.25">
      <c r="A24" s="113">
        <f t="shared" si="1"/>
        <v>20</v>
      </c>
      <c r="B24" s="131" t="s">
        <v>212</v>
      </c>
      <c r="C24" s="128"/>
      <c r="D24" s="128"/>
      <c r="E24" s="128"/>
      <c r="F24" s="128"/>
      <c r="G24" s="128"/>
      <c r="H24" s="128"/>
      <c r="I24" s="127" t="s">
        <v>199</v>
      </c>
      <c r="J24" s="128"/>
      <c r="K24" s="128"/>
    </row>
    <row r="25" spans="1:42" ht="33.75" customHeight="1" x14ac:dyDescent="0.25">
      <c r="A25" s="113">
        <f t="shared" si="1"/>
        <v>21</v>
      </c>
      <c r="B25" s="115" t="s">
        <v>213</v>
      </c>
      <c r="C25" s="128"/>
      <c r="D25" s="128"/>
      <c r="E25" s="128"/>
      <c r="F25" s="128"/>
      <c r="G25" s="128"/>
      <c r="H25" s="128"/>
      <c r="I25" s="128"/>
      <c r="J25" s="127" t="s">
        <v>199</v>
      </c>
      <c r="K25" s="128"/>
    </row>
    <row r="26" spans="1:42" x14ac:dyDescent="0.25">
      <c r="A26" s="112"/>
    </row>
    <row r="27" spans="1:42" x14ac:dyDescent="0.25">
      <c r="A27" s="112"/>
    </row>
    <row r="28" spans="1:42" s="23" customFormat="1" x14ac:dyDescent="0.25">
      <c r="A28" s="112"/>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row>
    <row r="29" spans="1:42" s="23" customFormat="1" x14ac:dyDescent="0.25">
      <c r="A29" s="112"/>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3" workbookViewId="0">
      <pane xSplit="1" ySplit="1" topLeftCell="B9" activePane="bottomRight" state="frozen"/>
      <selection activeCell="A3" sqref="A3"/>
      <selection pane="topRight" activeCell="B3" sqref="B3"/>
      <selection pane="bottomLeft" activeCell="A4" sqref="A4"/>
      <selection pane="bottomRight" activeCell="B32" sqref="B32"/>
    </sheetView>
  </sheetViews>
  <sheetFormatPr defaultRowHeight="15" x14ac:dyDescent="0.25"/>
  <cols>
    <col min="1" max="1" width="33" customWidth="1"/>
    <col min="2" max="2" width="13.5703125" customWidth="1"/>
    <col min="6" max="6" width="14" customWidth="1"/>
    <col min="9" max="9" width="10.140625" customWidth="1"/>
    <col min="13" max="13" width="16.7109375" customWidth="1"/>
    <col min="14" max="14" width="9.5703125" customWidth="1"/>
    <col min="15" max="15" width="9.140625" style="25"/>
  </cols>
  <sheetData>
    <row r="1" spans="1:19" x14ac:dyDescent="0.25">
      <c r="A1" t="s">
        <v>56</v>
      </c>
    </row>
    <row r="3" spans="1:19" x14ac:dyDescent="0.25">
      <c r="B3" s="14" t="s">
        <v>58</v>
      </c>
      <c r="C3" s="14" t="s">
        <v>59</v>
      </c>
      <c r="D3" s="14" t="s">
        <v>133</v>
      </c>
      <c r="E3" s="14" t="s">
        <v>60</v>
      </c>
      <c r="F3" s="14" t="s">
        <v>61</v>
      </c>
      <c r="G3" s="14" t="s">
        <v>62</v>
      </c>
      <c r="H3" s="14" t="s">
        <v>63</v>
      </c>
      <c r="I3" s="14" t="s">
        <v>64</v>
      </c>
      <c r="J3" s="14" t="s">
        <v>65</v>
      </c>
      <c r="K3" s="14" t="s">
        <v>66</v>
      </c>
      <c r="L3" s="14" t="s">
        <v>67</v>
      </c>
      <c r="M3" s="14" t="s">
        <v>71</v>
      </c>
      <c r="N3" s="14"/>
      <c r="P3" s="25"/>
      <c r="Q3" s="25"/>
      <c r="R3" s="25"/>
      <c r="S3" s="25"/>
    </row>
    <row r="4" spans="1:19" x14ac:dyDescent="0.25">
      <c r="A4" s="86" t="s">
        <v>57</v>
      </c>
      <c r="B4" s="66"/>
      <c r="C4" s="66"/>
      <c r="D4" s="66"/>
      <c r="E4" s="66"/>
      <c r="F4" s="66"/>
      <c r="G4" s="66"/>
      <c r="H4" s="65"/>
      <c r="I4" s="65"/>
      <c r="J4" s="65"/>
      <c r="K4" s="65"/>
      <c r="L4" s="65"/>
      <c r="M4" s="65"/>
      <c r="N4" s="99"/>
      <c r="O4" s="75"/>
      <c r="P4" s="30"/>
    </row>
    <row r="5" spans="1:19" x14ac:dyDescent="0.25">
      <c r="A5" s="87" t="s">
        <v>126</v>
      </c>
      <c r="B5" s="69"/>
      <c r="C5" s="69"/>
      <c r="D5" s="69"/>
      <c r="E5" s="69"/>
      <c r="F5" s="69"/>
      <c r="G5" s="69"/>
      <c r="H5" s="69"/>
      <c r="I5" s="69"/>
      <c r="J5" s="69"/>
      <c r="K5" s="69"/>
      <c r="L5" s="69"/>
      <c r="M5" s="69"/>
      <c r="N5" s="98"/>
      <c r="O5" s="76">
        <f>SUM(B5:M5)/12</f>
        <v>0</v>
      </c>
      <c r="P5" s="30"/>
    </row>
    <row r="6" spans="1:19" x14ac:dyDescent="0.25">
      <c r="A6" s="87" t="s">
        <v>127</v>
      </c>
      <c r="B6" s="69"/>
      <c r="C6" s="69"/>
      <c r="D6" s="69"/>
      <c r="E6" s="69"/>
      <c r="F6" s="69"/>
      <c r="G6" s="69"/>
      <c r="H6" s="69"/>
      <c r="I6" s="69"/>
      <c r="J6" s="69"/>
      <c r="K6" s="69"/>
      <c r="L6" s="69"/>
      <c r="M6" s="69"/>
      <c r="N6" s="98"/>
      <c r="O6" s="76">
        <f t="shared" ref="O6:O8" si="0">SUM(B6:M6)/12</f>
        <v>0</v>
      </c>
    </row>
    <row r="7" spans="1:19" x14ac:dyDescent="0.25">
      <c r="A7" s="87" t="s">
        <v>128</v>
      </c>
      <c r="B7" s="69"/>
      <c r="C7" s="69"/>
      <c r="D7" s="69"/>
      <c r="E7" s="69"/>
      <c r="F7" s="69"/>
      <c r="G7" s="69"/>
      <c r="H7" s="69"/>
      <c r="I7" s="69"/>
      <c r="J7" s="69"/>
      <c r="K7" s="69"/>
      <c r="L7" s="69"/>
      <c r="M7" s="69"/>
      <c r="N7" s="98"/>
      <c r="O7" s="76">
        <f t="shared" si="0"/>
        <v>0</v>
      </c>
    </row>
    <row r="8" spans="1:19" x14ac:dyDescent="0.25">
      <c r="A8" s="87" t="s">
        <v>129</v>
      </c>
      <c r="B8" s="69"/>
      <c r="C8" s="69"/>
      <c r="D8" s="69"/>
      <c r="E8" s="69"/>
      <c r="F8" s="69"/>
      <c r="G8" s="69"/>
      <c r="H8" s="69"/>
      <c r="I8" s="69"/>
      <c r="J8" s="69"/>
      <c r="K8" s="69"/>
      <c r="L8" s="69"/>
      <c r="M8" s="69"/>
      <c r="N8" s="98"/>
      <c r="O8" s="76">
        <f t="shared" si="0"/>
        <v>0</v>
      </c>
    </row>
    <row r="9" spans="1:19" x14ac:dyDescent="0.25">
      <c r="A9" s="88" t="s">
        <v>56</v>
      </c>
      <c r="B9" s="71"/>
      <c r="C9" s="71"/>
      <c r="D9" s="71"/>
      <c r="E9" s="71"/>
      <c r="F9" s="71"/>
      <c r="G9" s="71"/>
      <c r="H9" s="71"/>
      <c r="I9" s="71"/>
      <c r="J9" s="71"/>
      <c r="K9" s="71"/>
      <c r="L9" s="72"/>
      <c r="M9" s="72"/>
      <c r="N9" s="88" t="s">
        <v>73</v>
      </c>
      <c r="O9" s="77">
        <f>SUM(O5:O8)/4</f>
        <v>0</v>
      </c>
    </row>
    <row r="10" spans="1:19" x14ac:dyDescent="0.25">
      <c r="A10" s="86" t="s">
        <v>69</v>
      </c>
      <c r="B10" s="65"/>
      <c r="C10" s="65"/>
      <c r="D10" s="65"/>
      <c r="E10" s="65"/>
      <c r="F10" s="65"/>
      <c r="G10" s="65"/>
      <c r="H10" s="65"/>
      <c r="I10" s="65"/>
      <c r="J10" s="65"/>
      <c r="K10" s="65"/>
      <c r="L10" s="65"/>
      <c r="M10" s="65"/>
      <c r="N10" s="97"/>
      <c r="O10" s="74"/>
    </row>
    <row r="11" spans="1:19" x14ac:dyDescent="0.25">
      <c r="A11" s="87" t="s">
        <v>130</v>
      </c>
      <c r="B11" s="69"/>
      <c r="C11" s="68"/>
      <c r="D11" s="69"/>
      <c r="E11" s="68"/>
      <c r="F11" s="68"/>
      <c r="G11" s="68"/>
      <c r="H11" s="68"/>
      <c r="I11" s="68"/>
      <c r="J11" s="68"/>
      <c r="K11" s="68"/>
      <c r="L11" s="68"/>
      <c r="M11" s="68"/>
      <c r="N11" s="98"/>
      <c r="O11" s="70">
        <f>SUM(B11:M11)/2</f>
        <v>0</v>
      </c>
    </row>
    <row r="12" spans="1:19" x14ac:dyDescent="0.25">
      <c r="A12" s="89" t="s">
        <v>138</v>
      </c>
      <c r="B12" s="69"/>
      <c r="C12" s="68"/>
      <c r="D12" s="69"/>
      <c r="E12" s="68"/>
      <c r="F12" s="68"/>
      <c r="G12" s="68"/>
      <c r="H12" s="68"/>
      <c r="I12" s="68"/>
      <c r="J12" s="68"/>
      <c r="K12" s="68"/>
      <c r="L12" s="68"/>
      <c r="M12" s="68"/>
      <c r="N12" s="98"/>
      <c r="O12" s="70">
        <f>SUM(B12:M12)/2</f>
        <v>0</v>
      </c>
    </row>
    <row r="13" spans="1:19" x14ac:dyDescent="0.25">
      <c r="A13" s="88"/>
      <c r="B13" s="71"/>
      <c r="C13" s="71"/>
      <c r="D13" s="71"/>
      <c r="E13" s="71"/>
      <c r="F13" s="71"/>
      <c r="G13" s="71"/>
      <c r="H13" s="71"/>
      <c r="I13" s="71"/>
      <c r="J13" s="71"/>
      <c r="K13" s="71"/>
      <c r="L13" s="71"/>
      <c r="M13" s="71"/>
      <c r="N13" s="88" t="s">
        <v>73</v>
      </c>
      <c r="O13" s="77">
        <f>+(O11+O12)/2</f>
        <v>0</v>
      </c>
    </row>
    <row r="14" spans="1:19" x14ac:dyDescent="0.25">
      <c r="A14" s="86" t="s">
        <v>68</v>
      </c>
      <c r="B14" s="81"/>
      <c r="C14" s="65"/>
      <c r="D14" s="81"/>
      <c r="E14" s="65"/>
      <c r="F14" s="65"/>
      <c r="G14" s="65"/>
      <c r="H14" s="81"/>
      <c r="I14" s="81"/>
      <c r="J14" s="81"/>
      <c r="K14" s="65"/>
      <c r="L14" s="81"/>
      <c r="M14" s="81"/>
      <c r="N14" s="97"/>
      <c r="O14" s="67"/>
    </row>
    <row r="15" spans="1:19" x14ac:dyDescent="0.25">
      <c r="A15" s="90" t="s">
        <v>131</v>
      </c>
      <c r="B15" s="68"/>
      <c r="C15" s="69"/>
      <c r="D15" s="68"/>
      <c r="E15" s="69"/>
      <c r="F15" s="69"/>
      <c r="G15" s="69"/>
      <c r="H15" s="68"/>
      <c r="I15" s="68"/>
      <c r="J15" s="68"/>
      <c r="K15" s="69"/>
      <c r="L15" s="68"/>
      <c r="M15" s="68"/>
      <c r="N15" s="98"/>
      <c r="O15" s="70">
        <f>SUM(B15:N15)/4</f>
        <v>0</v>
      </c>
    </row>
    <row r="16" spans="1:19" x14ac:dyDescent="0.25">
      <c r="A16" s="91" t="s">
        <v>132</v>
      </c>
      <c r="B16" s="68"/>
      <c r="C16" s="69"/>
      <c r="D16" s="68"/>
      <c r="E16" s="69"/>
      <c r="F16" s="69"/>
      <c r="G16" s="69"/>
      <c r="H16" s="68"/>
      <c r="I16" s="68"/>
      <c r="J16" s="68"/>
      <c r="K16" s="69"/>
      <c r="L16" s="68"/>
      <c r="M16" s="68"/>
      <c r="N16" s="98"/>
      <c r="O16" s="70">
        <f t="shared" ref="O16" si="1">SUM(B16:N16)/4</f>
        <v>0</v>
      </c>
    </row>
    <row r="17" spans="1:15" x14ac:dyDescent="0.25">
      <c r="A17" s="92"/>
      <c r="B17" s="82"/>
      <c r="C17" s="71"/>
      <c r="D17" s="82"/>
      <c r="E17" s="71"/>
      <c r="F17" s="71"/>
      <c r="G17" s="71"/>
      <c r="H17" s="82"/>
      <c r="I17" s="82"/>
      <c r="J17" s="82"/>
      <c r="K17" s="71"/>
      <c r="L17" s="82"/>
      <c r="M17" s="82"/>
      <c r="N17" s="88" t="s">
        <v>73</v>
      </c>
      <c r="O17" s="73">
        <f>SUM(O15:O16)/2</f>
        <v>0</v>
      </c>
    </row>
    <row r="18" spans="1:15" x14ac:dyDescent="0.25">
      <c r="A18" s="86" t="s">
        <v>70</v>
      </c>
      <c r="B18" s="78"/>
      <c r="C18" s="68"/>
      <c r="D18" s="68"/>
      <c r="E18" s="78"/>
      <c r="F18" s="68"/>
      <c r="G18" s="68"/>
      <c r="H18" s="68"/>
      <c r="I18" s="78"/>
      <c r="J18" s="68"/>
      <c r="K18" s="68"/>
      <c r="L18" s="78"/>
      <c r="M18" s="68"/>
      <c r="N18" s="79"/>
      <c r="O18" s="80"/>
    </row>
    <row r="19" spans="1:15" x14ac:dyDescent="0.25">
      <c r="A19" s="93" t="s">
        <v>44</v>
      </c>
      <c r="B19" s="78"/>
      <c r="C19" s="68"/>
      <c r="D19" s="68"/>
      <c r="E19" s="78"/>
      <c r="F19" s="68"/>
      <c r="G19" s="68"/>
      <c r="H19" s="68"/>
      <c r="I19" s="78"/>
      <c r="J19" s="68"/>
      <c r="K19" s="68"/>
      <c r="L19" s="78"/>
      <c r="M19" s="68"/>
      <c r="N19" s="79"/>
      <c r="O19" s="70">
        <f>SUM(B19:N19)/4</f>
        <v>0</v>
      </c>
    </row>
    <row r="20" spans="1:15" x14ac:dyDescent="0.25">
      <c r="A20" s="93" t="s">
        <v>44</v>
      </c>
      <c r="B20" s="78"/>
      <c r="C20" s="68"/>
      <c r="D20" s="68"/>
      <c r="E20" s="78"/>
      <c r="F20" s="68"/>
      <c r="G20" s="68"/>
      <c r="H20" s="68"/>
      <c r="I20" s="78"/>
      <c r="J20" s="68"/>
      <c r="K20" s="68"/>
      <c r="L20" s="78"/>
      <c r="M20" s="68"/>
      <c r="N20" s="79"/>
      <c r="O20" s="70">
        <f t="shared" ref="O20" si="2">SUM(B20:N20)/4</f>
        <v>0</v>
      </c>
    </row>
    <row r="21" spans="1:15" x14ac:dyDescent="0.25">
      <c r="A21" s="93" t="s">
        <v>44</v>
      </c>
      <c r="B21" s="78"/>
      <c r="C21" s="68"/>
      <c r="D21" s="68"/>
      <c r="E21" s="78"/>
      <c r="F21" s="68"/>
      <c r="G21" s="68"/>
      <c r="H21" s="68"/>
      <c r="I21" s="78"/>
      <c r="J21" s="68"/>
      <c r="K21" s="68"/>
      <c r="L21" s="78"/>
      <c r="M21" s="68"/>
      <c r="N21" s="79"/>
      <c r="O21" s="70">
        <f>SUM(B21:N21)/6</f>
        <v>0</v>
      </c>
    </row>
    <row r="22" spans="1:15" x14ac:dyDescent="0.25">
      <c r="A22" s="87"/>
      <c r="B22" s="78"/>
      <c r="C22" s="68"/>
      <c r="D22" s="68"/>
      <c r="E22" s="78"/>
      <c r="F22" s="68"/>
      <c r="G22" s="68"/>
      <c r="H22" s="68"/>
      <c r="I22" s="78"/>
      <c r="J22" s="68"/>
      <c r="K22" s="68"/>
      <c r="L22" s="78"/>
      <c r="M22" s="68"/>
      <c r="N22" s="83" t="s">
        <v>73</v>
      </c>
      <c r="O22" s="84">
        <f>SUM(O19:O21)/3</f>
        <v>0</v>
      </c>
    </row>
    <row r="23" spans="1:15" x14ac:dyDescent="0.25">
      <c r="A23" s="86" t="s">
        <v>134</v>
      </c>
      <c r="B23" s="66"/>
      <c r="C23" s="66"/>
      <c r="D23" s="81"/>
      <c r="E23" s="66"/>
      <c r="F23" s="81"/>
      <c r="G23" s="81"/>
      <c r="H23" s="66"/>
      <c r="I23" s="81"/>
      <c r="J23" s="66"/>
      <c r="K23" s="81"/>
      <c r="L23" s="81"/>
      <c r="M23" s="66"/>
      <c r="N23" s="86"/>
      <c r="O23" s="85"/>
    </row>
    <row r="24" spans="1:15" x14ac:dyDescent="0.25">
      <c r="A24" s="94" t="s">
        <v>135</v>
      </c>
      <c r="B24" s="78"/>
      <c r="C24" s="78"/>
      <c r="D24" s="68"/>
      <c r="E24" s="78"/>
      <c r="F24" s="68"/>
      <c r="G24" s="68"/>
      <c r="H24" s="78"/>
      <c r="I24" s="68"/>
      <c r="J24" s="78"/>
      <c r="K24" s="68"/>
      <c r="L24" s="68"/>
      <c r="M24" s="78"/>
      <c r="N24" s="96"/>
      <c r="O24" s="70">
        <f t="shared" ref="O24:O26" si="3">SUM(B24:N24)/4</f>
        <v>0</v>
      </c>
    </row>
    <row r="25" spans="1:15" x14ac:dyDescent="0.25">
      <c r="A25" s="91" t="s">
        <v>136</v>
      </c>
      <c r="B25" s="78"/>
      <c r="C25" s="78"/>
      <c r="D25" s="68"/>
      <c r="E25" s="78"/>
      <c r="F25" s="68"/>
      <c r="G25" s="68"/>
      <c r="H25" s="78"/>
      <c r="I25" s="68"/>
      <c r="J25" s="78"/>
      <c r="K25" s="68"/>
      <c r="L25" s="68"/>
      <c r="M25" s="78"/>
      <c r="N25" s="96"/>
      <c r="O25" s="70">
        <f t="shared" si="3"/>
        <v>0</v>
      </c>
    </row>
    <row r="26" spans="1:15" x14ac:dyDescent="0.25">
      <c r="A26" s="91" t="s">
        <v>137</v>
      </c>
      <c r="B26" s="78"/>
      <c r="C26" s="78"/>
      <c r="D26" s="68"/>
      <c r="E26" s="78"/>
      <c r="F26" s="68"/>
      <c r="G26" s="68"/>
      <c r="H26" s="78"/>
      <c r="I26" s="68"/>
      <c r="J26" s="78"/>
      <c r="K26" s="68"/>
      <c r="L26" s="68"/>
      <c r="M26" s="78"/>
      <c r="N26" s="96"/>
      <c r="O26" s="70">
        <f t="shared" si="3"/>
        <v>0</v>
      </c>
    </row>
    <row r="27" spans="1:15" x14ac:dyDescent="0.25">
      <c r="A27" s="95"/>
      <c r="B27" s="72"/>
      <c r="C27" s="72"/>
      <c r="D27" s="82"/>
      <c r="E27" s="72"/>
      <c r="F27" s="82"/>
      <c r="G27" s="82"/>
      <c r="H27" s="72"/>
      <c r="I27" s="82"/>
      <c r="J27" s="72"/>
      <c r="K27" s="82"/>
      <c r="L27" s="82"/>
      <c r="M27" s="72"/>
      <c r="N27" s="88" t="s">
        <v>73</v>
      </c>
      <c r="O27" s="73">
        <f>SUM(O24:O26)/3</f>
        <v>0</v>
      </c>
    </row>
    <row r="29" spans="1:15" x14ac:dyDescent="0.25">
      <c r="A29" s="32" t="s">
        <v>72</v>
      </c>
      <c r="B29" s="29"/>
      <c r="C29" s="29"/>
      <c r="D29" s="29"/>
      <c r="E29" s="29"/>
      <c r="F29" s="29"/>
      <c r="G29" s="29"/>
      <c r="H29" s="29"/>
      <c r="I29" s="29"/>
      <c r="J29" s="29"/>
      <c r="K29" s="29"/>
      <c r="L29" s="29"/>
      <c r="M29" s="29"/>
      <c r="N29" s="29" t="s">
        <v>73</v>
      </c>
      <c r="O29" s="31">
        <f>+O9+O13+O17+O22+O27</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120" zoomScaleNormal="120" workbookViewId="0">
      <selection activeCell="B2" sqref="B2"/>
    </sheetView>
  </sheetViews>
  <sheetFormatPr defaultRowHeight="15" x14ac:dyDescent="0.25"/>
  <cols>
    <col min="1" max="1" width="12.85546875" style="24" bestFit="1" customWidth="1"/>
    <col min="2" max="2" width="104.5703125" style="23" customWidth="1"/>
  </cols>
  <sheetData>
    <row r="1" spans="1:3" x14ac:dyDescent="0.25">
      <c r="A1" s="102" t="s">
        <v>45</v>
      </c>
      <c r="B1" s="103" t="s">
        <v>182</v>
      </c>
      <c r="C1" s="104" t="s">
        <v>139</v>
      </c>
    </row>
    <row r="2" spans="1:3" ht="60" x14ac:dyDescent="0.25">
      <c r="A2" s="15" t="s">
        <v>140</v>
      </c>
      <c r="B2" s="16" t="s">
        <v>141</v>
      </c>
      <c r="C2" s="105">
        <v>1</v>
      </c>
    </row>
    <row r="3" spans="1:3" ht="30" x14ac:dyDescent="0.25">
      <c r="A3" s="15" t="s">
        <v>140</v>
      </c>
      <c r="B3" s="16" t="s">
        <v>142</v>
      </c>
      <c r="C3" s="105">
        <v>1</v>
      </c>
    </row>
    <row r="4" spans="1:3" x14ac:dyDescent="0.25">
      <c r="A4" s="15" t="s">
        <v>140</v>
      </c>
      <c r="B4" s="16" t="s">
        <v>143</v>
      </c>
      <c r="C4" s="105">
        <v>1</v>
      </c>
    </row>
    <row r="5" spans="1:3" ht="30" x14ac:dyDescent="0.25">
      <c r="A5" s="17" t="s">
        <v>144</v>
      </c>
      <c r="B5" s="18" t="s">
        <v>145</v>
      </c>
      <c r="C5" s="105">
        <v>1</v>
      </c>
    </row>
    <row r="6" spans="1:3" ht="45" x14ac:dyDescent="0.25">
      <c r="A6" s="17" t="s">
        <v>144</v>
      </c>
      <c r="B6" s="18" t="s">
        <v>146</v>
      </c>
      <c r="C6" s="105">
        <v>1</v>
      </c>
    </row>
    <row r="7" spans="1:3" ht="30" x14ac:dyDescent="0.25">
      <c r="A7" s="17" t="s">
        <v>144</v>
      </c>
      <c r="B7" s="18" t="s">
        <v>147</v>
      </c>
      <c r="C7" s="105">
        <v>1</v>
      </c>
    </row>
    <row r="8" spans="1:3" ht="30" x14ac:dyDescent="0.25">
      <c r="A8" s="17" t="s">
        <v>144</v>
      </c>
      <c r="B8" s="18" t="s">
        <v>148</v>
      </c>
      <c r="C8" s="105">
        <v>1</v>
      </c>
    </row>
    <row r="9" spans="1:3" ht="60" x14ac:dyDescent="0.25">
      <c r="A9" s="19" t="s">
        <v>149</v>
      </c>
      <c r="B9" s="106" t="s">
        <v>141</v>
      </c>
      <c r="C9" s="105">
        <v>1</v>
      </c>
    </row>
    <row r="10" spans="1:3" ht="30" x14ac:dyDescent="0.25">
      <c r="A10" s="19" t="s">
        <v>149</v>
      </c>
      <c r="B10" s="20" t="s">
        <v>150</v>
      </c>
      <c r="C10" s="105">
        <v>1</v>
      </c>
    </row>
    <row r="11" spans="1:3" ht="45" x14ac:dyDescent="0.25">
      <c r="A11" s="19" t="s">
        <v>149</v>
      </c>
      <c r="B11" s="20" t="s">
        <v>151</v>
      </c>
      <c r="C11" s="105">
        <v>1</v>
      </c>
    </row>
    <row r="12" spans="1:3" ht="30" x14ac:dyDescent="0.25">
      <c r="A12" s="19" t="s">
        <v>149</v>
      </c>
      <c r="B12" s="20" t="s">
        <v>142</v>
      </c>
      <c r="C12" s="105">
        <v>1</v>
      </c>
    </row>
    <row r="13" spans="1:3" x14ac:dyDescent="0.25">
      <c r="A13" s="107" t="s">
        <v>46</v>
      </c>
      <c r="B13" s="108" t="s">
        <v>152</v>
      </c>
      <c r="C13" s="105">
        <v>1</v>
      </c>
    </row>
    <row r="14" spans="1:3" ht="30" x14ac:dyDescent="0.25">
      <c r="A14" s="19" t="s">
        <v>46</v>
      </c>
      <c r="B14" s="20" t="s">
        <v>153</v>
      </c>
      <c r="C14" s="105">
        <v>0.75</v>
      </c>
    </row>
    <row r="15" spans="1:3" ht="30" x14ac:dyDescent="0.25">
      <c r="A15" s="19" t="s">
        <v>46</v>
      </c>
      <c r="B15" s="20" t="s">
        <v>154</v>
      </c>
      <c r="C15" s="105">
        <v>1</v>
      </c>
    </row>
    <row r="16" spans="1:3" x14ac:dyDescent="0.25">
      <c r="A16" s="19" t="s">
        <v>47</v>
      </c>
      <c r="B16" s="20" t="s">
        <v>155</v>
      </c>
      <c r="C16" s="105">
        <v>1</v>
      </c>
    </row>
    <row r="17" spans="1:5" ht="30" x14ac:dyDescent="0.25">
      <c r="A17" s="19" t="s">
        <v>47</v>
      </c>
      <c r="B17" s="20" t="s">
        <v>156</v>
      </c>
      <c r="C17" s="105">
        <v>0.5</v>
      </c>
    </row>
    <row r="18" spans="1:5" x14ac:dyDescent="0.25">
      <c r="A18" s="19" t="s">
        <v>47</v>
      </c>
      <c r="B18" s="20" t="s">
        <v>157</v>
      </c>
      <c r="C18" s="105">
        <v>1</v>
      </c>
    </row>
    <row r="19" spans="1:5" ht="30" x14ac:dyDescent="0.25">
      <c r="A19" s="19" t="s">
        <v>47</v>
      </c>
      <c r="B19" s="20" t="s">
        <v>158</v>
      </c>
      <c r="C19" s="105">
        <v>1</v>
      </c>
    </row>
    <row r="20" spans="1:5" ht="30" x14ac:dyDescent="0.25">
      <c r="A20" s="19" t="s">
        <v>48</v>
      </c>
      <c r="B20" s="20" t="s">
        <v>159</v>
      </c>
      <c r="C20" s="105">
        <v>0.5</v>
      </c>
    </row>
    <row r="21" spans="1:5" x14ac:dyDescent="0.25">
      <c r="A21" s="19" t="s">
        <v>48</v>
      </c>
      <c r="B21" s="20" t="s">
        <v>160</v>
      </c>
      <c r="C21" s="105">
        <v>0.5</v>
      </c>
    </row>
    <row r="22" spans="1:5" x14ac:dyDescent="0.25">
      <c r="A22" s="19" t="s">
        <v>48</v>
      </c>
      <c r="B22" s="20" t="s">
        <v>161</v>
      </c>
      <c r="C22" s="105">
        <v>1</v>
      </c>
    </row>
    <row r="23" spans="1:5" x14ac:dyDescent="0.25">
      <c r="A23" s="19" t="s">
        <v>48</v>
      </c>
      <c r="B23" s="20" t="s">
        <v>162</v>
      </c>
      <c r="C23" s="105">
        <v>1</v>
      </c>
    </row>
    <row r="24" spans="1:5" ht="30" x14ac:dyDescent="0.25">
      <c r="A24" s="21" t="s">
        <v>49</v>
      </c>
      <c r="B24" s="22" t="s">
        <v>163</v>
      </c>
      <c r="C24" s="105">
        <v>1</v>
      </c>
    </row>
    <row r="25" spans="1:5" ht="30" x14ac:dyDescent="0.25">
      <c r="A25" s="21" t="s">
        <v>49</v>
      </c>
      <c r="B25" s="22" t="s">
        <v>164</v>
      </c>
      <c r="C25" s="105">
        <v>1</v>
      </c>
    </row>
    <row r="26" spans="1:5" ht="45" x14ac:dyDescent="0.25">
      <c r="A26" s="21" t="s">
        <v>49</v>
      </c>
      <c r="B26" s="22" t="s">
        <v>165</v>
      </c>
      <c r="C26" s="105">
        <v>0.75</v>
      </c>
      <c r="E26" s="23"/>
    </row>
    <row r="27" spans="1:5" ht="30" x14ac:dyDescent="0.25">
      <c r="A27" s="21" t="s">
        <v>166</v>
      </c>
      <c r="B27" s="22" t="s">
        <v>167</v>
      </c>
      <c r="C27" s="105">
        <v>0.75</v>
      </c>
    </row>
    <row r="28" spans="1:5" ht="30" x14ac:dyDescent="0.25">
      <c r="A28" s="21" t="s">
        <v>166</v>
      </c>
      <c r="B28" s="22" t="s">
        <v>168</v>
      </c>
      <c r="C28" s="105">
        <v>1</v>
      </c>
    </row>
    <row r="29" spans="1:5" ht="30" x14ac:dyDescent="0.25">
      <c r="A29" s="21" t="s">
        <v>166</v>
      </c>
      <c r="B29" s="109" t="s">
        <v>169</v>
      </c>
      <c r="C29" s="105">
        <v>1</v>
      </c>
    </row>
    <row r="30" spans="1:5" ht="30" x14ac:dyDescent="0.25">
      <c r="A30" s="21" t="s">
        <v>170</v>
      </c>
      <c r="B30" s="22" t="s">
        <v>171</v>
      </c>
      <c r="C30" s="105">
        <v>1</v>
      </c>
    </row>
    <row r="31" spans="1:5" x14ac:dyDescent="0.25">
      <c r="A31" s="21" t="s">
        <v>170</v>
      </c>
      <c r="B31" s="22" t="s">
        <v>172</v>
      </c>
      <c r="C31" s="105">
        <v>0.75</v>
      </c>
    </row>
    <row r="32" spans="1:5" ht="30" x14ac:dyDescent="0.25">
      <c r="A32" s="21" t="s">
        <v>170</v>
      </c>
      <c r="B32" s="22" t="s">
        <v>173</v>
      </c>
      <c r="C32" s="105"/>
    </row>
    <row r="33" spans="1:3" x14ac:dyDescent="0.25">
      <c r="A33" s="21" t="s">
        <v>50</v>
      </c>
      <c r="B33" s="109" t="s">
        <v>174</v>
      </c>
      <c r="C33" s="105">
        <v>1</v>
      </c>
    </row>
    <row r="34" spans="1:3" x14ac:dyDescent="0.25">
      <c r="A34" s="21" t="s">
        <v>50</v>
      </c>
      <c r="B34" s="109" t="s">
        <v>175</v>
      </c>
      <c r="C34" s="105">
        <v>0.5</v>
      </c>
    </row>
    <row r="35" spans="1:3" ht="30" x14ac:dyDescent="0.25">
      <c r="A35" s="21" t="s">
        <v>50</v>
      </c>
      <c r="B35" s="109" t="s">
        <v>176</v>
      </c>
      <c r="C35" s="105">
        <v>1</v>
      </c>
    </row>
    <row r="36" spans="1:3" ht="30" x14ac:dyDescent="0.25">
      <c r="A36" s="21" t="s">
        <v>50</v>
      </c>
      <c r="B36" s="109" t="s">
        <v>177</v>
      </c>
      <c r="C36" s="105">
        <v>0.25</v>
      </c>
    </row>
    <row r="37" spans="1:3" ht="30" x14ac:dyDescent="0.25">
      <c r="A37" s="21" t="s">
        <v>178</v>
      </c>
      <c r="B37" s="110" t="s">
        <v>179</v>
      </c>
      <c r="C37" s="105">
        <v>1</v>
      </c>
    </row>
    <row r="38" spans="1:3" ht="30" x14ac:dyDescent="0.25">
      <c r="A38" s="21" t="s">
        <v>178</v>
      </c>
      <c r="B38" s="110" t="s">
        <v>180</v>
      </c>
      <c r="C38" s="105">
        <v>1</v>
      </c>
    </row>
    <row r="39" spans="1:3" x14ac:dyDescent="0.25">
      <c r="A39" s="21" t="s">
        <v>178</v>
      </c>
      <c r="B39" s="110" t="s">
        <v>181</v>
      </c>
      <c r="C39" s="105">
        <v>1</v>
      </c>
    </row>
    <row r="40" spans="1:3" x14ac:dyDescent="0.25">
      <c r="B40" s="111"/>
      <c r="C40" s="105">
        <f>SUM(C2:C39)/(39-3)</f>
        <v>0.92361111111111116</v>
      </c>
    </row>
    <row r="41" spans="1:3" x14ac:dyDescent="0.25">
      <c r="B41" s="26"/>
    </row>
    <row r="42" spans="1:3" x14ac:dyDescent="0.25">
      <c r="B42" s="26"/>
    </row>
    <row r="43" spans="1:3" x14ac:dyDescent="0.25">
      <c r="B43" s="26"/>
    </row>
  </sheetData>
  <hyperlinks>
    <hyperlink ref="C1"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1-2020 Org Metrics Summary</vt:lpstr>
      <vt:lpstr>2-2020 Project Outcomes </vt:lpstr>
      <vt:lpstr>3-2020 Long-Term Goals</vt:lpstr>
      <vt:lpstr>4-2020 Board Attendance Scoring</vt:lpstr>
      <vt:lpstr>5-2019 Project Outcomes Scored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McTighe</dc:creator>
  <cp:lastModifiedBy>scoakley</cp:lastModifiedBy>
  <cp:lastPrinted>2019-11-08T15:08:38Z</cp:lastPrinted>
  <dcterms:created xsi:type="dcterms:W3CDTF">2019-11-07T18:17:41Z</dcterms:created>
  <dcterms:modified xsi:type="dcterms:W3CDTF">2020-03-31T23:02:25Z</dcterms:modified>
</cp:coreProperties>
</file>