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levenson\Documents\Projects\NEEP ICS\NEEP ICS Phase 4\Task 4b - Analysis\ASDHC - Dave\"/>
    </mc:Choice>
  </mc:AlternateContent>
  <bookViews>
    <workbookView xWindow="945" yWindow="1980" windowWidth="19785" windowHeight="8520"/>
  </bookViews>
  <sheets>
    <sheet name="README" sheetId="19" r:id="rId1"/>
    <sheet name="Summary of Results" sheetId="20" r:id="rId2"/>
    <sheet name="Data Analysis" sheetId="18" r:id="rId3"/>
  </sheets>
  <externalReferences>
    <externalReference r:id="rId4"/>
    <externalReference r:id="rId5"/>
    <externalReference r:id="rId6"/>
    <externalReference r:id="rId7"/>
    <externalReference r:id="rId8"/>
  </externalReferences>
  <definedNames>
    <definedName name="_AFUEbaseline">'[1]Installation Cost'!$D$6</definedName>
    <definedName name="_AFUEexisting">'[1]Energy Use'!$D$12</definedName>
    <definedName name="_AgeEquip">'[1]AirFlow Lookup'!$D$5</definedName>
    <definedName name="_AgeHouse">'[1]Installation Cost'!$D$4</definedName>
    <definedName name="_AirHndlrSize">'[1]Electricity Use'!$E$5</definedName>
    <definedName name="_Baseline">'[1]Energy Use'!$I$22</definedName>
    <definedName name="_BEh_base">'[1]Energy Use'!$D$16</definedName>
    <definedName name="_BEh_Cond">'[1]Energy Use'!$E$16:$E$17</definedName>
    <definedName name="_BEh_nonCond">'[1]Energy Use'!$D$16:$D$17</definedName>
    <definedName name="_BEhR_Cond">'[1]Energy Use'!$E$19:$E$20</definedName>
    <definedName name="_BEhR_nonCond">'[1]Energy Use'!$D$19:$D$20</definedName>
    <definedName name="_Cooling?">'[1]AirFlow Lookup'!$D$6</definedName>
    <definedName name="_Division">'[1]AFUEbaseline Lookup'!$D$5</definedName>
    <definedName name="_xlnm._FilterDatabase" localSheetId="2" hidden="1">'Data Analysis'!$6:$225</definedName>
    <definedName name="_FPindex">'[1]Energy Price Trends'!$D$4</definedName>
    <definedName name="_HDD">'[1]HDD Dist by Division'!$D$4</definedName>
    <definedName name="_HDDpctDiv">'[1]AFUEbaseline Lookup'!$D$7</definedName>
    <definedName name="_HDDpercentile">'[1]AFUEexisting Lookup'!$D$7</definedName>
    <definedName name="_HLH">'[1]Energy Use'!$D$9</definedName>
    <definedName name="_MaxAirFlow">'[1]Generic Model Lookup'!$D$7</definedName>
    <definedName name="_optMatlCost">'[1]Equipment Price'!$D$11</definedName>
    <definedName name="_Qin">'[1]Generic Model Lookup'!$D$5</definedName>
    <definedName name="_QinExisting">'[1]Energy Use'!$D$8</definedName>
    <definedName name="_ReplOrNew">[1]Markups!$D$5</definedName>
    <definedName name="_SqFt">'[1]InputCapacity Lookup'!$D$6</definedName>
    <definedName name="_ton1">'[1]Energy Use'!$AB$24</definedName>
    <definedName name="_TotalBaseMarkup">'[1]Equipment Price'!$D$8</definedName>
    <definedName name="_TotalIncrMarkup">'[1]Equipment Price'!$D$9</definedName>
    <definedName name="_Watt1000CFM_c">'[1]Energy Use'!$E$22:$E$23</definedName>
    <definedName name="_Watt1000CFM_nc">'[1]Energy Use'!$D$22:$D$23</definedName>
    <definedName name="a">'[1]Electricity Use'!$M$17</definedName>
    <definedName name="a_Table">'[1]Electricity Use'!$L$21:$M$24</definedName>
    <definedName name="ACcapc_percentile">'[1]AirFlow Lookup'!$H$5:$H$8</definedName>
    <definedName name="ACcapc_range">'[1]AirFlow Lookup'!$G$5:$G$8</definedName>
    <definedName name="AFUE">'[1]Energy Use'!$T$9:$T$18</definedName>
    <definedName name="AFUEbaseline_">'[1]AFUEbaseline Lookup'!$D$12</definedName>
    <definedName name="AFUEbaseline_Range">'[1]AFUEbaseline Lookup'!$G$5:$G$23</definedName>
    <definedName name="AFUEbyDiv_pctile">'[1]AFUEbaseline Lookup'!$H$5:$H$23</definedName>
    <definedName name="AFUEbyDiv_pctile1">'[1]AFUEbaseline Lookup'!$X$5:$X$23</definedName>
    <definedName name="AFUEbyLevel">'[1]Energy Use'!$T$9:$T$18</definedName>
    <definedName name="AFUEexisting_">'[1]AFUEexisting Lookup'!$D$11</definedName>
    <definedName name="AFUEpercentile">'[1]AFUEexisting Lookup'!$I$4:$I$35</definedName>
    <definedName name="AFUErange">'[1]AFUEexisting Lookup'!$G$4:$G$35</definedName>
    <definedName name="AgeEquip">'[1]RECS HH Data'!$Y$4:$Z$11</definedName>
    <definedName name="AgeEquip_">'[1]RECS HH Data'!$D$17</definedName>
    <definedName name="AgeHouse">'[1]RECS HH Data'!$U$4:$V$17</definedName>
    <definedName name="AgeHouse_">'[1]RECS HH Data'!$D$28</definedName>
    <definedName name="AirHndlrCost_Adder">'[1]Equipment Price'!$L$5</definedName>
    <definedName name="AirHndlrCost_Table">'[1]Equipment Price'!$O$27:$P$30</definedName>
    <definedName name="AirHndlrSize_">'[1]Generic Model Lookup'!$D$13</definedName>
    <definedName name="AirHndlrSize_byModel">'[1]Generic Model Lookup'!$J$6:$J$30</definedName>
    <definedName name="AirHndlrSize_list">'[1]Generic Model Lookup'!$O$13:$O$16</definedName>
    <definedName name="AK_eff">'[1]AFUEbaseline Lookup'!$C$27</definedName>
    <definedName name="alpha">'[1]Energy Use'!$AQ$9:$AQ$18</definedName>
    <definedName name="alpha_R">'[1]Energy Use'!$AR$9:$AR$18</definedName>
    <definedName name="Assemblies" localSheetId="2">#REF!</definedName>
    <definedName name="Assemblies" localSheetId="0">#REF!</definedName>
    <definedName name="Assemblies" localSheetId="1">#REF!</definedName>
    <definedName name="Assemblies">#REF!</definedName>
    <definedName name="AvgEquipC" localSheetId="2">#REF!</definedName>
    <definedName name="AvgEquipC" localSheetId="0">#REF!</definedName>
    <definedName name="AvgEquipC" localSheetId="1">#REF!</definedName>
    <definedName name="AvgEquipC">#REF!</definedName>
    <definedName name="BaseBuildMarkup">[1]Markups!$I$40</definedName>
    <definedName name="BaseContrMarkup_new">[1]Markups!$K$31</definedName>
    <definedName name="BaseContrMarkup_repl">[1]Markups!$I$31</definedName>
    <definedName name="BaseWhlsalerMarkup">[1]Markups!$I$21</definedName>
    <definedName name="BEh">'[1]Energy Use'!$W$9:$W$18</definedName>
    <definedName name="BEh_Cond_">'[1]Electricity Use'!$J$7:$J$8</definedName>
    <definedName name="BEh_nonCond_">'[1]Electricity Use'!$I$7:$I$8</definedName>
    <definedName name="BEh_R">'[1]Energy Use'!$X$9:$X$18</definedName>
    <definedName name="BEhR_Cond_">'[1]Electricity Use'!$J$10:$J$11</definedName>
    <definedName name="BEhR_nonCond_">'[1]Electricity Use'!$I$10:$I$11</definedName>
    <definedName name="BlowerType">'[1]Energy Use'!$U$9:$U$18</definedName>
    <definedName name="BlowerTypeList">'[1]Energy Use'!$C$16:$C$17</definedName>
    <definedName name="BOH">'[1]Energy Use'!$BC$9:$BC$18</definedName>
    <definedName name="BOH_">'[1]Energy Use'!$H$9:$H$18</definedName>
    <definedName name="BOH_ex">'[1]Energy Use'!$AE$2</definedName>
    <definedName name="BOH_H">'[1]Energy Use'!$BD$9:$BD$18</definedName>
    <definedName name="BOH_R">'[1]Energy Use'!$BE$9:$BE$18</definedName>
    <definedName name="BOH_R_">'[1]Energy Use'!$I$9:$I$18</definedName>
    <definedName name="BOHss">'[1]Energy Use'!$BC$9:$BC$18</definedName>
    <definedName name="CACManMU">#REF!</definedName>
    <definedName name="CB">[2]Labels!$C$25</definedName>
    <definedName name="CentralSplitAC" localSheetId="2">[3]measurecost!#REF!</definedName>
    <definedName name="CentralSplitAC" localSheetId="0">[3]measurecost!#REF!</definedName>
    <definedName name="CentralSplitAC" localSheetId="1">[3]measurecost!#REF!</definedName>
    <definedName name="CentralSplitAC">[3]measurecost!#REF!</definedName>
    <definedName name="CNB">#REF!</definedName>
    <definedName name="CNI">#REF!</definedName>
    <definedName name="COB">#REF!</definedName>
    <definedName name="Coeff_ECMhi_c">'[1]Fan Curves'!$H$25:$M$28</definedName>
    <definedName name="Coeff_ECMhi_nc">'[1]Fan Curves'!$H$19:$M$22</definedName>
    <definedName name="Coeff_ECMlo_c">'[1]Fan Curves'!$H$38:$M$41</definedName>
    <definedName name="Coeff_ECMlo_nc">'[1]Fan Curves'!$H$32:$M$35</definedName>
    <definedName name="Coeff_PSC_c">'[1]Fan Curves'!$H$12:$M$15</definedName>
    <definedName name="Coeff_PSC_nc">'[1]Fan Curves'!$H$6:$M$9</definedName>
    <definedName name="Coeff_WattCFM_ECMhi_c">'[1]Fan Curves'!$P$25:$U$28</definedName>
    <definedName name="Coeff_WattCFM_ECMhi_nc">'[1]Fan Curves'!$P$19:$U$22</definedName>
    <definedName name="Coeff_WattCFM_ECMlo_c">'[1]Fan Curves'!$P$38:$U$41</definedName>
    <definedName name="Coeff_WattCFM_ECMlo_nc">'[1]Fan Curves'!$P$32:$U$35</definedName>
    <definedName name="Coeff_WattCFM_PSC_c">'[1]Fan Curves'!$P$12:$U$15</definedName>
    <definedName name="Coeff_WattCFM_PSC_nc">'[1]Fan Curves'!$P$6:$U$9</definedName>
    <definedName name="COI">#REF!</definedName>
    <definedName name="Cold">'[1]RECS HH Data'!$AB$28</definedName>
    <definedName name="Cold_">'[1]RECS HH Data'!$D$31</definedName>
    <definedName name="ContactList">'[4]Contact List'!$A$1:$H$252</definedName>
    <definedName name="conv">'[1]RECS HH Data'!$R$21</definedName>
    <definedName name="conv2">'[1]Maintenance and Repair Cost'!$L$18</definedName>
    <definedName name="Cooling?_">'[1]RECS HH Data'!$D$26</definedName>
    <definedName name="CRB">#REF!</definedName>
    <definedName name="CRI">#REF!</definedName>
    <definedName name="_xlnm.Criteria" localSheetId="2">'Data Analysis'!$D$6:$D$6</definedName>
    <definedName name="data" localSheetId="2">#REF!</definedName>
    <definedName name="data" localSheetId="0">#REF!</definedName>
    <definedName name="data" localSheetId="1">#REF!</definedName>
    <definedName name="data">#REF!</definedName>
    <definedName name="DesignName">'[1]Energy Use'!$S$9:$S$18</definedName>
    <definedName name="div">'[1]RECS HH Data'!$L$29:$L$2019</definedName>
    <definedName name="Division_">'[1]RECS HH Data'!$D$21</definedName>
    <definedName name="drate">[1]Summary!$D$18</definedName>
    <definedName name="drate_">'[1]Discount Rate'!$D$8</definedName>
    <definedName name="drate_New">'[1]Discount Rate'!$L$4</definedName>
    <definedName name="drate_Repl">'[1]Discount Rate'!$L$23</definedName>
    <definedName name="effLevelBaseline">[1]Summary!$K$15</definedName>
    <definedName name="EffyHS">'[1]Energy Use'!$AJ$9:$AJ$18</definedName>
    <definedName name="EffySS">'[1]Energy Use'!$AN$9:$AN$18</definedName>
    <definedName name="EffySS_M">'[1]Energy Use'!$AP$9:$AP$18</definedName>
    <definedName name="EffySS_R">'[1]Energy Use'!$AO$9:$AO$18</definedName>
    <definedName name="Effyu_H">'[1]Energy Use'!$AK$9:$AK$18</definedName>
    <definedName name="Effyu_M">'[1]Energy Use'!$AM$9:$AM$18</definedName>
    <definedName name="Effyu_R">'[1]Energy Use'!$AL$9:$AL$18</definedName>
    <definedName name="ElecPrice">'[1]Energy Price Trends'!$H$10:$J$39</definedName>
    <definedName name="ElecPriceTrend_">'[1]Energy Price Trends'!$C$10:$C$92</definedName>
    <definedName name="ElectricianRate" localSheetId="2">#REF!</definedName>
    <definedName name="ElectricianRate" localSheetId="0">#REF!</definedName>
    <definedName name="ElectricianRate" localSheetId="1">#REF!</definedName>
    <definedName name="ElectricianRate">#REF!</definedName>
    <definedName name="engr_opt">[2]Engineering!$C$8</definedName>
    <definedName name="equipPrice">[2]Engineering!$R$8</definedName>
    <definedName name="_xlnm.Extract" localSheetId="2">'Data Analysis'!#REF!</definedName>
    <definedName name="FanCurve_ECMhi_c">'[1]Fan Curves'!$E$15:$E$19</definedName>
    <definedName name="FanCurve_ECMhi_nc">'[1]Fan Curves'!$D$15:$D$19</definedName>
    <definedName name="FanCurve_ECMlo_c">'[1]Fan Curves'!$E$21:$E$25</definedName>
    <definedName name="FanCurve_ECMlo_nc">'[1]Fan Curves'!$D$21:$D$25</definedName>
    <definedName name="FanCurve_PSC_c">'[1]Fan Curves'!$E$9:$E$13</definedName>
    <definedName name="FanCurve_PSC_nc">'[1]Fan Curves'!$D$9:$D$13</definedName>
    <definedName name="fbtn_Dep" localSheetId="2">OFFSET(#REF!,0,0,'Data Analysis'!fbtn_nButton,5)</definedName>
    <definedName name="fbtn_Dep" localSheetId="0">OFFSET(#REF!,0,0,README!fbtn_nButton,5)</definedName>
    <definedName name="fbtn_Dep" localSheetId="1">OFFSET(#REF!,0,0,'Summary of Results'!fbtn_nButton,5)</definedName>
    <definedName name="fbtn_Dep">OFFSET(#REF!,0,0,fbtn_nButton,5)</definedName>
    <definedName name="fbtn_Label" localSheetId="2">OFFSET(#REF!,0,0,'Data Analysis'!fbtn_nButton,1)</definedName>
    <definedName name="fbtn_Label" localSheetId="0">OFFSET(#REF!,0,0,README!fbtn_nButton,1)</definedName>
    <definedName name="fbtn_Label" localSheetId="1">OFFSET(#REF!,0,0,'Summary of Results'!fbtn_nButton,1)</definedName>
    <definedName name="fbtn_Label">OFFSET(#REF!,0,0,fbtn_nButton,1)</definedName>
    <definedName name="fbtn_nArrow" localSheetId="2">OFFSET(#REF!,0,0,'Data Analysis'!fbtn_nButton,1)</definedName>
    <definedName name="fbtn_nArrow" localSheetId="0">OFFSET(#REF!,0,0,README!fbtn_nButton,1)</definedName>
    <definedName name="fbtn_nArrow" localSheetId="1">OFFSET(#REF!,0,0,'Summary of Results'!fbtn_nButton,1)</definedName>
    <definedName name="fbtn_nArrow">OFFSET(#REF!,0,0,fbtn_nButton,1)</definedName>
    <definedName name="fbtn_nButton" localSheetId="2">#REF!</definedName>
    <definedName name="fbtn_nButton" localSheetId="0">#REF!</definedName>
    <definedName name="fbtn_nButton" localSheetId="1">#REF!</definedName>
    <definedName name="fbtn_nButton">#REF!</definedName>
    <definedName name="fbtn_Opened" localSheetId="2">OFFSET(#REF!,0,0,'Data Analysis'!fbtn_nButton,1)</definedName>
    <definedName name="fbtn_Opened" localSheetId="0">OFFSET(#REF!,0,0,README!fbtn_nButton,1)</definedName>
    <definedName name="fbtn_Opened" localSheetId="1">OFFSET(#REF!,0,0,'Summary of Results'!fbtn_nButton,1)</definedName>
    <definedName name="fbtn_Opened">OFFSET(#REF!,0,0,fbtn_nButton,1)</definedName>
    <definedName name="fbtn_Visible" localSheetId="2">OFFSET(#REF!,0,0,'Data Analysis'!fbtn_nButton,1)</definedName>
    <definedName name="fbtn_Visible" localSheetId="0">OFFSET(#REF!,0,0,README!fbtn_nButton,1)</definedName>
    <definedName name="fbtn_Visible" localSheetId="1">OFFSET(#REF!,0,0,'Summary of Results'!fbtn_nButton,1)</definedName>
    <definedName name="fbtn_Visible">OFFSET(#REF!,0,0,fbtn_nButton,1)</definedName>
    <definedName name="fbtn_WkSheet" localSheetId="2">OFFSET(#REF!,0,0,'Data Analysis'!fbtn_nButton,5)</definedName>
    <definedName name="fbtn_WkSheet" localSheetId="0">OFFSET(#REF!,0,0,README!fbtn_nButton,5)</definedName>
    <definedName name="fbtn_WkSheet" localSheetId="1">OFFSET(#REF!,0,0,'Summary of Results'!fbtn_nButton,5)</definedName>
    <definedName name="fbtn_WkSheet">OFFSET(#REF!,0,0,fbtn_nButton,5)</definedName>
    <definedName name="FirstBreakDiscount" localSheetId="2">#REF!</definedName>
    <definedName name="FirstBreakDiscount" localSheetId="0">#REF!</definedName>
    <definedName name="FirstBreakDiscount" localSheetId="1">#REF!</definedName>
    <definedName name="FirstBreakDiscount">#REF!</definedName>
    <definedName name="FirstCost">[1]Summary!$S$21:$S$63</definedName>
    <definedName name="fitWattCFM_ECMhi_c">'[1]Fan Curves'!$E$34:$E$38</definedName>
    <definedName name="fitWattCFM_ECMhi_nc">'[1]Fan Curves'!$D$34:$D$38</definedName>
    <definedName name="fitWattCFM_ECMlo_c">'[1]Fan Curves'!$E$40:$E$44</definedName>
    <definedName name="fitWattCFM_ECMlo_nc">'[1]Fan Curves'!$D$40:$D$44</definedName>
    <definedName name="fitWattCFM_PSC_c">'[1]Fan Curves'!$E$28:$E$32</definedName>
    <definedName name="fitWattCFM_PSC_nc">'[1]Fan Curves'!$D$28:$D$32</definedName>
    <definedName name="FNB">#REF!</definedName>
    <definedName name="FNI">#REF!</definedName>
    <definedName name="FOB">#REF!</definedName>
    <definedName name="FOI">#REF!</definedName>
    <definedName name="FPindex">[1]Labels!$H$4</definedName>
    <definedName name="FRB">#REF!</definedName>
    <definedName name="FRI">#REF!</definedName>
    <definedName name="FurnManMU">#REF!</definedName>
    <definedName name="GasPrice">'[1]Energy Price Trends'!$N$10:$P$39</definedName>
    <definedName name="GasPriceTrend_">'[1]Energy Price Trends'!$D$10:$D$92</definedName>
    <definedName name="hdd">'[1]RECS HH Data'!$V$29:$V$2019</definedName>
    <definedName name="HDD_">'[1]RECS HH Data'!$D$19</definedName>
    <definedName name="HDD_spread">'[1]HDD Dist by Division'!$D$22</definedName>
    <definedName name="HDDpctDiv_">'[1]HDD Dist by Division'!$D$16</definedName>
    <definedName name="HDDpercentile">'[1]HDD Dist by Division'!$I$5:$I$1995</definedName>
    <definedName name="HDDpercentile_">'[1]HDD Dist by Division'!$D$14</definedName>
    <definedName name="HDDpercentile_ERR">'[1]HDD Dist by Division'!$D$20</definedName>
    <definedName name="HDDpercentile1">'[1]HDD Dist by Division'!$AZ$5:$AZ$1995</definedName>
    <definedName name="HDDrange">'[1]HDD Dist by Division'!$G$5:$G$1995</definedName>
    <definedName name="HDDrange1">'[1]HDD Dist by Division'!$AX$5:$AX$1995</definedName>
    <definedName name="Heating_UECgas_">'[1]RECS HH Data'!$D$23</definedName>
    <definedName name="HH_Age">'[1]RECS HH Data'!$S$13</definedName>
    <definedName name="HH_div">'[1]RECS HH Data'!$S$11</definedName>
    <definedName name="HH_EquipAge">'[1]RECS HH Data'!$S$15</definedName>
    <definedName name="HH_Fuel">'[1]RECS HH Data'!$D$8</definedName>
    <definedName name="HH_HDD">'[1]RECS HH Data'!$S$16</definedName>
    <definedName name="HH_id">'[1]RECS HH Data'!$S$8</definedName>
    <definedName name="HH_SqFt">'[1]RECS HH Data'!$S$17</definedName>
    <definedName name="HH_UECgas">'[1]RECS HH Data'!$S$19</definedName>
    <definedName name="HHL">'[1]Energy Use'!$Z$2</definedName>
    <definedName name="HHL_">'[1]Energy Use'!$K$20</definedName>
    <definedName name="HLH_">'[1]RECS HH Data'!$D$24</definedName>
    <definedName name="HNB">#REF!</definedName>
    <definedName name="HNI">#REF!</definedName>
    <definedName name="HOB">#REF!</definedName>
    <definedName name="HOI">#REF!</definedName>
    <definedName name="HPManMU">#REF!</definedName>
    <definedName name="HRB">#REF!</definedName>
    <definedName name="HRI">#REF!</definedName>
    <definedName name="IncrBuildMarkup">[1]Markups!$J$40</definedName>
    <definedName name="IncrContrMarkup_new">[1]Markups!$L$31</definedName>
    <definedName name="IncrContrMarkup_repl">[1]Markups!$J$31</definedName>
    <definedName name="IncrWhlSalerMarkup">[1]Markups!$J$21</definedName>
    <definedName name="InstallationCost_">'[1]Installation Cost'!$E$12:$E$21</definedName>
    <definedName name="InstallationCostTable">'[1]Installation Cost'!$G$4:$H$9</definedName>
    <definedName name="InstalledPrice">[1]Summary!$S$21</definedName>
    <definedName name="instCost">[2]Engineering!$T$8</definedName>
    <definedName name="K">'[1]Energy Use'!$AH$23</definedName>
    <definedName name="Labor" localSheetId="2">#REF!</definedName>
    <definedName name="Labor" localSheetId="0">#REF!</definedName>
    <definedName name="Labor" localSheetId="1">#REF!</definedName>
    <definedName name="Labor">#REF!</definedName>
    <definedName name="level">[1]Summary!$I$21:$I$63</definedName>
    <definedName name="life">[1]Summary!$D$17</definedName>
    <definedName name="Life_avg">[1]Lifetime!$C$11</definedName>
    <definedName name="Life_dist">[1]Lifetime!$D$4</definedName>
    <definedName name="Life_max">[1]Lifetime!$E$11</definedName>
    <definedName name="Life_min">[1]Lifetime!$D$11</definedName>
    <definedName name="list_FP">[1]Labels!$C$5:$C$7</definedName>
    <definedName name="list_MatlCost">[1]Labels!$C$27:$C$29</definedName>
    <definedName name="list_Ntrials">[1]Labels!$C$19:$C$23</definedName>
    <definedName name="list_Rebound">[1]Labels!$C$32:$C$33</definedName>
    <definedName name="list_StartYears">[1]Labels!$C$11:$C$15</definedName>
    <definedName name="Lj">'[1]Energy Use'!$AH$24</definedName>
    <definedName name="LPGPrice">'[1]Energy Price Trends'!$T$10:$V$39</definedName>
    <definedName name="LPGPriceTrend_">'[1]Energy Price Trends'!$E$10:$E$92</definedName>
    <definedName name="MaintCost">'[1]Maintenance and Repair Cost'!$D$5:$D$14</definedName>
    <definedName name="Markup" localSheetId="2">#REF!</definedName>
    <definedName name="Markup" localSheetId="0">#REF!</definedName>
    <definedName name="Markup" localSheetId="1">#REF!</definedName>
    <definedName name="Markup">#REF!</definedName>
    <definedName name="markupBaseline" localSheetId="2">[5]Com_Unitary_AC!#REF!</definedName>
    <definedName name="markupBaseline" localSheetId="0">[5]Com_Unitary_AC!#REF!</definedName>
    <definedName name="markupBaseline" localSheetId="1">[5]Com_Unitary_AC!#REF!</definedName>
    <definedName name="markupBaseline">[5]Com_Unitary_AC!#REF!</definedName>
    <definedName name="markupBaseline_Overall" localSheetId="2">[5]Com_Unitary_AC!#REF!</definedName>
    <definedName name="markupBaseline_Overall">[5]Com_Unitary_AC!#REF!</definedName>
    <definedName name="MaxAirFlow_">'[1]AirFlow Lookup'!$D$13</definedName>
    <definedName name="MnfCostBase">'[1]Equipment Price'!$L$4</definedName>
    <definedName name="MnfCostMult_Table">'[1]Equipment Price'!$O$8:$Q$19</definedName>
    <definedName name="MnfCostScalar">'[1]Equipment Price'!$K$11:$K$20</definedName>
    <definedName name="MnfCostTable">'[1]Equipment Price'!$J$25:$L$34</definedName>
    <definedName name="MnfMarkup">[1]Markups!$I$12</definedName>
    <definedName name="model_ID">'[1]Generic Model Lookup'!$D$9</definedName>
    <definedName name="model_MAP">'[1]Generic Model Lookup'!$P$13:$AA$16</definedName>
    <definedName name="nCycles">'[1]Energy Use'!$Z$3</definedName>
    <definedName name="NewOrRepl" localSheetId="2">[5]Com_Unitary_AC!#REF!</definedName>
    <definedName name="NewOrRepl" localSheetId="0">[5]Com_Unitary_AC!#REF!</definedName>
    <definedName name="NewOrRepl" localSheetId="1">[5]Com_Unitary_AC!#REF!</definedName>
    <definedName name="NewOrRepl">[5]Com_Unitary_AC!#REF!</definedName>
    <definedName name="nStage">'[1]Energy Use'!$V$9:$V$18</definedName>
    <definedName name="nTrials">[1]Labels!$H$18</definedName>
    <definedName name="nWkSheet" localSheetId="2">#REF!</definedName>
    <definedName name="nWkSheet" localSheetId="0">#REF!</definedName>
    <definedName name="nWkSheet" localSheetId="1">#REF!</definedName>
    <definedName name="nWkSheet">#REF!</definedName>
    <definedName name="OperCost">[1]Summary!$U$21:$U$63</definedName>
    <definedName name="optInstall">[2]Labels!$F$26</definedName>
    <definedName name="optMatlCost">[1]Labels!$H$26</definedName>
    <definedName name="OtherLU" localSheetId="2">#REF!</definedName>
    <definedName name="OtherLU" localSheetId="0">#REF!</definedName>
    <definedName name="OtherLU" localSheetId="1">#REF!</definedName>
    <definedName name="OtherLU">#REF!</definedName>
    <definedName name="PE">'[1]Energy Use'!$BB$9:$BB$18</definedName>
    <definedName name="PE_c">'[1]Energy Use'!$AH$22</definedName>
    <definedName name="PE_nc">'[1]Energy Use'!$AH$21</definedName>
    <definedName name="PEig">'[1]Energy Use'!$AH$20</definedName>
    <definedName name="productClass">[1]Summary!$B$2</definedName>
    <definedName name="Qin_">'[1]InputCapacity Lookup'!$D$12</definedName>
    <definedName name="Qin_byModel">'[1]Generic Model Lookup'!$H$6:$H$30</definedName>
    <definedName name="Qin_list">'[1]Generic Model Lookup'!$P$12:$AA$12</definedName>
    <definedName name="Qin_M">'[1]Energy Use'!$AF$9:$AF$18</definedName>
    <definedName name="Qin_R">'[1]Energy Use'!$AE$9:$AE$18</definedName>
    <definedName name="QINpercentile">'[1]InputCapacity Lookup'!$M$4:$M$15</definedName>
    <definedName name="QINrange">'[1]InputCapacity Lookup'!$L$4:$L$15</definedName>
    <definedName name="Qout">'[1]Energy Use'!$AG$9:$AG$18</definedName>
    <definedName name="Qout_M">'[1]Energy Use'!$AI$9:$AI$18</definedName>
    <definedName name="Qout_R">'[1]Energy Use'!$AH$9:$AH$18</definedName>
    <definedName name="RawData" localSheetId="2">#REF!</definedName>
    <definedName name="RawData" localSheetId="0">#REF!</definedName>
    <definedName name="RawData" localSheetId="1">#REF!</definedName>
    <definedName name="RawData">#REF!</definedName>
    <definedName name="rebound">'[1]Energy Use'!$I$23</definedName>
    <definedName name="RECS_Div">'[1]RECS HH Data'!$L$28</definedName>
    <definedName name="RECS_ElecAvgPrice">'[1]RECS HH Data'!$Q$28</definedName>
    <definedName name="RECS_ElecCl">'[1]RECS HH Data'!$P$28</definedName>
    <definedName name="RECS_ElecMrgPriceW">'[1]RECS HH Data'!$S$28</definedName>
    <definedName name="RECS_EquipAge">'[1]RECS HH Data'!$N$28</definedName>
    <definedName name="RECS_FuelHeat">'[1]RECS HH Data'!$AA$28</definedName>
    <definedName name="RECS_GasAvgPrice">'[1]RECS HH Data'!$R$28</definedName>
    <definedName name="RECS_GasMrgPriceW">'[1]RECS HH Data'!$T$28</definedName>
    <definedName name="RECS_HDD">'[1]RECS HH Data'!$V$28</definedName>
    <definedName name="RECS_HHid_">'[1]RECS HH Data'!$D$7</definedName>
    <definedName name="RECS_HLH">'[1]RECS HH Data'!$W$28</definedName>
    <definedName name="RECS_id">'[1]RECS HH Data'!$U$28</definedName>
    <definedName name="RECS_Region">'[1]RECS HH Data'!$K$28</definedName>
    <definedName name="RECS_SqFt">'[1]RECS HH Data'!$X$28</definedName>
    <definedName name="RECS_UECgas">'[1]RECS HH Data'!$O$28</definedName>
    <definedName name="RECS_wt">'[1]RECS HH Data'!$H$28</definedName>
    <definedName name="RECS_YearMade">'[1]RECS HH Data'!$M$28</definedName>
    <definedName name="ReliningCost">'[1]Installation Cost'!$X$4</definedName>
    <definedName name="repair_cost_ERR">'[1]Maintenance and Repair Cost'!$N$5</definedName>
    <definedName name="RepairCost">'[1]Maintenance and Repair Cost'!$E$5:$E$14</definedName>
    <definedName name="ReplOrNew">'[1]RECS HH Data'!$S$5</definedName>
    <definedName name="ReplOrNew_">'[1]RECS HH Data'!$D$15</definedName>
    <definedName name="RetailPrice_">'[1]Equipment Price'!$B$16:$C$25</definedName>
    <definedName name="rpt_AnnualFuelCost" localSheetId="2">#REF!</definedName>
    <definedName name="rpt_AnnualFuelCost" localSheetId="0">#REF!</definedName>
    <definedName name="rpt_AnnualFuelCost" localSheetId="1">#REF!</definedName>
    <definedName name="rpt_AnnualFuelCost">#REF!</definedName>
    <definedName name="rpt_BOH" localSheetId="2">#REF!</definedName>
    <definedName name="rpt_BOH" localSheetId="0">#REF!</definedName>
    <definedName name="rpt_BOH" localSheetId="1">#REF!</definedName>
    <definedName name="rpt_BOH">#REF!</definedName>
    <definedName name="rpt_BOHlow" localSheetId="2">#REF!</definedName>
    <definedName name="rpt_BOHlow" localSheetId="0">#REF!</definedName>
    <definedName name="rpt_BOHlow" localSheetId="1">#REF!</definedName>
    <definedName name="rpt_BOHlow">#REF!</definedName>
    <definedName name="rpt_Elec" localSheetId="2">#REF!</definedName>
    <definedName name="rpt_Elec" localSheetId="0">#REF!</definedName>
    <definedName name="rpt_Elec" localSheetId="1">#REF!</definedName>
    <definedName name="rpt_Elec">#REF!</definedName>
    <definedName name="rpt_Energy" localSheetId="2">#REF!</definedName>
    <definedName name="rpt_Energy" localSheetId="0">#REF!</definedName>
    <definedName name="rpt_Energy" localSheetId="1">#REF!</definedName>
    <definedName name="rpt_Energy">#REF!</definedName>
    <definedName name="rpt_House" localSheetId="2">#REF!</definedName>
    <definedName name="rpt_House" localSheetId="0">#REF!</definedName>
    <definedName name="rpt_House" localSheetId="1">#REF!</definedName>
    <definedName name="rpt_House">#REF!</definedName>
    <definedName name="rpt_InstallationCost" localSheetId="2">#REF!</definedName>
    <definedName name="rpt_InstallationCost" localSheetId="0">#REF!</definedName>
    <definedName name="rpt_InstallationCost" localSheetId="1">#REF!</definedName>
    <definedName name="rpt_InstallationCost">#REF!</definedName>
    <definedName name="rpt_Maint" localSheetId="2">#REF!</definedName>
    <definedName name="rpt_Maint" localSheetId="0">#REF!</definedName>
    <definedName name="rpt_Maint" localSheetId="1">#REF!</definedName>
    <definedName name="rpt_Maint">#REF!</definedName>
    <definedName name="rpt_MandR" localSheetId="2">#REF!</definedName>
    <definedName name="rpt_MandR" localSheetId="0">#REF!</definedName>
    <definedName name="rpt_MandR" localSheetId="1">#REF!</definedName>
    <definedName name="rpt_MandR">#REF!</definedName>
    <definedName name="rpt_Repair" localSheetId="2">#REF!</definedName>
    <definedName name="rpt_Repair" localSheetId="0">#REF!</definedName>
    <definedName name="rpt_Repair" localSheetId="1">#REF!</definedName>
    <definedName name="rpt_Repair">#REF!</definedName>
    <definedName name="rpt_RetailPrice" localSheetId="2">#REF!</definedName>
    <definedName name="rpt_RetailPrice" localSheetId="0">#REF!</definedName>
    <definedName name="rpt_RetailPrice" localSheetId="1">#REF!</definedName>
    <definedName name="rpt_RetailPrice">#REF!</definedName>
    <definedName name="rpt_TotalInstalledCost" localSheetId="2">'[1]Simulation Results'!#REF!</definedName>
    <definedName name="rpt_TotalInstalledCost" localSheetId="0">'[1]Simulation Results'!#REF!</definedName>
    <definedName name="rpt_TotalInstalledCost" localSheetId="1">'[1]Simulation Results'!#REF!</definedName>
    <definedName name="rpt_TotalInstalledCost">'[1]Simulation Results'!#REF!</definedName>
    <definedName name="rpt_TotalInstalledPrice" localSheetId="2">#REF!</definedName>
    <definedName name="rpt_TotalInstalledPrice" localSheetId="0">#REF!</definedName>
    <definedName name="rpt_TotalInstalledPrice" localSheetId="1">#REF!</definedName>
    <definedName name="rpt_TotalInstalledPrice">#REF!</definedName>
    <definedName name="rpt_TotalOperCost" localSheetId="2">#REF!</definedName>
    <definedName name="rpt_TotalOperCost" localSheetId="0">#REF!</definedName>
    <definedName name="rpt_TotalOperCost" localSheetId="1">#REF!</definedName>
    <definedName name="rpt_TotalOperCost">#REF!</definedName>
    <definedName name="Rvalue">#REF!,#REF!,#REF!,#REF!,#REF!,#REF!</definedName>
    <definedName name="SalesTax">[1]Markups!$I$51</definedName>
    <definedName name="SAOA_cond">'[1]Generic Model Lookup'!$L$6:$L$30</definedName>
    <definedName name="SAOA_nonCond">'[1]Generic Model Lookup'!$K$6:$K$30</definedName>
    <definedName name="SecondBreakDiscount" localSheetId="2">#REF!</definedName>
    <definedName name="SecondBreakDiscount" localSheetId="0">#REF!</definedName>
    <definedName name="SecondBreakDiscount" localSheetId="1">#REF!</definedName>
    <definedName name="SecondBreakDiscount">#REF!</definedName>
    <definedName name="smpAvgPriceElec">'[1]RECS HH Data'!$D$10</definedName>
    <definedName name="smpAvgPriceGas">'[1]RECS HH Data'!$D$12</definedName>
    <definedName name="smpMrgPriceElecHt">'[1]RECS HH Data'!$D$11</definedName>
    <definedName name="smpMrgPriceGasHt">'[1]RECS HH Data'!$D$13</definedName>
    <definedName name="SqFt_">'[1]RECS HH Data'!$D$18</definedName>
    <definedName name="SQFTpercentile">'[1]InputCapacity Lookup'!$I$5:$I$1995</definedName>
    <definedName name="SQFTpercentile_">'[1]InputCapacity Lookup'!$D$10</definedName>
    <definedName name="SQFTpercentile_ERR">'[1]InputCapacity Lookup'!$D$19</definedName>
    <definedName name="SQFTrange">'[1]InputCapacity Lookup'!$G$5:$G$1995</definedName>
    <definedName name="StartYear">[1]Labels!$H$10</definedName>
    <definedName name="SystemOpt">[2]Labels!$F$21</definedName>
    <definedName name="Tc">'[1]Energy Use'!$AS$9:$AS$18</definedName>
    <definedName name="TechnicianRate" localSheetId="2">#REF!</definedName>
    <definedName name="TechnicianRate" localSheetId="0">#REF!</definedName>
    <definedName name="TechnicianRate" localSheetId="1">#REF!</definedName>
    <definedName name="TechnicianRate">#REF!</definedName>
    <definedName name="tig">'[1]Energy Use'!$AB$23</definedName>
    <definedName name="tminus">'[1]Energy Use'!$AB$21</definedName>
    <definedName name="tmpD" localSheetId="2">'[1]HDD Dist by Division'!#REF!</definedName>
    <definedName name="tmpD" localSheetId="0">'[1]HDD Dist by Division'!#REF!</definedName>
    <definedName name="tmpD" localSheetId="1">'[1]HDD Dist by Division'!#REF!</definedName>
    <definedName name="tmpD">'[1]HDD Dist by Division'!#REF!</definedName>
    <definedName name="TOA_H">'[1]Energy Use'!$AT$9:$AT$18</definedName>
    <definedName name="TOA_R">'[1]Energy Use'!$AU$9:$AU$18</definedName>
    <definedName name="tON_H">'[1]Energy Use'!$AX$9:$AX$18</definedName>
    <definedName name="tON_R">'[1]Energy Use'!$AY$9:$AY$18</definedName>
    <definedName name="total" localSheetId="2">#REF!</definedName>
    <definedName name="total" localSheetId="0">#REF!</definedName>
    <definedName name="total" localSheetId="1">#REF!</definedName>
    <definedName name="total">#REF!</definedName>
    <definedName name="TotalBaseMarkup_">[1]Markups!$D$9</definedName>
    <definedName name="TotalIncrMarkup_">[1]Markups!$D$10</definedName>
    <definedName name="tp">'[1]Energy Use'!$AB$22</definedName>
    <definedName name="tplus">'[1]Energy Use'!$AB$20</definedName>
    <definedName name="Watt1000CFM_byDesign_">'[1]Energy Use'!$P$9:$P$18</definedName>
    <definedName name="watt1000CFM_c_">'[1]Electricity Use'!$J$13:$J$14</definedName>
    <definedName name="watt1000CFM_nc_">'[1]Electricity Use'!$I$13:$I$14</definedName>
    <definedName name="WHNEB">#REF!</definedName>
    <definedName name="WHNEI">#REF!</definedName>
    <definedName name="WHNGB">#REF!</definedName>
    <definedName name="WHNGI">#REF!</definedName>
    <definedName name="WHNIB">#REF!</definedName>
    <definedName name="WHNII">#REF!</definedName>
    <definedName name="WHNOB">#REF!</definedName>
    <definedName name="WHNOI">#REF!</definedName>
    <definedName name="WHOEB">#REF!</definedName>
    <definedName name="WHOEI">#REF!</definedName>
    <definedName name="WHOGB">#REF!</definedName>
    <definedName name="WHOGI">#REF!</definedName>
    <definedName name="WHOIB">#REF!</definedName>
    <definedName name="WHOII">#REF!</definedName>
    <definedName name="WHOOB">#REF!</definedName>
    <definedName name="WHOOI">#REF!</definedName>
    <definedName name="WHREB">#REF!</definedName>
    <definedName name="WHREI">#REF!</definedName>
    <definedName name="WHRGB">#REF!</definedName>
    <definedName name="WHRGI">#REF!</definedName>
    <definedName name="WHRIB">#REF!</definedName>
    <definedName name="WHRII">#REF!</definedName>
    <definedName name="WHROB">#REF!</definedName>
    <definedName name="WHROI">#REF!</definedName>
    <definedName name="WinterElecUse_">'[1]Energy Use'!$M$9:$M$18</definedName>
    <definedName name="WinterFuelUse">[1]Summary!$N$21</definedName>
    <definedName name="WinterGasUse_">'[1]Energy Use'!$J$9:$J$18</definedName>
    <definedName name="WkSheet" localSheetId="2">OFFSET(#REF!,0,0,'Data Analysis'!nWkSheet,1)</definedName>
    <definedName name="WkSheet" localSheetId="0">OFFSET(#REF!,0,0,README!nWkSheet,1)</definedName>
    <definedName name="WkSheet" localSheetId="1">OFFSET(#REF!,0,0,'Summary of Results'!nWkSheet,1)</definedName>
    <definedName name="WkSheet">OFFSET(#REF!,0,0,nWkSheet,1)</definedName>
    <definedName name="WS_Foam_Hi_Cost">#REF!,#REF!,#REF!</definedName>
    <definedName name="WS_Foam_Hi_Rvalue">#REF!,#REF!,#REF!</definedName>
    <definedName name="WS_Foam_Low_Cost">#REF!,#REF!,#REF!,#REF!,#REF!,#REF!</definedName>
    <definedName name="WS_FOAM_low_Rvalue">#REF!,#REF!,#REF!,#REF!,#REF!,#REF!</definedName>
    <definedName name="WS_Foam_Low_Thickness">#REF!,#REF!,#REF!,#REF!,#REF!,#REF!</definedName>
    <definedName name="WS_Foam_Med_Cost">#REF!,#REF!,#REF!,#REF!,#REF!,#REF!,#REF!,#REF!,#REF!</definedName>
    <definedName name="WS_Foam_Med_Rvalue">#REF!,#REF!,#REF!,#REF!,#REF!,#REF!,#REF!,#REF!,#REF!</definedName>
    <definedName name="XH">'[1]Energy Use'!$AZ$9:$AZ$18</definedName>
    <definedName name="XR">'[1]Energy Use'!$BA$9:$BA$18</definedName>
    <definedName name="y_H">'[1]Energy Use'!$Y$9:$Y$18</definedName>
    <definedName name="y_R">'[1]Energy Use'!$Z$9:$Z$18</definedName>
    <definedName name="yig_H">'[1]Energy Use'!$AC$9:$AC$18</definedName>
    <definedName name="yig_R">'[1]Energy Use'!$AD$9:$AD$18</definedName>
    <definedName name="yp_H">'[1]Energy Use'!$AA$9:$AA$18</definedName>
    <definedName name="yp_R">'[1]Energy Use'!$AB$9:$AB$18</definedName>
    <definedName name="yr0">[1]Summary!$AC$8</definedName>
    <definedName name="yrW">'[1]Maintenance and Repair Cost'!$D$16</definedName>
  </definedNames>
  <calcPr calcId="152511"/>
</workbook>
</file>

<file path=xl/calcChain.xml><?xml version="1.0" encoding="utf-8"?>
<calcChain xmlns="http://schemas.openxmlformats.org/spreadsheetml/2006/main">
  <c r="B179" i="18" l="1"/>
  <c r="B163" i="18"/>
  <c r="B162" i="18"/>
  <c r="B153" i="18"/>
  <c r="B151" i="18"/>
  <c r="B138" i="18"/>
  <c r="B128" i="18"/>
  <c r="B127" i="18"/>
  <c r="B123" i="18"/>
  <c r="B121" i="18"/>
  <c r="B109" i="18"/>
  <c r="B106" i="18"/>
  <c r="F212" i="18" l="1"/>
  <c r="B18" i="20" l="1"/>
  <c r="B24" i="20"/>
  <c r="B30" i="20"/>
  <c r="B36" i="20"/>
  <c r="B42" i="20"/>
  <c r="B48" i="20"/>
  <c r="F198" i="18"/>
  <c r="G198" i="18" s="1"/>
  <c r="F199" i="18"/>
  <c r="G199" i="18" s="1"/>
  <c r="F197" i="18"/>
  <c r="G197" i="18" s="1"/>
  <c r="Q193" i="18" l="1"/>
  <c r="P192" i="18"/>
  <c r="Q202" i="18"/>
  <c r="P201" i="18"/>
  <c r="O192" i="18" l="1"/>
  <c r="O193" i="18"/>
  <c r="T24" i="18"/>
  <c r="T25" i="18"/>
  <c r="T26" i="18"/>
  <c r="T27" i="18"/>
  <c r="T28" i="18"/>
  <c r="T29" i="18"/>
  <c r="T30" i="18"/>
  <c r="T31" i="18"/>
  <c r="T32" i="18"/>
  <c r="T33" i="18"/>
  <c r="T34" i="18"/>
  <c r="T35" i="18"/>
  <c r="T36" i="18"/>
  <c r="T37" i="18"/>
  <c r="T38" i="18"/>
  <c r="T39" i="18"/>
  <c r="T40" i="18"/>
  <c r="T41" i="18"/>
  <c r="T42" i="18"/>
  <c r="T43" i="18"/>
  <c r="T44" i="18"/>
  <c r="T45" i="18"/>
  <c r="T46" i="18"/>
  <c r="T47" i="18"/>
  <c r="T48" i="18"/>
  <c r="T49" i="18"/>
  <c r="T50" i="18"/>
  <c r="T51" i="18"/>
  <c r="T52" i="18"/>
  <c r="T53" i="18"/>
  <c r="T54" i="18"/>
  <c r="T55" i="18"/>
  <c r="T56" i="18"/>
  <c r="T57" i="18"/>
  <c r="T58" i="18"/>
  <c r="T59" i="18"/>
  <c r="T60" i="18"/>
  <c r="T61" i="18"/>
  <c r="T62" i="18"/>
  <c r="T63" i="18"/>
  <c r="T64" i="18"/>
  <c r="T65" i="18"/>
  <c r="T66" i="18"/>
  <c r="T67" i="18"/>
  <c r="T68" i="18"/>
  <c r="T69" i="18"/>
  <c r="T70" i="18"/>
  <c r="T71" i="18"/>
  <c r="T72" i="18"/>
  <c r="T73" i="18"/>
  <c r="T74" i="18"/>
  <c r="T75" i="18"/>
  <c r="T76" i="18"/>
  <c r="T77" i="18"/>
  <c r="T78" i="18"/>
  <c r="T79" i="18"/>
  <c r="T80" i="18"/>
  <c r="T81" i="18"/>
  <c r="T82" i="18"/>
  <c r="T83" i="18"/>
  <c r="T84" i="18"/>
  <c r="T85" i="18"/>
  <c r="T86" i="18"/>
  <c r="T87" i="18"/>
  <c r="T88" i="18"/>
  <c r="T89" i="18"/>
  <c r="T90" i="18"/>
  <c r="T91" i="18"/>
  <c r="T92" i="18"/>
  <c r="T93" i="18"/>
  <c r="T94" i="18"/>
  <c r="T95" i="18"/>
  <c r="T96" i="18"/>
  <c r="T97" i="18"/>
  <c r="T98" i="18"/>
  <c r="T99" i="18"/>
  <c r="T100" i="18"/>
  <c r="T101" i="18"/>
  <c r="T102" i="18"/>
  <c r="T103" i="18"/>
  <c r="T104" i="18"/>
  <c r="T105" i="18"/>
  <c r="F194" i="18"/>
  <c r="G192" i="18"/>
  <c r="T192" i="18" s="1"/>
  <c r="F203" i="18"/>
  <c r="G201" i="18"/>
  <c r="O202" i="18"/>
  <c r="O201" i="18"/>
  <c r="O196" i="18"/>
  <c r="O197" i="18"/>
  <c r="O198" i="18"/>
  <c r="O199" i="18"/>
  <c r="O195" i="18"/>
  <c r="G196" i="18"/>
  <c r="F195" i="18"/>
  <c r="F200" i="18" s="1"/>
  <c r="O194" i="18" l="1"/>
  <c r="G202" i="18"/>
  <c r="G193" i="18"/>
  <c r="T193" i="18" s="1"/>
  <c r="O200" i="18"/>
  <c r="O203" i="18"/>
  <c r="Q194" i="18"/>
  <c r="P194" i="18"/>
  <c r="P203" i="18"/>
  <c r="Q203" i="18"/>
  <c r="T201" i="18" l="1"/>
  <c r="U201" i="18" s="1"/>
  <c r="Y230" i="18"/>
  <c r="P198" i="18"/>
  <c r="T198" i="18" s="1"/>
  <c r="U198" i="18" s="1"/>
  <c r="P197" i="18"/>
  <c r="T197" i="18" s="1"/>
  <c r="U197" i="18" s="1"/>
  <c r="P196" i="18"/>
  <c r="T196" i="18" s="1"/>
  <c r="U196" i="18" s="1"/>
  <c r="L205" i="18"/>
  <c r="L206" i="18"/>
  <c r="L207" i="18"/>
  <c r="L208" i="18"/>
  <c r="L209" i="18"/>
  <c r="L210" i="18"/>
  <c r="L211" i="18"/>
  <c r="K205" i="18"/>
  <c r="K206" i="18"/>
  <c r="K207" i="18"/>
  <c r="K208" i="18"/>
  <c r="K209" i="18"/>
  <c r="K210" i="18"/>
  <c r="K211" i="18"/>
  <c r="I211" i="18"/>
  <c r="I210" i="18"/>
  <c r="I209" i="18"/>
  <c r="I208" i="18"/>
  <c r="I207" i="18"/>
  <c r="I206" i="18"/>
  <c r="I205" i="18"/>
  <c r="I204" i="18"/>
  <c r="G211" i="18"/>
  <c r="G209" i="18"/>
  <c r="G207" i="18"/>
  <c r="G205" i="18"/>
  <c r="I202" i="18"/>
  <c r="I201" i="18"/>
  <c r="I199" i="18"/>
  <c r="I195" i="18"/>
  <c r="P195" i="18" s="1"/>
  <c r="O208" i="18" l="1"/>
  <c r="M195" i="18"/>
  <c r="P200" i="18"/>
  <c r="O211" i="18"/>
  <c r="O207" i="18"/>
  <c r="O210" i="18"/>
  <c r="O206" i="18"/>
  <c r="O209" i="18"/>
  <c r="O205" i="18"/>
  <c r="X196" i="18"/>
  <c r="V201" i="18"/>
  <c r="V203" i="18" s="1"/>
  <c r="X201" i="18"/>
  <c r="X197" i="18"/>
  <c r="AA197" i="18" s="1"/>
  <c r="X198" i="18"/>
  <c r="AA198" i="18" s="1"/>
  <c r="P206" i="18"/>
  <c r="M206" i="18" s="1"/>
  <c r="Q209" i="18"/>
  <c r="T209" i="18" s="1"/>
  <c r="Q205" i="18"/>
  <c r="P208" i="18"/>
  <c r="M208" i="18" s="1"/>
  <c r="N202" i="18"/>
  <c r="M201" i="18"/>
  <c r="M203" i="18" s="1"/>
  <c r="P210" i="18"/>
  <c r="M210" i="18" s="1"/>
  <c r="Q211" i="18"/>
  <c r="Q207" i="18"/>
  <c r="N205" i="18" l="1"/>
  <c r="Q212" i="18"/>
  <c r="AA196" i="18"/>
  <c r="AA201" i="18"/>
  <c r="Y201" i="18"/>
  <c r="Y203" i="18" s="1"/>
  <c r="N203" i="18"/>
  <c r="N209" i="18"/>
  <c r="U209" i="18"/>
  <c r="T205" i="18"/>
  <c r="T207" i="18"/>
  <c r="N207" i="18"/>
  <c r="T211" i="18"/>
  <c r="N211" i="18"/>
  <c r="AB209" i="18"/>
  <c r="N212" i="18" l="1"/>
  <c r="W209" i="18"/>
  <c r="Z209" i="18" s="1"/>
  <c r="X209" i="18"/>
  <c r="AA209" i="18" s="1"/>
  <c r="AB207" i="18"/>
  <c r="U207" i="18"/>
  <c r="U205" i="18"/>
  <c r="AB205" i="18"/>
  <c r="U211" i="18"/>
  <c r="AB211" i="18"/>
  <c r="W207" i="18" l="1"/>
  <c r="Z207" i="18" s="1"/>
  <c r="X207" i="18"/>
  <c r="AA207" i="18" s="1"/>
  <c r="X211" i="18"/>
  <c r="AA211" i="18" s="1"/>
  <c r="W211" i="18"/>
  <c r="Z211" i="18" s="1"/>
  <c r="X205" i="18"/>
  <c r="AA205" i="18" s="1"/>
  <c r="W205" i="18"/>
  <c r="AB201" i="18"/>
  <c r="I196" i="18"/>
  <c r="V196" i="18" s="1"/>
  <c r="I197" i="18"/>
  <c r="V197" i="18" s="1"/>
  <c r="I198" i="18"/>
  <c r="V198" i="18" s="1"/>
  <c r="I193" i="18"/>
  <c r="N193" i="18" s="1"/>
  <c r="I192" i="18"/>
  <c r="M192" i="18" s="1"/>
  <c r="Z205" i="18" l="1"/>
  <c r="Z212" i="18" s="1"/>
  <c r="W212" i="18"/>
  <c r="M194" i="18"/>
  <c r="N194" i="18"/>
  <c r="M197" i="18"/>
  <c r="Y197" i="18" s="1"/>
  <c r="M196" i="18"/>
  <c r="M198" i="18"/>
  <c r="Y198" i="18" s="1"/>
  <c r="AB198" i="18"/>
  <c r="Y196" i="18" l="1"/>
  <c r="M200" i="18"/>
  <c r="G195" i="18"/>
  <c r="G200" i="18" s="1"/>
  <c r="Q230" i="18"/>
  <c r="T195" i="18" l="1"/>
  <c r="U195" i="18" s="1"/>
  <c r="V195" i="18" s="1"/>
  <c r="N230" i="18"/>
  <c r="T230" i="18"/>
  <c r="U230" i="18" s="1"/>
  <c r="T23" i="18"/>
  <c r="X195" i="18" l="1"/>
  <c r="AA195" i="18" s="1"/>
  <c r="Y195" i="18"/>
  <c r="Y200" i="18" s="1"/>
  <c r="V200" i="18"/>
  <c r="W230" i="18"/>
  <c r="Z230" i="18" s="1"/>
  <c r="X230" i="18"/>
  <c r="AA230" i="18" s="1"/>
  <c r="G227" i="18"/>
  <c r="G226" i="18"/>
  <c r="K227" i="18"/>
  <c r="Q227" i="18" s="1"/>
  <c r="I227" i="18"/>
  <c r="K226" i="18"/>
  <c r="Q226" i="18" s="1"/>
  <c r="I226" i="18"/>
  <c r="T227" i="18" l="1"/>
  <c r="U227" i="18" s="1"/>
  <c r="W227" i="18" s="1"/>
  <c r="T226" i="18"/>
  <c r="AB226" i="18" s="1"/>
  <c r="T202" i="18"/>
  <c r="U202" i="18" s="1"/>
  <c r="G229" i="18"/>
  <c r="G228" i="18"/>
  <c r="K204" i="18"/>
  <c r="L204" i="18"/>
  <c r="L212" i="18" s="1"/>
  <c r="I190" i="18"/>
  <c r="AB227" i="18" l="1"/>
  <c r="U226" i="18"/>
  <c r="W226" i="18" s="1"/>
  <c r="K212" i="18"/>
  <c r="O204" i="18"/>
  <c r="O212" i="18" s="1"/>
  <c r="X202" i="18"/>
  <c r="U203" i="18"/>
  <c r="P204" i="18"/>
  <c r="AB190" i="18"/>
  <c r="W202" i="18"/>
  <c r="AB202" i="18"/>
  <c r="AB203" i="18" s="1"/>
  <c r="M204" i="18" l="1"/>
  <c r="M212" i="18" s="1"/>
  <c r="P212" i="18"/>
  <c r="Z202" i="18"/>
  <c r="Z203" i="18" s="1"/>
  <c r="W203" i="18"/>
  <c r="AA202" i="18"/>
  <c r="AA203" i="18" s="1"/>
  <c r="X203" i="18"/>
  <c r="I189" i="18"/>
  <c r="AB189" i="18" l="1"/>
  <c r="AB191" i="18" s="1"/>
  <c r="L184" i="18"/>
  <c r="L183" i="18"/>
  <c r="L180" i="18"/>
  <c r="L176" i="18"/>
  <c r="L175" i="18"/>
  <c r="L166" i="18"/>
  <c r="L165" i="18"/>
  <c r="L154" i="18"/>
  <c r="L146" i="18"/>
  <c r="L145" i="18"/>
  <c r="L141" i="18"/>
  <c r="L139" i="18"/>
  <c r="L137" i="18"/>
  <c r="L133" i="18"/>
  <c r="L132" i="18"/>
  <c r="L131" i="18"/>
  <c r="L129" i="18"/>
  <c r="L128" i="18"/>
  <c r="L126" i="18"/>
  <c r="L122" i="18"/>
  <c r="L120" i="18"/>
  <c r="L119" i="18"/>
  <c r="L118" i="18"/>
  <c r="L117" i="18"/>
  <c r="L116" i="18"/>
  <c r="L113" i="18"/>
  <c r="L112" i="18"/>
  <c r="L111" i="18"/>
  <c r="L110" i="18"/>
  <c r="L109" i="18"/>
  <c r="L107" i="18"/>
  <c r="L106" i="18"/>
  <c r="L105" i="18"/>
  <c r="L104" i="18"/>
  <c r="L103" i="18"/>
  <c r="L102" i="18"/>
  <c r="L101" i="18"/>
  <c r="L99" i="18"/>
  <c r="L95" i="18"/>
  <c r="L94" i="18"/>
  <c r="L93" i="18"/>
  <c r="L92" i="18"/>
  <c r="L91" i="18"/>
  <c r="L90" i="18"/>
  <c r="L89" i="18"/>
  <c r="L87" i="18"/>
  <c r="L86" i="18"/>
  <c r="L85" i="18"/>
  <c r="L84" i="18"/>
  <c r="L83" i="18"/>
  <c r="L82" i="18"/>
  <c r="L79" i="18"/>
  <c r="L78" i="18"/>
  <c r="L76" i="18"/>
  <c r="L75" i="18"/>
  <c r="L74" i="18"/>
  <c r="L73" i="18"/>
  <c r="L72" i="18"/>
  <c r="L71" i="18"/>
  <c r="L70" i="18"/>
  <c r="L69" i="18"/>
  <c r="L67" i="18"/>
  <c r="L65" i="18"/>
  <c r="L64" i="18"/>
  <c r="L63" i="18"/>
  <c r="L59" i="18"/>
  <c r="L52" i="18"/>
  <c r="L51" i="18"/>
  <c r="L50" i="18"/>
  <c r="L49" i="18"/>
  <c r="L48" i="18"/>
  <c r="L47" i="18"/>
  <c r="L45" i="18"/>
  <c r="L42" i="18"/>
  <c r="L40" i="18"/>
  <c r="L39" i="18"/>
  <c r="L38" i="18"/>
  <c r="L37" i="18"/>
  <c r="L35" i="18"/>
  <c r="L34" i="18"/>
  <c r="L33" i="18"/>
  <c r="L32" i="18"/>
  <c r="L27" i="18"/>
  <c r="L187" i="18"/>
  <c r="L186" i="18"/>
  <c r="L185" i="18"/>
  <c r="L182" i="18"/>
  <c r="L181" i="18"/>
  <c r="L179" i="18"/>
  <c r="L178" i="18"/>
  <c r="L177" i="18"/>
  <c r="L174" i="18"/>
  <c r="L173" i="18"/>
  <c r="L172" i="18"/>
  <c r="L171" i="18"/>
  <c r="L170" i="18"/>
  <c r="L169" i="18"/>
  <c r="L168" i="18"/>
  <c r="L167" i="18"/>
  <c r="L164" i="18"/>
  <c r="L163" i="18"/>
  <c r="L162" i="18"/>
  <c r="L161" i="18"/>
  <c r="L160" i="18"/>
  <c r="L159" i="18"/>
  <c r="L158" i="18"/>
  <c r="L157" i="18"/>
  <c r="L156" i="18"/>
  <c r="L155" i="18"/>
  <c r="L153" i="18"/>
  <c r="L152" i="18"/>
  <c r="L151" i="18"/>
  <c r="L150" i="18"/>
  <c r="L149" i="18"/>
  <c r="L148" i="18"/>
  <c r="L147" i="18"/>
  <c r="L144" i="18"/>
  <c r="L143" i="18"/>
  <c r="L142" i="18"/>
  <c r="L140" i="18"/>
  <c r="L138" i="18"/>
  <c r="L136" i="18"/>
  <c r="L135" i="18"/>
  <c r="L134" i="18"/>
  <c r="L130" i="18"/>
  <c r="L127" i="18"/>
  <c r="L125" i="18"/>
  <c r="L124" i="18"/>
  <c r="L123" i="18"/>
  <c r="L121" i="18"/>
  <c r="L115" i="18"/>
  <c r="L114" i="18"/>
  <c r="L108" i="18"/>
  <c r="L100" i="18"/>
  <c r="L98" i="18"/>
  <c r="L97" i="18"/>
  <c r="L96" i="18"/>
  <c r="L88" i="18"/>
  <c r="L81" i="18"/>
  <c r="L80" i="18"/>
  <c r="L77" i="18"/>
  <c r="L68" i="18"/>
  <c r="L66" i="18"/>
  <c r="L62" i="18"/>
  <c r="L61" i="18"/>
  <c r="L60" i="18"/>
  <c r="L58" i="18"/>
  <c r="L57" i="18"/>
  <c r="L56" i="18"/>
  <c r="L55" i="18"/>
  <c r="L54" i="18"/>
  <c r="L53" i="18"/>
  <c r="L46" i="18"/>
  <c r="L44" i="18"/>
  <c r="L43" i="18"/>
  <c r="L41" i="18"/>
  <c r="L36" i="18"/>
  <c r="L31" i="18"/>
  <c r="L30" i="18"/>
  <c r="L29" i="18"/>
  <c r="L28" i="18"/>
  <c r="L26" i="18"/>
  <c r="L25" i="18"/>
  <c r="L24" i="18"/>
  <c r="L22" i="18"/>
  <c r="L21" i="18"/>
  <c r="L20" i="18"/>
  <c r="Q199" i="18"/>
  <c r="K230" i="18"/>
  <c r="K229" i="18"/>
  <c r="Q229" i="18" s="1"/>
  <c r="T229" i="18" s="1"/>
  <c r="K228" i="18"/>
  <c r="Q228" i="18" s="1"/>
  <c r="T228" i="18" s="1"/>
  <c r="K189" i="18"/>
  <c r="O189" i="18" s="1"/>
  <c r="K190" i="18"/>
  <c r="O190" i="18" s="1"/>
  <c r="K25" i="18"/>
  <c r="K26" i="18"/>
  <c r="K27" i="18"/>
  <c r="K28" i="18"/>
  <c r="K29" i="18"/>
  <c r="K30" i="18"/>
  <c r="O30" i="18" s="1"/>
  <c r="K31" i="18"/>
  <c r="K32" i="18"/>
  <c r="K33" i="18"/>
  <c r="K34" i="18"/>
  <c r="K35" i="18"/>
  <c r="K36" i="18"/>
  <c r="K37" i="18"/>
  <c r="K38" i="18"/>
  <c r="K39" i="18"/>
  <c r="K40" i="18"/>
  <c r="K41" i="18"/>
  <c r="K42" i="18"/>
  <c r="K43" i="18"/>
  <c r="K44" i="18"/>
  <c r="K45" i="18"/>
  <c r="K46" i="18"/>
  <c r="K47" i="18"/>
  <c r="K48" i="18"/>
  <c r="K49" i="18"/>
  <c r="K50" i="18"/>
  <c r="K51" i="18"/>
  <c r="K52" i="18"/>
  <c r="K53" i="18"/>
  <c r="K54" i="18"/>
  <c r="O54" i="18" s="1"/>
  <c r="K55" i="18"/>
  <c r="K56" i="18"/>
  <c r="K57" i="18"/>
  <c r="K58" i="18"/>
  <c r="O58" i="18" s="1"/>
  <c r="K59" i="18"/>
  <c r="K60" i="18"/>
  <c r="K61" i="18"/>
  <c r="K62" i="18"/>
  <c r="K63" i="18"/>
  <c r="K64" i="18"/>
  <c r="K65" i="18"/>
  <c r="K66" i="18"/>
  <c r="O66" i="18" s="1"/>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O98" i="18" s="1"/>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O142" i="18" s="1"/>
  <c r="K143" i="18"/>
  <c r="K144" i="18"/>
  <c r="K145" i="18"/>
  <c r="K146" i="18"/>
  <c r="K147" i="18"/>
  <c r="K148" i="18"/>
  <c r="K149" i="18"/>
  <c r="K150" i="18"/>
  <c r="K151" i="18"/>
  <c r="K152" i="18"/>
  <c r="K153" i="18"/>
  <c r="K154" i="18"/>
  <c r="K155" i="18"/>
  <c r="K156" i="18"/>
  <c r="K157" i="18"/>
  <c r="K158" i="18"/>
  <c r="K159" i="18"/>
  <c r="K160" i="18"/>
  <c r="K161" i="18"/>
  <c r="K162" i="18"/>
  <c r="K163" i="18"/>
  <c r="K164" i="18"/>
  <c r="O164" i="18" s="1"/>
  <c r="K165" i="18"/>
  <c r="K166" i="18"/>
  <c r="K167" i="18"/>
  <c r="K168" i="18"/>
  <c r="K169" i="18"/>
  <c r="K170" i="18"/>
  <c r="K171" i="18"/>
  <c r="K172" i="18"/>
  <c r="K173" i="18"/>
  <c r="K174" i="18"/>
  <c r="K175" i="18"/>
  <c r="K176" i="18"/>
  <c r="K177" i="18"/>
  <c r="K178" i="18"/>
  <c r="K179" i="18"/>
  <c r="K180" i="18"/>
  <c r="K181" i="18"/>
  <c r="K182" i="18"/>
  <c r="O182" i="18" s="1"/>
  <c r="K183" i="18"/>
  <c r="K184" i="18"/>
  <c r="K185" i="18"/>
  <c r="K186" i="18"/>
  <c r="K187" i="18"/>
  <c r="K24" i="18"/>
  <c r="K7" i="18"/>
  <c r="K216" i="18"/>
  <c r="K217" i="18"/>
  <c r="K218" i="18"/>
  <c r="K8" i="18"/>
  <c r="K9" i="18"/>
  <c r="K10" i="18"/>
  <c r="K11" i="18"/>
  <c r="K12" i="18"/>
  <c r="K219" i="18"/>
  <c r="K220" i="18"/>
  <c r="K221" i="18"/>
  <c r="K222" i="18"/>
  <c r="K223" i="18"/>
  <c r="K224" i="18"/>
  <c r="K225" i="18"/>
  <c r="K13" i="18"/>
  <c r="K14" i="18"/>
  <c r="K15" i="18"/>
  <c r="K16" i="18"/>
  <c r="K17" i="18"/>
  <c r="K18" i="18"/>
  <c r="K19" i="18"/>
  <c r="K20" i="18"/>
  <c r="K21" i="18"/>
  <c r="K22" i="18"/>
  <c r="O24" i="18" l="1"/>
  <c r="O160" i="18"/>
  <c r="O156" i="18"/>
  <c r="O140" i="18"/>
  <c r="O124" i="18"/>
  <c r="O80" i="18"/>
  <c r="O20" i="18"/>
  <c r="O181" i="18"/>
  <c r="O177" i="18"/>
  <c r="O173" i="18"/>
  <c r="O169" i="18"/>
  <c r="O97" i="18"/>
  <c r="O77" i="18"/>
  <c r="O61" i="18"/>
  <c r="O57" i="18"/>
  <c r="O53" i="18"/>
  <c r="O41" i="18"/>
  <c r="O29" i="18"/>
  <c r="O161" i="18"/>
  <c r="O157" i="18"/>
  <c r="O125" i="18"/>
  <c r="O81" i="18"/>
  <c r="O152" i="18"/>
  <c r="O148" i="18"/>
  <c r="O171" i="18"/>
  <c r="O167" i="18"/>
  <c r="O135" i="18"/>
  <c r="O115" i="18"/>
  <c r="O43" i="18"/>
  <c r="Q165" i="18"/>
  <c r="U165" i="18" s="1"/>
  <c r="F165" i="18" s="1"/>
  <c r="G165" i="18" s="1"/>
  <c r="O165" i="18"/>
  <c r="P153" i="18"/>
  <c r="U153" i="18" s="1"/>
  <c r="F153" i="18" s="1"/>
  <c r="G153" i="18" s="1"/>
  <c r="O153" i="18"/>
  <c r="Q141" i="18"/>
  <c r="U141" i="18" s="1"/>
  <c r="F141" i="18" s="1"/>
  <c r="G141" i="18" s="1"/>
  <c r="O141" i="18"/>
  <c r="Q133" i="18"/>
  <c r="U133" i="18" s="1"/>
  <c r="F133" i="18" s="1"/>
  <c r="G133" i="18" s="1"/>
  <c r="O133" i="18"/>
  <c r="Q117" i="18"/>
  <c r="U117" i="18" s="1"/>
  <c r="F117" i="18" s="1"/>
  <c r="G117" i="18" s="1"/>
  <c r="O117" i="18"/>
  <c r="Q105" i="18"/>
  <c r="U105" i="18" s="1"/>
  <c r="F105" i="18" s="1"/>
  <c r="G105" i="18" s="1"/>
  <c r="O105" i="18"/>
  <c r="Q89" i="18"/>
  <c r="U89" i="18" s="1"/>
  <c r="F89" i="18" s="1"/>
  <c r="G89" i="18" s="1"/>
  <c r="O89" i="18"/>
  <c r="Q73" i="18"/>
  <c r="U73" i="18" s="1"/>
  <c r="F73" i="18" s="1"/>
  <c r="G73" i="18" s="1"/>
  <c r="O73" i="18"/>
  <c r="Q33" i="18"/>
  <c r="U33" i="18" s="1"/>
  <c r="F33" i="18" s="1"/>
  <c r="G33" i="18" s="1"/>
  <c r="O33" i="18"/>
  <c r="Q180" i="18"/>
  <c r="U180" i="18" s="1"/>
  <c r="F180" i="18" s="1"/>
  <c r="G180" i="18" s="1"/>
  <c r="O180" i="18"/>
  <c r="Q176" i="18"/>
  <c r="U176" i="18" s="1"/>
  <c r="X176" i="18" s="1"/>
  <c r="AA176" i="18" s="1"/>
  <c r="O176" i="18"/>
  <c r="O168" i="18"/>
  <c r="P144" i="18"/>
  <c r="U144" i="18" s="1"/>
  <c r="F144" i="18" s="1"/>
  <c r="G144" i="18" s="1"/>
  <c r="O144" i="18"/>
  <c r="O136" i="18"/>
  <c r="O128" i="18"/>
  <c r="Q120" i="18"/>
  <c r="U120" i="18" s="1"/>
  <c r="W120" i="18" s="1"/>
  <c r="O120" i="18"/>
  <c r="Q112" i="18"/>
  <c r="U112" i="18" s="1"/>
  <c r="F112" i="18" s="1"/>
  <c r="G112" i="18" s="1"/>
  <c r="O112" i="18"/>
  <c r="O104" i="18"/>
  <c r="P96" i="18"/>
  <c r="U96" i="18" s="1"/>
  <c r="V96" i="18" s="1"/>
  <c r="O96" i="18"/>
  <c r="O88" i="18"/>
  <c r="O68" i="18"/>
  <c r="O60" i="18"/>
  <c r="Q52" i="18"/>
  <c r="U52" i="18" s="1"/>
  <c r="F52" i="18" s="1"/>
  <c r="G52" i="18" s="1"/>
  <c r="O52" i="18"/>
  <c r="Q48" i="18"/>
  <c r="U48" i="18" s="1"/>
  <c r="F48" i="18" s="1"/>
  <c r="G48" i="18" s="1"/>
  <c r="O48" i="18"/>
  <c r="Q40" i="18"/>
  <c r="U40" i="18" s="1"/>
  <c r="W40" i="18" s="1"/>
  <c r="O40" i="18"/>
  <c r="P36" i="18"/>
  <c r="U36" i="18" s="1"/>
  <c r="X36" i="18" s="1"/>
  <c r="AA36" i="18" s="1"/>
  <c r="O36" i="18"/>
  <c r="P28" i="18"/>
  <c r="U28" i="18" s="1"/>
  <c r="F28" i="18" s="1"/>
  <c r="G28" i="18" s="1"/>
  <c r="O28" i="18"/>
  <c r="P187" i="18"/>
  <c r="U187" i="18" s="1"/>
  <c r="F187" i="18" s="1"/>
  <c r="G187" i="18" s="1"/>
  <c r="O187" i="18"/>
  <c r="O183" i="18"/>
  <c r="O179" i="18"/>
  <c r="O175" i="18"/>
  <c r="O163" i="18"/>
  <c r="O159" i="18"/>
  <c r="O155" i="18"/>
  <c r="P151" i="18"/>
  <c r="U151" i="18" s="1"/>
  <c r="F151" i="18" s="1"/>
  <c r="G151" i="18" s="1"/>
  <c r="O151" i="18"/>
  <c r="P147" i="18"/>
  <c r="U147" i="18" s="1"/>
  <c r="F147" i="18" s="1"/>
  <c r="G147" i="18" s="1"/>
  <c r="O147" i="18"/>
  <c r="O143" i="18"/>
  <c r="Q139" i="18"/>
  <c r="U139" i="18" s="1"/>
  <c r="F139" i="18" s="1"/>
  <c r="G139" i="18" s="1"/>
  <c r="O139" i="18"/>
  <c r="Q131" i="18"/>
  <c r="U131" i="18" s="1"/>
  <c r="F131" i="18" s="1"/>
  <c r="G131" i="18" s="1"/>
  <c r="O131" i="18"/>
  <c r="O127" i="18"/>
  <c r="O123" i="18"/>
  <c r="O119" i="18"/>
  <c r="Q111" i="18"/>
  <c r="U111" i="18" s="1"/>
  <c r="F111" i="18" s="1"/>
  <c r="G111" i="18" s="1"/>
  <c r="O111" i="18"/>
  <c r="Q107" i="18"/>
  <c r="U107" i="18" s="1"/>
  <c r="F107" i="18" s="1"/>
  <c r="G107" i="18" s="1"/>
  <c r="O107" i="18"/>
  <c r="Q103" i="18"/>
  <c r="U103" i="18" s="1"/>
  <c r="F103" i="18" s="1"/>
  <c r="G103" i="18" s="1"/>
  <c r="O103" i="18"/>
  <c r="O99" i="18"/>
  <c r="Q95" i="18"/>
  <c r="U95" i="18" s="1"/>
  <c r="F95" i="18" s="1"/>
  <c r="G95" i="18" s="1"/>
  <c r="O95" i="18"/>
  <c r="Q91" i="18"/>
  <c r="U91" i="18" s="1"/>
  <c r="F91" i="18" s="1"/>
  <c r="G91" i="18" s="1"/>
  <c r="O91" i="18"/>
  <c r="O87" i="18"/>
  <c r="O83" i="18"/>
  <c r="Q79" i="18"/>
  <c r="U79" i="18" s="1"/>
  <c r="F79" i="18" s="1"/>
  <c r="G79" i="18" s="1"/>
  <c r="O79" i="18"/>
  <c r="Q75" i="18"/>
  <c r="U75" i="18" s="1"/>
  <c r="F75" i="18" s="1"/>
  <c r="G75" i="18" s="1"/>
  <c r="O75" i="18"/>
  <c r="Q71" i="18"/>
  <c r="U71" i="18" s="1"/>
  <c r="F71" i="18" s="1"/>
  <c r="G71" i="18" s="1"/>
  <c r="O71" i="18"/>
  <c r="O67" i="18"/>
  <c r="O63" i="18"/>
  <c r="O59" i="18"/>
  <c r="O55" i="18"/>
  <c r="Q51" i="18"/>
  <c r="U51" i="18" s="1"/>
  <c r="F51" i="18" s="1"/>
  <c r="G51" i="18" s="1"/>
  <c r="O51" i="18"/>
  <c r="Q47" i="18"/>
  <c r="U47" i="18" s="1"/>
  <c r="F47" i="18" s="1"/>
  <c r="G47" i="18" s="1"/>
  <c r="O47" i="18"/>
  <c r="Q39" i="18"/>
  <c r="U39" i="18" s="1"/>
  <c r="F39" i="18" s="1"/>
  <c r="G39" i="18" s="1"/>
  <c r="O39" i="18"/>
  <c r="Q35" i="18"/>
  <c r="U35" i="18" s="1"/>
  <c r="F35" i="18" s="1"/>
  <c r="G35" i="18" s="1"/>
  <c r="O35" i="18"/>
  <c r="O31" i="18"/>
  <c r="Q27" i="18"/>
  <c r="O27" i="18"/>
  <c r="O191" i="18"/>
  <c r="T199" i="18"/>
  <c r="U199" i="18" s="1"/>
  <c r="U200" i="18" s="1"/>
  <c r="Q200" i="18"/>
  <c r="P21" i="18"/>
  <c r="U21" i="18" s="1"/>
  <c r="O21" i="18"/>
  <c r="P185" i="18"/>
  <c r="U185" i="18" s="1"/>
  <c r="F185" i="18" s="1"/>
  <c r="G185" i="18" s="1"/>
  <c r="O185" i="18"/>
  <c r="P149" i="18"/>
  <c r="U149" i="18" s="1"/>
  <c r="F149" i="18" s="1"/>
  <c r="G149" i="18" s="1"/>
  <c r="O149" i="18"/>
  <c r="Q145" i="18"/>
  <c r="U145" i="18" s="1"/>
  <c r="F145" i="18" s="1"/>
  <c r="G145" i="18" s="1"/>
  <c r="O145" i="18"/>
  <c r="Q137" i="18"/>
  <c r="U137" i="18" s="1"/>
  <c r="F137" i="18" s="1"/>
  <c r="G137" i="18" s="1"/>
  <c r="O137" i="18"/>
  <c r="Q129" i="18"/>
  <c r="U129" i="18" s="1"/>
  <c r="F129" i="18" s="1"/>
  <c r="G129" i="18" s="1"/>
  <c r="O129" i="18"/>
  <c r="P121" i="18"/>
  <c r="U121" i="18" s="1"/>
  <c r="F121" i="18" s="1"/>
  <c r="G121" i="18" s="1"/>
  <c r="O121" i="18"/>
  <c r="Q113" i="18"/>
  <c r="U113" i="18" s="1"/>
  <c r="F113" i="18" s="1"/>
  <c r="G113" i="18" s="1"/>
  <c r="O113" i="18"/>
  <c r="Q109" i="18"/>
  <c r="U109" i="18" s="1"/>
  <c r="F109" i="18" s="1"/>
  <c r="G109" i="18" s="1"/>
  <c r="O109" i="18"/>
  <c r="Q101" i="18"/>
  <c r="U101" i="18" s="1"/>
  <c r="F101" i="18" s="1"/>
  <c r="G101" i="18" s="1"/>
  <c r="O101" i="18"/>
  <c r="Q93" i="18"/>
  <c r="U93" i="18" s="1"/>
  <c r="F93" i="18" s="1"/>
  <c r="G93" i="18" s="1"/>
  <c r="O93" i="18"/>
  <c r="Q85" i="18"/>
  <c r="U85" i="18" s="1"/>
  <c r="F85" i="18" s="1"/>
  <c r="G85" i="18" s="1"/>
  <c r="O85" i="18"/>
  <c r="Q69" i="18"/>
  <c r="U69" i="18" s="1"/>
  <c r="F69" i="18" s="1"/>
  <c r="G69" i="18" s="1"/>
  <c r="O69" i="18"/>
  <c r="Q65" i="18"/>
  <c r="U65" i="18" s="1"/>
  <c r="F65" i="18" s="1"/>
  <c r="G65" i="18" s="1"/>
  <c r="O65" i="18"/>
  <c r="Q49" i="18"/>
  <c r="U49" i="18" s="1"/>
  <c r="F49" i="18" s="1"/>
  <c r="G49" i="18" s="1"/>
  <c r="O49" i="18"/>
  <c r="Q45" i="18"/>
  <c r="U45" i="18" s="1"/>
  <c r="F45" i="18" s="1"/>
  <c r="G45" i="18" s="1"/>
  <c r="O45" i="18"/>
  <c r="Q37" i="18"/>
  <c r="U37" i="18" s="1"/>
  <c r="F37" i="18" s="1"/>
  <c r="G37" i="18" s="1"/>
  <c r="O37" i="18"/>
  <c r="P25" i="18"/>
  <c r="M25" i="18" s="1"/>
  <c r="O25" i="18"/>
  <c r="Q184" i="18"/>
  <c r="U184" i="18" s="1"/>
  <c r="F184" i="18" s="1"/>
  <c r="G184" i="18" s="1"/>
  <c r="O184" i="18"/>
  <c r="O172" i="18"/>
  <c r="Q132" i="18"/>
  <c r="U132" i="18" s="1"/>
  <c r="F132" i="18" s="1"/>
  <c r="G132" i="18" s="1"/>
  <c r="O132" i="18"/>
  <c r="Q116" i="18"/>
  <c r="U116" i="18" s="1"/>
  <c r="X116" i="18" s="1"/>
  <c r="AA116" i="18" s="1"/>
  <c r="O116" i="18"/>
  <c r="P108" i="18"/>
  <c r="U108" i="18" s="1"/>
  <c r="F108" i="18" s="1"/>
  <c r="G108" i="18" s="1"/>
  <c r="O108" i="18"/>
  <c r="O100" i="18"/>
  <c r="O92" i="18"/>
  <c r="Q84" i="18"/>
  <c r="U84" i="18" s="1"/>
  <c r="F84" i="18" s="1"/>
  <c r="G84" i="18" s="1"/>
  <c r="O84" i="18"/>
  <c r="O76" i="18"/>
  <c r="O72" i="18"/>
  <c r="Q64" i="18"/>
  <c r="U64" i="18" s="1"/>
  <c r="F64" i="18" s="1"/>
  <c r="G64" i="18" s="1"/>
  <c r="O64" i="18"/>
  <c r="P56" i="18"/>
  <c r="U56" i="18" s="1"/>
  <c r="X56" i="18" s="1"/>
  <c r="AA56" i="18" s="1"/>
  <c r="O56" i="18"/>
  <c r="O44" i="18"/>
  <c r="O32" i="18"/>
  <c r="O22" i="18"/>
  <c r="O186" i="18"/>
  <c r="O178" i="18"/>
  <c r="P174" i="18"/>
  <c r="U174" i="18" s="1"/>
  <c r="F174" i="18" s="1"/>
  <c r="G174" i="18" s="1"/>
  <c r="O174" i="18"/>
  <c r="P170" i="18"/>
  <c r="U170" i="18" s="1"/>
  <c r="F170" i="18" s="1"/>
  <c r="G170" i="18" s="1"/>
  <c r="O170" i="18"/>
  <c r="O166" i="18"/>
  <c r="O162" i="18"/>
  <c r="O158" i="18"/>
  <c r="Q154" i="18"/>
  <c r="U154" i="18" s="1"/>
  <c r="F154" i="18" s="1"/>
  <c r="G154" i="18" s="1"/>
  <c r="O154" i="18"/>
  <c r="O150" i="18"/>
  <c r="O146" i="18"/>
  <c r="O138" i="18"/>
  <c r="P134" i="18"/>
  <c r="U134" i="18" s="1"/>
  <c r="F134" i="18" s="1"/>
  <c r="G134" i="18" s="1"/>
  <c r="O134" i="18"/>
  <c r="O130" i="18"/>
  <c r="Q126" i="18"/>
  <c r="U126" i="18" s="1"/>
  <c r="F126" i="18" s="1"/>
  <c r="G126" i="18" s="1"/>
  <c r="O126" i="18"/>
  <c r="Q122" i="18"/>
  <c r="U122" i="18" s="1"/>
  <c r="F122" i="18" s="1"/>
  <c r="G122" i="18" s="1"/>
  <c r="O122" i="18"/>
  <c r="Q118" i="18"/>
  <c r="U118" i="18" s="1"/>
  <c r="F118" i="18" s="1"/>
  <c r="G118" i="18" s="1"/>
  <c r="O118" i="18"/>
  <c r="P114" i="18"/>
  <c r="U114" i="18" s="1"/>
  <c r="F114" i="18" s="1"/>
  <c r="G114" i="18" s="1"/>
  <c r="O114" i="18"/>
  <c r="O110" i="18"/>
  <c r="Q106" i="18"/>
  <c r="U106" i="18" s="1"/>
  <c r="F106" i="18" s="1"/>
  <c r="G106" i="18" s="1"/>
  <c r="O106" i="18"/>
  <c r="Q102" i="18"/>
  <c r="U102" i="18" s="1"/>
  <c r="F102" i="18" s="1"/>
  <c r="G102" i="18" s="1"/>
  <c r="O102" i="18"/>
  <c r="Q94" i="18"/>
  <c r="U94" i="18" s="1"/>
  <c r="F94" i="18" s="1"/>
  <c r="G94" i="18" s="1"/>
  <c r="O94" i="18"/>
  <c r="Q90" i="18"/>
  <c r="U90" i="18" s="1"/>
  <c r="F90" i="18" s="1"/>
  <c r="G90" i="18" s="1"/>
  <c r="O90" i="18"/>
  <c r="Q86" i="18"/>
  <c r="U86" i="18" s="1"/>
  <c r="F86" i="18" s="1"/>
  <c r="G86" i="18" s="1"/>
  <c r="O86" i="18"/>
  <c r="Q82" i="18"/>
  <c r="U82" i="18" s="1"/>
  <c r="F82" i="18" s="1"/>
  <c r="G82" i="18" s="1"/>
  <c r="O82" i="18"/>
  <c r="O78" i="18"/>
  <c r="Q74" i="18"/>
  <c r="U74" i="18" s="1"/>
  <c r="F74" i="18" s="1"/>
  <c r="G74" i="18" s="1"/>
  <c r="O74" i="18"/>
  <c r="Q70" i="18"/>
  <c r="U70" i="18" s="1"/>
  <c r="F70" i="18" s="1"/>
  <c r="G70" i="18" s="1"/>
  <c r="O70" i="18"/>
  <c r="P62" i="18"/>
  <c r="U62" i="18" s="1"/>
  <c r="F62" i="18" s="1"/>
  <c r="G62" i="18" s="1"/>
  <c r="O62" i="18"/>
  <c r="O50" i="18"/>
  <c r="O46" i="18"/>
  <c r="O42" i="18"/>
  <c r="O38" i="18"/>
  <c r="Q34" i="18"/>
  <c r="U34" i="18" s="1"/>
  <c r="F34" i="18" s="1"/>
  <c r="G34" i="18" s="1"/>
  <c r="O34" i="18"/>
  <c r="O26" i="18"/>
  <c r="P179" i="18"/>
  <c r="U179" i="18" s="1"/>
  <c r="F179" i="18" s="1"/>
  <c r="G179" i="18" s="1"/>
  <c r="Q175" i="18"/>
  <c r="U175" i="18" s="1"/>
  <c r="P163" i="18"/>
  <c r="U163" i="18" s="1"/>
  <c r="X163" i="18" s="1"/>
  <c r="AA163" i="18" s="1"/>
  <c r="P159" i="18"/>
  <c r="U159" i="18" s="1"/>
  <c r="X159" i="18" s="1"/>
  <c r="AA159" i="18" s="1"/>
  <c r="P155" i="18"/>
  <c r="U155" i="18" s="1"/>
  <c r="F155" i="18" s="1"/>
  <c r="G155" i="18" s="1"/>
  <c r="P123" i="18"/>
  <c r="U123" i="18" s="1"/>
  <c r="Q63" i="18"/>
  <c r="U63" i="18" s="1"/>
  <c r="X63" i="18" s="1"/>
  <c r="AA63" i="18" s="1"/>
  <c r="P22" i="18"/>
  <c r="U22" i="18" s="1"/>
  <c r="P186" i="18"/>
  <c r="U186" i="18" s="1"/>
  <c r="P150" i="18"/>
  <c r="U150" i="18" s="1"/>
  <c r="Q146" i="18"/>
  <c r="U146" i="18" s="1"/>
  <c r="P138" i="18"/>
  <c r="U138" i="18" s="1"/>
  <c r="F138" i="18" s="1"/>
  <c r="G138" i="18" s="1"/>
  <c r="P130" i="18"/>
  <c r="Q110" i="18"/>
  <c r="U110" i="18" s="1"/>
  <c r="Q78" i="18"/>
  <c r="U78" i="18" s="1"/>
  <c r="Q50" i="18"/>
  <c r="U50" i="18" s="1"/>
  <c r="P46" i="18"/>
  <c r="U46" i="18" s="1"/>
  <c r="Q38" i="18"/>
  <c r="U38" i="18" s="1"/>
  <c r="P181" i="18"/>
  <c r="U181" i="18" s="1"/>
  <c r="F181" i="18" s="1"/>
  <c r="G181" i="18" s="1"/>
  <c r="P157" i="18"/>
  <c r="P97" i="18"/>
  <c r="U97" i="18" s="1"/>
  <c r="F97" i="18" s="1"/>
  <c r="G97" i="18" s="1"/>
  <c r="P77" i="18"/>
  <c r="P57" i="18"/>
  <c r="U57" i="18" s="1"/>
  <c r="F57" i="18" s="1"/>
  <c r="G57" i="18" s="1"/>
  <c r="P20" i="18"/>
  <c r="P24" i="18"/>
  <c r="U24" i="18" s="1"/>
  <c r="P172" i="18"/>
  <c r="P168" i="18"/>
  <c r="U168" i="18" s="1"/>
  <c r="F168" i="18" s="1"/>
  <c r="G168" i="18" s="1"/>
  <c r="P164" i="18"/>
  <c r="U164" i="18" s="1"/>
  <c r="F164" i="18" s="1"/>
  <c r="G164" i="18" s="1"/>
  <c r="P160" i="18"/>
  <c r="U160" i="18" s="1"/>
  <c r="F160" i="18" s="1"/>
  <c r="G160" i="18" s="1"/>
  <c r="P156" i="18"/>
  <c r="U156" i="18" s="1"/>
  <c r="F156" i="18" s="1"/>
  <c r="G156" i="18" s="1"/>
  <c r="P152" i="18"/>
  <c r="P148" i="18"/>
  <c r="U148" i="18" s="1"/>
  <c r="F148" i="18" s="1"/>
  <c r="G148" i="18" s="1"/>
  <c r="P140" i="18"/>
  <c r="P136" i="18"/>
  <c r="Q128" i="18"/>
  <c r="U128" i="18" s="1"/>
  <c r="F128" i="18" s="1"/>
  <c r="G128" i="18" s="1"/>
  <c r="P124" i="18"/>
  <c r="Q104" i="18"/>
  <c r="U104" i="18" s="1"/>
  <c r="F104" i="18" s="1"/>
  <c r="G104" i="18" s="1"/>
  <c r="P100" i="18"/>
  <c r="U100" i="18" s="1"/>
  <c r="F100" i="18" s="1"/>
  <c r="G100" i="18" s="1"/>
  <c r="Q92" i="18"/>
  <c r="P88" i="18"/>
  <c r="U88" i="18" s="1"/>
  <c r="F88" i="18" s="1"/>
  <c r="G88" i="18" s="1"/>
  <c r="P80" i="18"/>
  <c r="U80" i="18" s="1"/>
  <c r="F80" i="18" s="1"/>
  <c r="G80" i="18" s="1"/>
  <c r="Q76" i="18"/>
  <c r="Q72" i="18"/>
  <c r="U72" i="18" s="1"/>
  <c r="F72" i="18" s="1"/>
  <c r="G72" i="18" s="1"/>
  <c r="P68" i="18"/>
  <c r="P60" i="18"/>
  <c r="U60" i="18" s="1"/>
  <c r="F60" i="18" s="1"/>
  <c r="G60" i="18" s="1"/>
  <c r="P44" i="18"/>
  <c r="M44" i="18" s="1"/>
  <c r="Q32" i="18"/>
  <c r="U32" i="18" s="1"/>
  <c r="F32" i="18" s="1"/>
  <c r="G32" i="18" s="1"/>
  <c r="P177" i="18"/>
  <c r="M177" i="18" s="1"/>
  <c r="P169" i="18"/>
  <c r="P161" i="18"/>
  <c r="M161" i="18" s="1"/>
  <c r="P81" i="18"/>
  <c r="U81" i="18" s="1"/>
  <c r="F81" i="18" s="1"/>
  <c r="G81" i="18" s="1"/>
  <c r="P41" i="18"/>
  <c r="M41" i="18" s="1"/>
  <c r="Q183" i="18"/>
  <c r="P171" i="18"/>
  <c r="P167" i="18"/>
  <c r="P143" i="18"/>
  <c r="U143" i="18" s="1"/>
  <c r="F143" i="18" s="1"/>
  <c r="G143" i="18" s="1"/>
  <c r="P135" i="18"/>
  <c r="U135" i="18" s="1"/>
  <c r="F135" i="18" s="1"/>
  <c r="G135" i="18" s="1"/>
  <c r="P127" i="18"/>
  <c r="M127" i="18" s="1"/>
  <c r="Q119" i="18"/>
  <c r="U119" i="18" s="1"/>
  <c r="F119" i="18" s="1"/>
  <c r="G119" i="18" s="1"/>
  <c r="P115" i="18"/>
  <c r="U115" i="18" s="1"/>
  <c r="F115" i="18" s="1"/>
  <c r="G115" i="18" s="1"/>
  <c r="Q99" i="18"/>
  <c r="U99" i="18" s="1"/>
  <c r="F99" i="18" s="1"/>
  <c r="G99" i="18" s="1"/>
  <c r="Q87" i="18"/>
  <c r="U87" i="18" s="1"/>
  <c r="F87" i="18" s="1"/>
  <c r="G87" i="18" s="1"/>
  <c r="Q83" i="18"/>
  <c r="U83" i="18" s="1"/>
  <c r="F83" i="18" s="1"/>
  <c r="G83" i="18" s="1"/>
  <c r="Q67" i="18"/>
  <c r="U67" i="18" s="1"/>
  <c r="F67" i="18" s="1"/>
  <c r="G67" i="18" s="1"/>
  <c r="Q59" i="18"/>
  <c r="U59" i="18" s="1"/>
  <c r="F59" i="18" s="1"/>
  <c r="G59" i="18" s="1"/>
  <c r="P55" i="18"/>
  <c r="U55" i="18" s="1"/>
  <c r="F55" i="18" s="1"/>
  <c r="G55" i="18" s="1"/>
  <c r="P43" i="18"/>
  <c r="U43" i="18" s="1"/>
  <c r="F43" i="18" s="1"/>
  <c r="G43" i="18" s="1"/>
  <c r="P31" i="18"/>
  <c r="Q189" i="18"/>
  <c r="N189" i="18" s="1"/>
  <c r="N191" i="18" s="1"/>
  <c r="P173" i="18"/>
  <c r="P125" i="18"/>
  <c r="P61" i="18"/>
  <c r="P53" i="18"/>
  <c r="P29" i="18"/>
  <c r="P182" i="18"/>
  <c r="U182" i="18" s="1"/>
  <c r="P178" i="18"/>
  <c r="Q166" i="18"/>
  <c r="P162" i="18"/>
  <c r="U162" i="18" s="1"/>
  <c r="F162" i="18" s="1"/>
  <c r="G162" i="18" s="1"/>
  <c r="P158" i="18"/>
  <c r="P142" i="18"/>
  <c r="P98" i="18"/>
  <c r="P66" i="18"/>
  <c r="P58" i="18"/>
  <c r="P54" i="18"/>
  <c r="Q42" i="18"/>
  <c r="P30" i="18"/>
  <c r="P26" i="18"/>
  <c r="M178" i="18"/>
  <c r="P190" i="18"/>
  <c r="P191" i="18" s="1"/>
  <c r="N199" i="18"/>
  <c r="N200" i="18" s="1"/>
  <c r="L230" i="18"/>
  <c r="AB197" i="18"/>
  <c r="AB195" i="18"/>
  <c r="AB196" i="18"/>
  <c r="AB228" i="18"/>
  <c r="U228" i="18"/>
  <c r="W228" i="18" s="1"/>
  <c r="U229" i="18"/>
  <c r="V229" i="18" s="1"/>
  <c r="AB229" i="18"/>
  <c r="K23" i="18"/>
  <c r="K188" i="18"/>
  <c r="K200" i="18"/>
  <c r="K191" i="18"/>
  <c r="F116" i="18" l="1"/>
  <c r="G116" i="18" s="1"/>
  <c r="X107" i="18"/>
  <c r="AA107" i="18" s="1"/>
  <c r="V28" i="18"/>
  <c r="W107" i="18"/>
  <c r="W52" i="18"/>
  <c r="M56" i="18"/>
  <c r="M114" i="18"/>
  <c r="X112" i="18"/>
  <c r="AA112" i="18" s="1"/>
  <c r="F40" i="18"/>
  <c r="G40" i="18" s="1"/>
  <c r="X34" i="18"/>
  <c r="AA34" i="18" s="1"/>
  <c r="X108" i="18"/>
  <c r="AA108" i="18" s="1"/>
  <c r="M96" i="18"/>
  <c r="Y96" i="18" s="1"/>
  <c r="F159" i="18"/>
  <c r="G159" i="18" s="1"/>
  <c r="M144" i="18"/>
  <c r="W132" i="18"/>
  <c r="M155" i="18"/>
  <c r="V147" i="18"/>
  <c r="X74" i="18"/>
  <c r="AA74" i="18" s="1"/>
  <c r="V56" i="18"/>
  <c r="W116" i="18"/>
  <c r="V62" i="18"/>
  <c r="F56" i="18"/>
  <c r="G56" i="18" s="1"/>
  <c r="M28" i="18"/>
  <c r="Y28" i="18" s="1"/>
  <c r="M147" i="18"/>
  <c r="W75" i="18"/>
  <c r="X147" i="18"/>
  <c r="AA147" i="18" s="1"/>
  <c r="W122" i="18"/>
  <c r="X126" i="18"/>
  <c r="AA126" i="18" s="1"/>
  <c r="F36" i="18"/>
  <c r="G36" i="18" s="1"/>
  <c r="X120" i="18"/>
  <c r="AA120" i="18" s="1"/>
  <c r="W48" i="18"/>
  <c r="W70" i="18"/>
  <c r="F120" i="18"/>
  <c r="G120" i="18" s="1"/>
  <c r="M168" i="18"/>
  <c r="X118" i="18"/>
  <c r="AA118" i="18" s="1"/>
  <c r="W34" i="18"/>
  <c r="W154" i="18"/>
  <c r="X48" i="18"/>
  <c r="AA48" i="18" s="1"/>
  <c r="W84" i="18"/>
  <c r="W126" i="18"/>
  <c r="M159" i="18"/>
  <c r="M170" i="18"/>
  <c r="M46" i="18"/>
  <c r="AB199" i="18"/>
  <c r="AB200" i="18" s="1"/>
  <c r="X39" i="18"/>
  <c r="AA39" i="18" s="1"/>
  <c r="V159" i="18"/>
  <c r="M57" i="18"/>
  <c r="W95" i="18"/>
  <c r="V179" i="18"/>
  <c r="W94" i="18"/>
  <c r="M179" i="18"/>
  <c r="M36" i="18"/>
  <c r="M100" i="18"/>
  <c r="V187" i="18"/>
  <c r="V144" i="18"/>
  <c r="X154" i="18"/>
  <c r="AA154" i="18" s="1"/>
  <c r="V36" i="18"/>
  <c r="X84" i="18"/>
  <c r="AA84" i="18" s="1"/>
  <c r="X70" i="18"/>
  <c r="AA70" i="18" s="1"/>
  <c r="M185" i="18"/>
  <c r="M108" i="18"/>
  <c r="M151" i="18"/>
  <c r="M162" i="18"/>
  <c r="W118" i="18"/>
  <c r="X199" i="18"/>
  <c r="AA199" i="18" s="1"/>
  <c r="AA200" i="18" s="1"/>
  <c r="X96" i="18"/>
  <c r="AA96" i="18" s="1"/>
  <c r="W102" i="18"/>
  <c r="W82" i="18"/>
  <c r="V170" i="18"/>
  <c r="W35" i="18"/>
  <c r="W63" i="18"/>
  <c r="V163" i="18"/>
  <c r="X174" i="18"/>
  <c r="AA174" i="18" s="1"/>
  <c r="X82" i="18"/>
  <c r="AA82" i="18" s="1"/>
  <c r="X170" i="18"/>
  <c r="AA170" i="18" s="1"/>
  <c r="W90" i="18"/>
  <c r="M143" i="18"/>
  <c r="M153" i="18"/>
  <c r="M150" i="18"/>
  <c r="W47" i="18"/>
  <c r="X91" i="18"/>
  <c r="AA91" i="18" s="1"/>
  <c r="W180" i="18"/>
  <c r="F63" i="18"/>
  <c r="G63" i="18" s="1"/>
  <c r="M163" i="18"/>
  <c r="M149" i="18"/>
  <c r="X79" i="18"/>
  <c r="AA79" i="18" s="1"/>
  <c r="W91" i="18"/>
  <c r="X139" i="18"/>
  <c r="AA139" i="18" s="1"/>
  <c r="W176" i="18"/>
  <c r="M43" i="18"/>
  <c r="M115" i="18"/>
  <c r="M135" i="18"/>
  <c r="X94" i="18"/>
  <c r="AA94" i="18" s="1"/>
  <c r="M148" i="18"/>
  <c r="M160" i="18"/>
  <c r="M97" i="18"/>
  <c r="X102" i="18"/>
  <c r="AA102" i="18" s="1"/>
  <c r="F96" i="18"/>
  <c r="G96" i="18" s="1"/>
  <c r="M174" i="18"/>
  <c r="F163" i="18"/>
  <c r="G163" i="18" s="1"/>
  <c r="F176" i="18"/>
  <c r="G176" i="18" s="1"/>
  <c r="X71" i="18"/>
  <c r="AA71" i="18" s="1"/>
  <c r="W79" i="18"/>
  <c r="W139" i="18"/>
  <c r="M121" i="18"/>
  <c r="M88" i="18"/>
  <c r="M134" i="18"/>
  <c r="X35" i="18"/>
  <c r="AA35" i="18" s="1"/>
  <c r="X47" i="18"/>
  <c r="AA47" i="18" s="1"/>
  <c r="W71" i="18"/>
  <c r="W86" i="18"/>
  <c r="X90" i="18"/>
  <c r="AA90" i="18" s="1"/>
  <c r="O188" i="18"/>
  <c r="U42" i="18"/>
  <c r="F42" i="18" s="1"/>
  <c r="G42" i="18" s="1"/>
  <c r="U166" i="18"/>
  <c r="W166" i="18" s="1"/>
  <c r="U169" i="18"/>
  <c r="F169" i="18" s="1"/>
  <c r="G169" i="18" s="1"/>
  <c r="U136" i="18"/>
  <c r="V136" i="18" s="1"/>
  <c r="M172" i="18"/>
  <c r="U172" i="18"/>
  <c r="F172" i="18" s="1"/>
  <c r="G172" i="18" s="1"/>
  <c r="U27" i="18"/>
  <c r="F27" i="18" s="1"/>
  <c r="G27" i="18" s="1"/>
  <c r="M60" i="18"/>
  <c r="U142" i="18"/>
  <c r="F142" i="18" s="1"/>
  <c r="G142" i="18" s="1"/>
  <c r="X180" i="18"/>
  <c r="AA180" i="18" s="1"/>
  <c r="M169" i="18"/>
  <c r="X62" i="18"/>
  <c r="AA62" i="18" s="1"/>
  <c r="M55" i="18"/>
  <c r="M136" i="18"/>
  <c r="M138" i="18"/>
  <c r="U26" i="18"/>
  <c r="F26" i="18" s="1"/>
  <c r="G26" i="18" s="1"/>
  <c r="M58" i="18"/>
  <c r="U58" i="18"/>
  <c r="F58" i="18" s="1"/>
  <c r="G58" i="18" s="1"/>
  <c r="U158" i="18"/>
  <c r="F158" i="18" s="1"/>
  <c r="G158" i="18" s="1"/>
  <c r="W39" i="18"/>
  <c r="W51" i="18"/>
  <c r="X103" i="18"/>
  <c r="AA103" i="18" s="1"/>
  <c r="X111" i="18"/>
  <c r="AA111" i="18" s="1"/>
  <c r="X131" i="18"/>
  <c r="AA131" i="18" s="1"/>
  <c r="X151" i="18"/>
  <c r="AA151" i="18" s="1"/>
  <c r="W184" i="18"/>
  <c r="U61" i="18"/>
  <c r="V61" i="18" s="1"/>
  <c r="X86" i="18"/>
  <c r="AA86" i="18" s="1"/>
  <c r="W199" i="18"/>
  <c r="W200" i="18" s="1"/>
  <c r="U31" i="18"/>
  <c r="V31" i="18" s="1"/>
  <c r="U127" i="18"/>
  <c r="F127" i="18" s="1"/>
  <c r="G127" i="18" s="1"/>
  <c r="M167" i="18"/>
  <c r="U167" i="18"/>
  <c r="F167" i="18" s="1"/>
  <c r="G167" i="18" s="1"/>
  <c r="X28" i="18"/>
  <c r="AA28" i="18" s="1"/>
  <c r="X52" i="18"/>
  <c r="AA52" i="18" s="1"/>
  <c r="X132" i="18"/>
  <c r="AA132" i="18" s="1"/>
  <c r="U41" i="18"/>
  <c r="F41" i="18" s="1"/>
  <c r="G41" i="18" s="1"/>
  <c r="U161" i="18"/>
  <c r="F161" i="18" s="1"/>
  <c r="G161" i="18" s="1"/>
  <c r="U177" i="18"/>
  <c r="V177" i="18" s="1"/>
  <c r="Y177" i="18" s="1"/>
  <c r="W106" i="18"/>
  <c r="V134" i="18"/>
  <c r="M124" i="18"/>
  <c r="U124" i="18"/>
  <c r="F124" i="18" s="1"/>
  <c r="G124" i="18" s="1"/>
  <c r="M156" i="18"/>
  <c r="M164" i="18"/>
  <c r="M24" i="18"/>
  <c r="M181" i="18"/>
  <c r="X114" i="18"/>
  <c r="AA114" i="18" s="1"/>
  <c r="M98" i="18"/>
  <c r="U98" i="18"/>
  <c r="F98" i="18" s="1"/>
  <c r="G98" i="18" s="1"/>
  <c r="U29" i="18"/>
  <c r="F29" i="18" s="1"/>
  <c r="G29" i="18" s="1"/>
  <c r="U173" i="18"/>
  <c r="F173" i="18" s="1"/>
  <c r="G173" i="18" s="1"/>
  <c r="Q188" i="18"/>
  <c r="U183" i="18"/>
  <c r="F183" i="18" s="1"/>
  <c r="G183" i="18" s="1"/>
  <c r="M152" i="18"/>
  <c r="U152" i="18"/>
  <c r="F152" i="18" s="1"/>
  <c r="G152" i="18" s="1"/>
  <c r="U157" i="18"/>
  <c r="F157" i="18" s="1"/>
  <c r="G157" i="18" s="1"/>
  <c r="M187" i="18"/>
  <c r="U54" i="18"/>
  <c r="F54" i="18" s="1"/>
  <c r="G54" i="18" s="1"/>
  <c r="U178" i="18"/>
  <c r="X178" i="18" s="1"/>
  <c r="AA178" i="18" s="1"/>
  <c r="M53" i="18"/>
  <c r="U53" i="18"/>
  <c r="F53" i="18" s="1"/>
  <c r="G53" i="18" s="1"/>
  <c r="M81" i="18"/>
  <c r="X122" i="18"/>
  <c r="AA122" i="18" s="1"/>
  <c r="U68" i="18"/>
  <c r="F68" i="18" s="1"/>
  <c r="G68" i="18" s="1"/>
  <c r="M80" i="18"/>
  <c r="M140" i="18"/>
  <c r="U140" i="18"/>
  <c r="F140" i="18" s="1"/>
  <c r="G140" i="18" s="1"/>
  <c r="U77" i="18"/>
  <c r="F77" i="18" s="1"/>
  <c r="G77" i="18" s="1"/>
  <c r="V114" i="18"/>
  <c r="Y114" i="18" s="1"/>
  <c r="M62" i="18"/>
  <c r="U30" i="18"/>
  <c r="F30" i="18" s="1"/>
  <c r="G30" i="18" s="1"/>
  <c r="U66" i="18"/>
  <c r="X66" i="18" s="1"/>
  <c r="AA66" i="18" s="1"/>
  <c r="X51" i="18"/>
  <c r="AA51" i="18" s="1"/>
  <c r="X75" i="18"/>
  <c r="AA75" i="18" s="1"/>
  <c r="X95" i="18"/>
  <c r="AA95" i="18" s="1"/>
  <c r="W103" i="18"/>
  <c r="W111" i="18"/>
  <c r="W131" i="18"/>
  <c r="V151" i="18"/>
  <c r="X187" i="18"/>
  <c r="AA187" i="18" s="1"/>
  <c r="X184" i="18"/>
  <c r="AA184" i="18" s="1"/>
  <c r="U125" i="18"/>
  <c r="F125" i="18" s="1"/>
  <c r="G125" i="18" s="1"/>
  <c r="W74" i="18"/>
  <c r="V174" i="18"/>
  <c r="U171" i="18"/>
  <c r="X171" i="18" s="1"/>
  <c r="AA171" i="18" s="1"/>
  <c r="V108" i="18"/>
  <c r="X106" i="18"/>
  <c r="AA106" i="18" s="1"/>
  <c r="X134" i="18"/>
  <c r="AA134" i="18" s="1"/>
  <c r="U44" i="18"/>
  <c r="V44" i="18" s="1"/>
  <c r="Y44" i="18" s="1"/>
  <c r="U76" i="18"/>
  <c r="F76" i="18" s="1"/>
  <c r="G76" i="18" s="1"/>
  <c r="U92" i="18"/>
  <c r="F92" i="18" s="1"/>
  <c r="G92" i="18" s="1"/>
  <c r="U20" i="18"/>
  <c r="X20" i="18" s="1"/>
  <c r="AA20" i="18" s="1"/>
  <c r="P23" i="18"/>
  <c r="M130" i="18"/>
  <c r="U130" i="18"/>
  <c r="U25" i="18"/>
  <c r="F25" i="18" s="1"/>
  <c r="G25" i="18" s="1"/>
  <c r="F50" i="18"/>
  <c r="G50" i="18" s="1"/>
  <c r="W50" i="18"/>
  <c r="X50" i="18"/>
  <c r="AA50" i="18" s="1"/>
  <c r="F78" i="18"/>
  <c r="G78" i="18" s="1"/>
  <c r="W78" i="18"/>
  <c r="X78" i="18"/>
  <c r="AA78" i="18" s="1"/>
  <c r="F146" i="18"/>
  <c r="G146" i="18" s="1"/>
  <c r="X146" i="18"/>
  <c r="AA146" i="18" s="1"/>
  <c r="W146" i="18"/>
  <c r="F123" i="18"/>
  <c r="G123" i="18" s="1"/>
  <c r="V123" i="18"/>
  <c r="X123" i="18"/>
  <c r="AA123" i="18" s="1"/>
  <c r="F38" i="18"/>
  <c r="G38" i="18" s="1"/>
  <c r="W38" i="18"/>
  <c r="X38" i="18"/>
  <c r="AA38" i="18" s="1"/>
  <c r="F110" i="18"/>
  <c r="G110" i="18" s="1"/>
  <c r="W110" i="18"/>
  <c r="X110" i="18"/>
  <c r="AA110" i="18" s="1"/>
  <c r="F150" i="18"/>
  <c r="G150" i="18" s="1"/>
  <c r="X150" i="18"/>
  <c r="AA150" i="18" s="1"/>
  <c r="V150" i="18"/>
  <c r="Y150" i="18" s="1"/>
  <c r="F175" i="18"/>
  <c r="G175" i="18" s="1"/>
  <c r="W175" i="18"/>
  <c r="X175" i="18"/>
  <c r="AA175" i="18" s="1"/>
  <c r="F46" i="18"/>
  <c r="G46" i="18" s="1"/>
  <c r="X46" i="18"/>
  <c r="AA46" i="18" s="1"/>
  <c r="V46" i="18"/>
  <c r="F186" i="18"/>
  <c r="G186" i="18" s="1"/>
  <c r="X186" i="18"/>
  <c r="AA186" i="18" s="1"/>
  <c r="V186" i="18"/>
  <c r="M31" i="18"/>
  <c r="M186" i="18"/>
  <c r="M30" i="18"/>
  <c r="X144" i="18"/>
  <c r="AA144" i="18" s="1"/>
  <c r="V138" i="18"/>
  <c r="U189" i="18"/>
  <c r="F189" i="18" s="1"/>
  <c r="Q191" i="18"/>
  <c r="X40" i="18"/>
  <c r="AA40" i="18" s="1"/>
  <c r="W64" i="18"/>
  <c r="M77" i="18"/>
  <c r="M157" i="18"/>
  <c r="X21" i="18"/>
  <c r="AA21" i="18" s="1"/>
  <c r="F21" i="18"/>
  <c r="G21" i="18" s="1"/>
  <c r="M182" i="18"/>
  <c r="P188" i="18"/>
  <c r="X22" i="18"/>
  <c r="AA22" i="18" s="1"/>
  <c r="F22" i="18"/>
  <c r="G22" i="18" s="1"/>
  <c r="X155" i="18"/>
  <c r="AA155" i="18" s="1"/>
  <c r="X138" i="18"/>
  <c r="AA138" i="18" s="1"/>
  <c r="X64" i="18"/>
  <c r="AA64" i="18" s="1"/>
  <c r="M123" i="18"/>
  <c r="M68" i="18"/>
  <c r="M158" i="18"/>
  <c r="V155" i="18"/>
  <c r="Y155" i="18" s="1"/>
  <c r="X179" i="18"/>
  <c r="AA179" i="18" s="1"/>
  <c r="W112" i="18"/>
  <c r="X43" i="18"/>
  <c r="AA43" i="18" s="1"/>
  <c r="V43" i="18"/>
  <c r="X72" i="18"/>
  <c r="AA72" i="18" s="1"/>
  <c r="W72" i="18"/>
  <c r="W49" i="18"/>
  <c r="X49" i="18"/>
  <c r="AA49" i="18" s="1"/>
  <c r="V97" i="18"/>
  <c r="X97" i="18"/>
  <c r="AA97" i="18" s="1"/>
  <c r="W129" i="18"/>
  <c r="X129" i="18"/>
  <c r="AA129" i="18" s="1"/>
  <c r="W145" i="18"/>
  <c r="X145" i="18"/>
  <c r="AA145" i="18" s="1"/>
  <c r="X162" i="18"/>
  <c r="AA162" i="18" s="1"/>
  <c r="V162" i="18"/>
  <c r="M54" i="18"/>
  <c r="M66" i="18"/>
  <c r="M142" i="18"/>
  <c r="V55" i="18"/>
  <c r="X55" i="18"/>
  <c r="AA55" i="18" s="1"/>
  <c r="X67" i="18"/>
  <c r="AA67" i="18" s="1"/>
  <c r="W67" i="18"/>
  <c r="W87" i="18"/>
  <c r="X87" i="18"/>
  <c r="AA87" i="18" s="1"/>
  <c r="V115" i="18"/>
  <c r="X115" i="18"/>
  <c r="AA115" i="18" s="1"/>
  <c r="X128" i="18"/>
  <c r="AA128" i="18" s="1"/>
  <c r="W128" i="18"/>
  <c r="M29" i="18"/>
  <c r="M61" i="18"/>
  <c r="M173" i="18"/>
  <c r="M171" i="18"/>
  <c r="X88" i="18"/>
  <c r="AA88" i="18" s="1"/>
  <c r="V88" i="18"/>
  <c r="X100" i="18"/>
  <c r="AA100" i="18" s="1"/>
  <c r="V100" i="18"/>
  <c r="X148" i="18"/>
  <c r="AA148" i="18" s="1"/>
  <c r="V148" i="18"/>
  <c r="W37" i="18"/>
  <c r="X37" i="18"/>
  <c r="AA37" i="18" s="1"/>
  <c r="W69" i="18"/>
  <c r="X69" i="18"/>
  <c r="AA69" i="18" s="1"/>
  <c r="W85" i="18"/>
  <c r="X85" i="18"/>
  <c r="AA85" i="18" s="1"/>
  <c r="X101" i="18"/>
  <c r="AA101" i="18" s="1"/>
  <c r="W101" i="18"/>
  <c r="W117" i="18"/>
  <c r="X117" i="18"/>
  <c r="AA117" i="18" s="1"/>
  <c r="W133" i="18"/>
  <c r="X133" i="18"/>
  <c r="AA133" i="18" s="1"/>
  <c r="V149" i="18"/>
  <c r="X149" i="18"/>
  <c r="AA149" i="18" s="1"/>
  <c r="W165" i="18"/>
  <c r="X165" i="18"/>
  <c r="AA165" i="18" s="1"/>
  <c r="V181" i="18"/>
  <c r="X181" i="18"/>
  <c r="AA181" i="18" s="1"/>
  <c r="W83" i="18"/>
  <c r="X83" i="18"/>
  <c r="AA83" i="18" s="1"/>
  <c r="X32" i="18"/>
  <c r="AA32" i="18" s="1"/>
  <c r="W32" i="18"/>
  <c r="X60" i="18"/>
  <c r="AA60" i="18" s="1"/>
  <c r="V60" i="18"/>
  <c r="V81" i="18"/>
  <c r="X81" i="18"/>
  <c r="AA81" i="18" s="1"/>
  <c r="X59" i="18"/>
  <c r="AA59" i="18" s="1"/>
  <c r="W59" i="18"/>
  <c r="W99" i="18"/>
  <c r="X99" i="18"/>
  <c r="AA99" i="18" s="1"/>
  <c r="W119" i="18"/>
  <c r="X119" i="18"/>
  <c r="AA119" i="18" s="1"/>
  <c r="X160" i="18"/>
  <c r="AA160" i="18" s="1"/>
  <c r="V160" i="18"/>
  <c r="X80" i="18"/>
  <c r="AA80" i="18" s="1"/>
  <c r="V80" i="18"/>
  <c r="X104" i="18"/>
  <c r="AA104" i="18" s="1"/>
  <c r="W104" i="18"/>
  <c r="X156" i="18"/>
  <c r="AA156" i="18" s="1"/>
  <c r="V156" i="18"/>
  <c r="F182" i="18"/>
  <c r="G182" i="18" s="1"/>
  <c r="V57" i="18"/>
  <c r="X57" i="18"/>
  <c r="AA57" i="18" s="1"/>
  <c r="W73" i="18"/>
  <c r="X73" i="18"/>
  <c r="AA73" i="18" s="1"/>
  <c r="W89" i="18"/>
  <c r="X89" i="18"/>
  <c r="AA89" i="18" s="1"/>
  <c r="W105" i="18"/>
  <c r="X105" i="18"/>
  <c r="AA105" i="18" s="1"/>
  <c r="V121" i="18"/>
  <c r="X121" i="18"/>
  <c r="AA121" i="18" s="1"/>
  <c r="W137" i="18"/>
  <c r="X137" i="18"/>
  <c r="AA137" i="18" s="1"/>
  <c r="V153" i="18"/>
  <c r="X153" i="18"/>
  <c r="AA153" i="18" s="1"/>
  <c r="V185" i="18"/>
  <c r="X185" i="18"/>
  <c r="AA185" i="18" s="1"/>
  <c r="V135" i="18"/>
  <c r="X135" i="18"/>
  <c r="AA135" i="18" s="1"/>
  <c r="W33" i="18"/>
  <c r="X33" i="18"/>
  <c r="AA33" i="18" s="1"/>
  <c r="W65" i="18"/>
  <c r="X65" i="18"/>
  <c r="AA65" i="18" s="1"/>
  <c r="W113" i="18"/>
  <c r="X113" i="18"/>
  <c r="AA113" i="18" s="1"/>
  <c r="V143" i="18"/>
  <c r="X143" i="18"/>
  <c r="AA143" i="18" s="1"/>
  <c r="X168" i="18"/>
  <c r="AA168" i="18" s="1"/>
  <c r="V168" i="18"/>
  <c r="M125" i="18"/>
  <c r="X68" i="18"/>
  <c r="AA68" i="18" s="1"/>
  <c r="X164" i="18"/>
  <c r="AA164" i="18" s="1"/>
  <c r="V164" i="18"/>
  <c r="W45" i="18"/>
  <c r="X45" i="18"/>
  <c r="AA45" i="18" s="1"/>
  <c r="W93" i="18"/>
  <c r="X93" i="18"/>
  <c r="AA93" i="18" s="1"/>
  <c r="W109" i="18"/>
  <c r="X109" i="18"/>
  <c r="AA109" i="18" s="1"/>
  <c r="W141" i="18"/>
  <c r="X141" i="18"/>
  <c r="AA141" i="18" s="1"/>
  <c r="M190" i="18"/>
  <c r="M191" i="18" s="1"/>
  <c r="U190" i="18"/>
  <c r="F190" i="18" s="1"/>
  <c r="G190" i="18" s="1"/>
  <c r="M26" i="18"/>
  <c r="AB230" i="18"/>
  <c r="AL8" i="18"/>
  <c r="AL10" i="18" s="1"/>
  <c r="L191" i="18"/>
  <c r="Y56" i="18" l="1"/>
  <c r="Y144" i="18"/>
  <c r="V77" i="18"/>
  <c r="Y77" i="18" s="1"/>
  <c r="Y168" i="18"/>
  <c r="Y160" i="18"/>
  <c r="Y174" i="18"/>
  <c r="X77" i="18"/>
  <c r="AA77" i="18" s="1"/>
  <c r="X58" i="18"/>
  <c r="AA58" i="18" s="1"/>
  <c r="V172" i="18"/>
  <c r="Y172" i="18" s="1"/>
  <c r="V68" i="18"/>
  <c r="Y68" i="18" s="1"/>
  <c r="X172" i="18"/>
  <c r="AA172" i="18" s="1"/>
  <c r="Y151" i="18"/>
  <c r="Y136" i="18"/>
  <c r="Y179" i="18"/>
  <c r="Y147" i="18"/>
  <c r="W183" i="18"/>
  <c r="Y162" i="18"/>
  <c r="V161" i="18"/>
  <c r="Y161" i="18" s="1"/>
  <c r="Y108" i="18"/>
  <c r="Y62" i="18"/>
  <c r="Y57" i="18"/>
  <c r="X183" i="18"/>
  <c r="AA183" i="18" s="1"/>
  <c r="Y115" i="18"/>
  <c r="X161" i="18"/>
  <c r="AA161" i="18" s="1"/>
  <c r="Y46" i="18"/>
  <c r="Y134" i="18"/>
  <c r="X173" i="18"/>
  <c r="AA173" i="18" s="1"/>
  <c r="Y159" i="18"/>
  <c r="X136" i="18"/>
  <c r="AA136" i="18" s="1"/>
  <c r="X200" i="18"/>
  <c r="Y163" i="18"/>
  <c r="Y156" i="18"/>
  <c r="Y149" i="18"/>
  <c r="X125" i="18"/>
  <c r="AA125" i="18" s="1"/>
  <c r="Y138" i="18"/>
  <c r="Y170" i="18"/>
  <c r="X169" i="18"/>
  <c r="AA169" i="18" s="1"/>
  <c r="Y185" i="18"/>
  <c r="Y80" i="18"/>
  <c r="X124" i="18"/>
  <c r="AA124" i="18" s="1"/>
  <c r="V127" i="18"/>
  <c r="Y127" i="18" s="1"/>
  <c r="X42" i="18"/>
  <c r="AA42" i="18" s="1"/>
  <c r="X54" i="18"/>
  <c r="AA54" i="18" s="1"/>
  <c r="Y36" i="18"/>
  <c r="V171" i="18"/>
  <c r="Y171" i="18" s="1"/>
  <c r="V158" i="18"/>
  <c r="Y158" i="18" s="1"/>
  <c r="W189" i="18"/>
  <c r="W191" i="18" s="1"/>
  <c r="Y100" i="18"/>
  <c r="Y55" i="18"/>
  <c r="W76" i="18"/>
  <c r="V30" i="18"/>
  <c r="Y30" i="18" s="1"/>
  <c r="V157" i="18"/>
  <c r="Y157" i="18" s="1"/>
  <c r="Y135" i="18"/>
  <c r="Y153" i="18"/>
  <c r="Y97" i="18"/>
  <c r="X76" i="18"/>
  <c r="AA76" i="18" s="1"/>
  <c r="X41" i="18"/>
  <c r="AA41" i="18" s="1"/>
  <c r="X61" i="18"/>
  <c r="AA61" i="18" s="1"/>
  <c r="Y187" i="18"/>
  <c r="Y121" i="18"/>
  <c r="X26" i="18"/>
  <c r="AA26" i="18" s="1"/>
  <c r="X157" i="18"/>
  <c r="AA157" i="18" s="1"/>
  <c r="Y60" i="18"/>
  <c r="V58" i="18"/>
  <c r="Y58" i="18" s="1"/>
  <c r="V41" i="18"/>
  <c r="Y41" i="18" s="1"/>
  <c r="Y143" i="18"/>
  <c r="V26" i="18"/>
  <c r="Y26" i="18" s="1"/>
  <c r="X166" i="18"/>
  <c r="AA166" i="18" s="1"/>
  <c r="X30" i="18"/>
  <c r="AA30" i="18" s="1"/>
  <c r="Y148" i="18"/>
  <c r="X29" i="18"/>
  <c r="AA29" i="18" s="1"/>
  <c r="V142" i="18"/>
  <c r="Y142" i="18" s="1"/>
  <c r="Y123" i="18"/>
  <c r="F177" i="18"/>
  <c r="G177" i="18" s="1"/>
  <c r="X177" i="18"/>
  <c r="AA177" i="18" s="1"/>
  <c r="Y43" i="18"/>
  <c r="V29" i="18"/>
  <c r="Y29" i="18" s="1"/>
  <c r="X142" i="18"/>
  <c r="AA142" i="18" s="1"/>
  <c r="Y186" i="18"/>
  <c r="F20" i="18"/>
  <c r="G20" i="18" s="1"/>
  <c r="Y81" i="18"/>
  <c r="Y181" i="18"/>
  <c r="V124" i="18"/>
  <c r="Y124" i="18" s="1"/>
  <c r="Y88" i="18"/>
  <c r="Z199" i="18"/>
  <c r="Z200" i="18" s="1"/>
  <c r="X127" i="18"/>
  <c r="AA127" i="18" s="1"/>
  <c r="X140" i="18"/>
  <c r="AA140" i="18" s="1"/>
  <c r="W42" i="18"/>
  <c r="V169" i="18"/>
  <c r="Y169" i="18" s="1"/>
  <c r="V54" i="18"/>
  <c r="Y54" i="18" s="1"/>
  <c r="X158" i="18"/>
  <c r="AA158" i="18" s="1"/>
  <c r="Y31" i="18"/>
  <c r="X31" i="18"/>
  <c r="AA31" i="18" s="1"/>
  <c r="W92" i="18"/>
  <c r="V173" i="18"/>
  <c r="Y173" i="18" s="1"/>
  <c r="F44" i="18"/>
  <c r="G44" i="18" s="1"/>
  <c r="F66" i="18"/>
  <c r="G66" i="18" s="1"/>
  <c r="F31" i="18"/>
  <c r="G31" i="18" s="1"/>
  <c r="F61" i="18"/>
  <c r="G61" i="18" s="1"/>
  <c r="F136" i="18"/>
  <c r="G136" i="18" s="1"/>
  <c r="F166" i="18"/>
  <c r="G166" i="18" s="1"/>
  <c r="M188" i="18"/>
  <c r="Y164" i="18"/>
  <c r="X167" i="18"/>
  <c r="AA167" i="18" s="1"/>
  <c r="V152" i="18"/>
  <c r="Y152" i="18" s="1"/>
  <c r="X92" i="18"/>
  <c r="AA92" i="18" s="1"/>
  <c r="X44" i="18"/>
  <c r="AA44" i="18" s="1"/>
  <c r="V125" i="18"/>
  <c r="Y125" i="18" s="1"/>
  <c r="V178" i="18"/>
  <c r="Y178" i="18" s="1"/>
  <c r="V66" i="18"/>
  <c r="Y66" i="18" s="1"/>
  <c r="X25" i="18"/>
  <c r="AA25" i="18" s="1"/>
  <c r="V25" i="18"/>
  <c r="Y25" i="18" s="1"/>
  <c r="F171" i="18"/>
  <c r="G171" i="18" s="1"/>
  <c r="F178" i="18"/>
  <c r="G178" i="18" s="1"/>
  <c r="X27" i="18"/>
  <c r="AA27" i="18" s="1"/>
  <c r="W27" i="18"/>
  <c r="G189" i="18"/>
  <c r="G191" i="18" s="1"/>
  <c r="F191" i="18"/>
  <c r="V167" i="18"/>
  <c r="Y167" i="18" s="1"/>
  <c r="X152" i="18"/>
  <c r="AA152" i="18" s="1"/>
  <c r="V140" i="18"/>
  <c r="Y140" i="18" s="1"/>
  <c r="X189" i="18"/>
  <c r="AA189" i="18" s="1"/>
  <c r="F130" i="18"/>
  <c r="G130" i="18" s="1"/>
  <c r="V130" i="18"/>
  <c r="Y130" i="18" s="1"/>
  <c r="X130" i="18"/>
  <c r="AA130" i="18" s="1"/>
  <c r="X182" i="18"/>
  <c r="AA182" i="18" s="1"/>
  <c r="V182" i="18"/>
  <c r="Y182" i="18" s="1"/>
  <c r="V53" i="18"/>
  <c r="Y53" i="18" s="1"/>
  <c r="X53" i="18"/>
  <c r="AA53" i="18" s="1"/>
  <c r="V190" i="18"/>
  <c r="X190" i="18"/>
  <c r="AA190" i="18" s="1"/>
  <c r="X98" i="18"/>
  <c r="AA98" i="18" s="1"/>
  <c r="V98" i="18"/>
  <c r="Y98" i="18" s="1"/>
  <c r="U191" i="18"/>
  <c r="Y61" i="18"/>
  <c r="AW8" i="18"/>
  <c r="Z189" i="18" l="1"/>
  <c r="Z191" i="18" s="1"/>
  <c r="AA191" i="18"/>
  <c r="W188" i="18"/>
  <c r="X191" i="18"/>
  <c r="Y190" i="18"/>
  <c r="Y191" i="18" s="1"/>
  <c r="V191" i="18"/>
  <c r="N27" i="18"/>
  <c r="Z27" i="18" s="1"/>
  <c r="N79" i="18"/>
  <c r="Z79" i="18" s="1"/>
  <c r="N89" i="18"/>
  <c r="Z89" i="18" s="1"/>
  <c r="N146" i="18"/>
  <c r="Z146" i="18" s="1"/>
  <c r="N102" i="18"/>
  <c r="Z102" i="18" s="1"/>
  <c r="N34" i="18"/>
  <c r="Z34" i="18" s="1"/>
  <c r="N113" i="18"/>
  <c r="Z113" i="18" s="1"/>
  <c r="N82" i="18"/>
  <c r="Z82" i="18" s="1"/>
  <c r="N133" i="18"/>
  <c r="Z133" i="18" s="1"/>
  <c r="N109" i="18"/>
  <c r="Z109" i="18" s="1"/>
  <c r="N37" i="18"/>
  <c r="Z37" i="18" s="1"/>
  <c r="N93" i="18"/>
  <c r="Z93" i="18" s="1"/>
  <c r="N176" i="18"/>
  <c r="Z176" i="18" s="1"/>
  <c r="N50" i="18"/>
  <c r="Z50" i="18" s="1"/>
  <c r="N85" i="18"/>
  <c r="Z85" i="18" s="1"/>
  <c r="N39" i="18"/>
  <c r="Z39" i="18" s="1"/>
  <c r="N120" i="18"/>
  <c r="Z120" i="18" s="1"/>
  <c r="N87" i="18"/>
  <c r="Z87" i="18" s="1"/>
  <c r="N84" i="18"/>
  <c r="Z84" i="18" s="1"/>
  <c r="N71" i="18"/>
  <c r="Z71" i="18" s="1"/>
  <c r="N42" i="18"/>
  <c r="Z42" i="18" s="1"/>
  <c r="N73" i="18"/>
  <c r="Z73" i="18" s="1"/>
  <c r="N101" i="18"/>
  <c r="Z101" i="18" s="1"/>
  <c r="N126" i="18"/>
  <c r="Z126" i="18" s="1"/>
  <c r="N32" i="18"/>
  <c r="Z32" i="18" s="1"/>
  <c r="N63" i="18"/>
  <c r="Z63" i="18" s="1"/>
  <c r="N90" i="18"/>
  <c r="Z90" i="18" s="1"/>
  <c r="N112" i="18"/>
  <c r="Z112" i="18" s="1"/>
  <c r="N154" i="18"/>
  <c r="Z154" i="18" s="1"/>
  <c r="N47" i="18"/>
  <c r="Z47" i="18" s="1"/>
  <c r="N76" i="18"/>
  <c r="Z76" i="18" s="1"/>
  <c r="N103" i="18"/>
  <c r="Z103" i="18" s="1"/>
  <c r="N132" i="18"/>
  <c r="Z132" i="18" s="1"/>
  <c r="N35" i="18"/>
  <c r="Z35" i="18" s="1"/>
  <c r="N65" i="18"/>
  <c r="Z65" i="18" s="1"/>
  <c r="N92" i="18"/>
  <c r="Z92" i="18" s="1"/>
  <c r="N117" i="18"/>
  <c r="Z117" i="18" s="1"/>
  <c r="N175" i="18"/>
  <c r="Z175" i="18" s="1"/>
  <c r="N165" i="18"/>
  <c r="Z165" i="18" s="1"/>
  <c r="N131" i="18"/>
  <c r="Z131" i="18" s="1"/>
  <c r="N33" i="18"/>
  <c r="Z33" i="18" s="1"/>
  <c r="N128" i="18"/>
  <c r="Z128" i="18" s="1"/>
  <c r="N78" i="18"/>
  <c r="Z78" i="18" s="1"/>
  <c r="N59" i="18"/>
  <c r="Z59" i="18" s="1"/>
  <c r="N111" i="18"/>
  <c r="Z111" i="18" s="1"/>
  <c r="N45" i="18"/>
  <c r="Z45" i="18" s="1"/>
  <c r="N74" i="18"/>
  <c r="Z74" i="18" s="1"/>
  <c r="N129" i="18"/>
  <c r="Z129" i="18" s="1"/>
  <c r="N64" i="18"/>
  <c r="Z64" i="18" s="1"/>
  <c r="N91" i="18"/>
  <c r="Z91" i="18" s="1"/>
  <c r="N166" i="18"/>
  <c r="Z166" i="18" s="1"/>
  <c r="N48" i="18"/>
  <c r="Z48" i="18" s="1"/>
  <c r="N104" i="18"/>
  <c r="Z104" i="18" s="1"/>
  <c r="N75" i="18"/>
  <c r="Z75" i="18" s="1"/>
  <c r="N67" i="18"/>
  <c r="Z67" i="18" s="1"/>
  <c r="N118" i="18"/>
  <c r="Z118" i="18" s="1"/>
  <c r="N106" i="18"/>
  <c r="Z106" i="18" s="1"/>
  <c r="N139" i="18"/>
  <c r="Z139" i="18" s="1"/>
  <c r="N70" i="18"/>
  <c r="Z70" i="18" s="1"/>
  <c r="N95" i="18"/>
  <c r="Z95" i="18" s="1"/>
  <c r="N183" i="18"/>
  <c r="N52" i="18"/>
  <c r="Z52" i="18" s="1"/>
  <c r="N110" i="18"/>
  <c r="Z110" i="18" s="1"/>
  <c r="N145" i="18"/>
  <c r="Z145" i="18" s="1"/>
  <c r="N116" i="18"/>
  <c r="Z116" i="18" s="1"/>
  <c r="N49" i="18"/>
  <c r="Z49" i="18" s="1"/>
  <c r="N83" i="18"/>
  <c r="Z83" i="18" s="1"/>
  <c r="N105" i="18"/>
  <c r="Z105" i="18" s="1"/>
  <c r="N137" i="18"/>
  <c r="Z137" i="18" s="1"/>
  <c r="N38" i="18"/>
  <c r="Z38" i="18" s="1"/>
  <c r="N69" i="18"/>
  <c r="Z69" i="18" s="1"/>
  <c r="N94" i="18"/>
  <c r="Z94" i="18" s="1"/>
  <c r="N119" i="18"/>
  <c r="Z119" i="18" s="1"/>
  <c r="N180" i="18"/>
  <c r="Z180" i="18" s="1"/>
  <c r="N51" i="18"/>
  <c r="Z51" i="18" s="1"/>
  <c r="N86" i="18"/>
  <c r="Z86" i="18" s="1"/>
  <c r="N107" i="18"/>
  <c r="Z107" i="18" s="1"/>
  <c r="N141" i="18"/>
  <c r="Z141" i="18" s="1"/>
  <c r="N40" i="18"/>
  <c r="Z40" i="18" s="1"/>
  <c r="N72" i="18"/>
  <c r="Z72" i="18" s="1"/>
  <c r="N99" i="18"/>
  <c r="Z99" i="18" s="1"/>
  <c r="N122" i="18"/>
  <c r="Z122" i="18" s="1"/>
  <c r="N184" i="18"/>
  <c r="Z184" i="18" s="1"/>
  <c r="AW10" i="18"/>
  <c r="AW9" i="18"/>
  <c r="Z183" i="18" l="1"/>
  <c r="AF33" i="18" s="1"/>
  <c r="N188" i="18"/>
  <c r="AQ43" i="18"/>
  <c r="Z188" i="18" l="1"/>
  <c r="I216" i="18"/>
  <c r="AB216" i="18" s="1"/>
  <c r="I217" i="18"/>
  <c r="AB217" i="18" s="1"/>
  <c r="I218" i="18"/>
  <c r="AB218" i="18" s="1"/>
  <c r="I8" i="18"/>
  <c r="I9" i="18"/>
  <c r="I10" i="18"/>
  <c r="I11" i="18"/>
  <c r="I12" i="18"/>
  <c r="AB12" i="18" s="1"/>
  <c r="I219" i="18"/>
  <c r="AB219" i="18" s="1"/>
  <c r="I220" i="18"/>
  <c r="AB220" i="18" s="1"/>
  <c r="I221" i="18"/>
  <c r="AB221" i="18" s="1"/>
  <c r="I222" i="18"/>
  <c r="AB222" i="18" s="1"/>
  <c r="I223" i="18"/>
  <c r="AB223" i="18" s="1"/>
  <c r="I224" i="18"/>
  <c r="AB224" i="18" s="1"/>
  <c r="I225" i="18"/>
  <c r="AB225" i="18" s="1"/>
  <c r="I13" i="18"/>
  <c r="AB13" i="18" s="1"/>
  <c r="I14" i="18"/>
  <c r="I15" i="18"/>
  <c r="AB15" i="18" s="1"/>
  <c r="I16" i="18"/>
  <c r="AB16" i="18" s="1"/>
  <c r="I17" i="18"/>
  <c r="AB17" i="18" s="1"/>
  <c r="I18" i="18"/>
  <c r="AB18" i="18" s="1"/>
  <c r="I19" i="18"/>
  <c r="AB19" i="18" s="1"/>
  <c r="I20" i="18"/>
  <c r="M20" i="18" s="1"/>
  <c r="I21" i="18"/>
  <c r="M21" i="18" s="1"/>
  <c r="I22" i="18"/>
  <c r="M22" i="18" s="1"/>
  <c r="I7" i="18"/>
  <c r="M23" i="18" l="1"/>
  <c r="AF20" i="18" s="1"/>
  <c r="AF21" i="18"/>
  <c r="AF25" i="18"/>
  <c r="L7" i="18"/>
  <c r="O7" i="18" s="1"/>
  <c r="AB7" i="18"/>
  <c r="L10" i="18"/>
  <c r="O10" i="18" s="1"/>
  <c r="AB10" i="18"/>
  <c r="V22" i="18"/>
  <c r="AB22" i="18"/>
  <c r="L14" i="18"/>
  <c r="O14" i="18" s="1"/>
  <c r="AB14" i="18"/>
  <c r="L9" i="18"/>
  <c r="O9" i="18" s="1"/>
  <c r="AB9" i="18"/>
  <c r="V21" i="18"/>
  <c r="Y21" i="18" s="1"/>
  <c r="AB21" i="18"/>
  <c r="L8" i="18"/>
  <c r="O8" i="18" s="1"/>
  <c r="AB8" i="18"/>
  <c r="V20" i="18"/>
  <c r="AB20" i="18"/>
  <c r="L11" i="18"/>
  <c r="O11" i="18" s="1"/>
  <c r="AB11" i="18"/>
  <c r="L17" i="18"/>
  <c r="O17" i="18" s="1"/>
  <c r="L13" i="18"/>
  <c r="O13" i="18" s="1"/>
  <c r="L222" i="18"/>
  <c r="Q222" i="18" s="1"/>
  <c r="U222" i="18" s="1"/>
  <c r="W222" i="18" s="1"/>
  <c r="L12" i="18"/>
  <c r="O12" i="18" s="1"/>
  <c r="L16" i="18"/>
  <c r="O16" i="18" s="1"/>
  <c r="L225" i="18"/>
  <c r="Q225" i="18" s="1"/>
  <c r="U225" i="18" s="1"/>
  <c r="W225" i="18" s="1"/>
  <c r="L221" i="18"/>
  <c r="Q221" i="18" s="1"/>
  <c r="U221" i="18" s="1"/>
  <c r="W221" i="18" s="1"/>
  <c r="L218" i="18"/>
  <c r="Q218" i="18" s="1"/>
  <c r="U218" i="18" s="1"/>
  <c r="W218" i="18" s="1"/>
  <c r="L19" i="18"/>
  <c r="O19" i="18" s="1"/>
  <c r="L15" i="18"/>
  <c r="O15" i="18" s="1"/>
  <c r="L224" i="18"/>
  <c r="Q224" i="18" s="1"/>
  <c r="U224" i="18" s="1"/>
  <c r="W224" i="18" s="1"/>
  <c r="L220" i="18"/>
  <c r="Q220" i="18" s="1"/>
  <c r="U220" i="18" s="1"/>
  <c r="W220" i="18" s="1"/>
  <c r="L217" i="18"/>
  <c r="Q217" i="18" s="1"/>
  <c r="U217" i="18" s="1"/>
  <c r="W217" i="18" s="1"/>
  <c r="L18" i="18"/>
  <c r="O18" i="18" s="1"/>
  <c r="L223" i="18"/>
  <c r="Q223" i="18" s="1"/>
  <c r="U223" i="18" s="1"/>
  <c r="W223" i="18" s="1"/>
  <c r="L219" i="18"/>
  <c r="Q219" i="18" s="1"/>
  <c r="U219" i="18" s="1"/>
  <c r="W219" i="18" s="1"/>
  <c r="L216" i="18"/>
  <c r="Q216" i="18" s="1"/>
  <c r="U216" i="18" s="1"/>
  <c r="W216" i="18" s="1"/>
  <c r="O23" i="18" l="1"/>
  <c r="AF16" i="18" s="1"/>
  <c r="V23" i="18"/>
  <c r="AB23" i="18"/>
  <c r="Q12" i="18"/>
  <c r="U12" i="18" s="1"/>
  <c r="F12" i="18" s="1"/>
  <c r="G12" i="18" s="1"/>
  <c r="Q11" i="18"/>
  <c r="U11" i="18" s="1"/>
  <c r="F11" i="18" s="1"/>
  <c r="G11" i="18" s="1"/>
  <c r="Q8" i="18"/>
  <c r="U8" i="18" s="1"/>
  <c r="F8" i="18" s="1"/>
  <c r="G8" i="18" s="1"/>
  <c r="Q9" i="18"/>
  <c r="N9" i="18" s="1"/>
  <c r="Q7" i="18"/>
  <c r="N7" i="18" s="1"/>
  <c r="Q18" i="18"/>
  <c r="U18" i="18" s="1"/>
  <c r="F18" i="18" s="1"/>
  <c r="G18" i="18" s="1"/>
  <c r="Q15" i="18"/>
  <c r="U15" i="18" s="1"/>
  <c r="F15" i="18" s="1"/>
  <c r="G15" i="18" s="1"/>
  <c r="Q13" i="18"/>
  <c r="U13" i="18" s="1"/>
  <c r="F13" i="18" s="1"/>
  <c r="G13" i="18" s="1"/>
  <c r="Q19" i="18"/>
  <c r="U19" i="18" s="1"/>
  <c r="F19" i="18" s="1"/>
  <c r="G19" i="18" s="1"/>
  <c r="Q16" i="18"/>
  <c r="U16" i="18" s="1"/>
  <c r="F16" i="18" s="1"/>
  <c r="G16" i="18" s="1"/>
  <c r="Q17" i="18"/>
  <c r="U17" i="18" s="1"/>
  <c r="F17" i="18" s="1"/>
  <c r="G17" i="18" s="1"/>
  <c r="Q14" i="18"/>
  <c r="N14" i="18" s="1"/>
  <c r="Q10" i="18"/>
  <c r="U10" i="18" s="1"/>
  <c r="F10" i="18" s="1"/>
  <c r="G10" i="18" s="1"/>
  <c r="Y20" i="18"/>
  <c r="Y22" i="18"/>
  <c r="G203" i="18"/>
  <c r="G204" i="18"/>
  <c r="N10" i="18" l="1"/>
  <c r="N19" i="18"/>
  <c r="N12" i="18"/>
  <c r="AE32" i="18"/>
  <c r="Y23" i="18"/>
  <c r="N16" i="18"/>
  <c r="N11" i="18"/>
  <c r="N13" i="18"/>
  <c r="Q23" i="18"/>
  <c r="N17" i="18"/>
  <c r="N15" i="18"/>
  <c r="T204" i="18"/>
  <c r="N8" i="18"/>
  <c r="N18" i="18"/>
  <c r="X15" i="18"/>
  <c r="AA15" i="18" s="1"/>
  <c r="W15" i="18"/>
  <c r="X13" i="18"/>
  <c r="AA13" i="18" s="1"/>
  <c r="W13" i="18"/>
  <c r="X17" i="18"/>
  <c r="AA17" i="18" s="1"/>
  <c r="W17" i="18"/>
  <c r="X16" i="18"/>
  <c r="AA16" i="18" s="1"/>
  <c r="W16" i="18"/>
  <c r="Z16" i="18" s="1"/>
  <c r="X18" i="18"/>
  <c r="AA18" i="18" s="1"/>
  <c r="W18" i="18"/>
  <c r="X11" i="18"/>
  <c r="AA11" i="18" s="1"/>
  <c r="W11" i="18"/>
  <c r="X8" i="18"/>
  <c r="AA8" i="18" s="1"/>
  <c r="W8" i="18"/>
  <c r="X10" i="18"/>
  <c r="AA10" i="18" s="1"/>
  <c r="W10" i="18"/>
  <c r="X19" i="18"/>
  <c r="AA19" i="18" s="1"/>
  <c r="W19" i="18"/>
  <c r="X12" i="18"/>
  <c r="AA12" i="18" s="1"/>
  <c r="W12" i="18"/>
  <c r="U14" i="18"/>
  <c r="F14" i="18" s="1"/>
  <c r="G14" i="18" s="1"/>
  <c r="U9" i="18"/>
  <c r="F9" i="18" s="1"/>
  <c r="G9" i="18" s="1"/>
  <c r="AF17" i="18"/>
  <c r="U7" i="18"/>
  <c r="F7" i="18" s="1"/>
  <c r="G206" i="18"/>
  <c r="T206" i="18" s="1"/>
  <c r="U206" i="18" s="1"/>
  <c r="G208" i="18"/>
  <c r="T208" i="18" s="1"/>
  <c r="U208" i="18" s="1"/>
  <c r="G210" i="18"/>
  <c r="T210" i="18" s="1"/>
  <c r="U210" i="18" s="1"/>
  <c r="Z10" i="18" l="1"/>
  <c r="Z19" i="18"/>
  <c r="Z8" i="18"/>
  <c r="Z12" i="18"/>
  <c r="N23" i="18"/>
  <c r="AF24" i="18" s="1"/>
  <c r="Z18" i="18"/>
  <c r="Z11" i="18"/>
  <c r="Z13" i="18"/>
  <c r="Z17" i="18"/>
  <c r="U204" i="18"/>
  <c r="T212" i="18"/>
  <c r="Z15" i="18"/>
  <c r="AB204" i="18"/>
  <c r="G212" i="18"/>
  <c r="F23" i="18"/>
  <c r="G7" i="18"/>
  <c r="G23" i="18" s="1"/>
  <c r="X206" i="18"/>
  <c r="AA206" i="18" s="1"/>
  <c r="V206" i="18"/>
  <c r="Y206" i="18" s="1"/>
  <c r="X7" i="18"/>
  <c r="W7" i="18"/>
  <c r="U23" i="18"/>
  <c r="X9" i="18"/>
  <c r="AA9" i="18" s="1"/>
  <c r="W9" i="18"/>
  <c r="Z9" i="18" s="1"/>
  <c r="V208" i="18"/>
  <c r="Y208" i="18" s="1"/>
  <c r="X208" i="18"/>
  <c r="AA208" i="18" s="1"/>
  <c r="V210" i="18"/>
  <c r="Y210" i="18" s="1"/>
  <c r="X210" i="18"/>
  <c r="AA210" i="18" s="1"/>
  <c r="X14" i="18"/>
  <c r="AA14" i="18" s="1"/>
  <c r="W14" i="18"/>
  <c r="AB208" i="18"/>
  <c r="AB206" i="18"/>
  <c r="AB210" i="18"/>
  <c r="B216" i="18"/>
  <c r="B217" i="18" s="1"/>
  <c r="B218" i="18" s="1"/>
  <c r="B8" i="18" s="1"/>
  <c r="B9" i="18" s="1"/>
  <c r="B10" i="18" s="1"/>
  <c r="B11" i="18" s="1"/>
  <c r="B12" i="18" s="1"/>
  <c r="B219" i="18" s="1"/>
  <c r="B220" i="18" s="1"/>
  <c r="B221" i="18" s="1"/>
  <c r="B222" i="18" s="1"/>
  <c r="B223" i="18" s="1"/>
  <c r="B224" i="18" s="1"/>
  <c r="B225" i="18" s="1"/>
  <c r="B13" i="18" s="1"/>
  <c r="B14" i="18" s="1"/>
  <c r="B15" i="18" s="1"/>
  <c r="B16" i="18" s="1"/>
  <c r="B17" i="18" s="1"/>
  <c r="B18" i="18" s="1"/>
  <c r="B19" i="18" s="1"/>
  <c r="B20" i="18" s="1"/>
  <c r="B21" i="18" s="1"/>
  <c r="B22"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7" i="18" s="1"/>
  <c r="B108" i="18" s="1"/>
  <c r="B110" i="18" s="1"/>
  <c r="B111" i="18" s="1"/>
  <c r="B112" i="18" s="1"/>
  <c r="B113" i="18" s="1"/>
  <c r="B114" i="18" s="1"/>
  <c r="B115" i="18" s="1"/>
  <c r="B116" i="18" s="1"/>
  <c r="B117" i="18" s="1"/>
  <c r="B118" i="18" s="1"/>
  <c r="B119" i="18" s="1"/>
  <c r="B120" i="18" s="1"/>
  <c r="B122" i="18" s="1"/>
  <c r="B124" i="18" s="1"/>
  <c r="B125" i="18" s="1"/>
  <c r="B126" i="18" s="1"/>
  <c r="B129" i="18" s="1"/>
  <c r="B130" i="18" s="1"/>
  <c r="B131" i="18" s="1"/>
  <c r="B132" i="18" s="1"/>
  <c r="B133" i="18" s="1"/>
  <c r="B134" i="18" s="1"/>
  <c r="B135" i="18" s="1"/>
  <c r="B136" i="18" s="1"/>
  <c r="B137" i="18" s="1"/>
  <c r="B139" i="18" s="1"/>
  <c r="B140" i="18" s="1"/>
  <c r="B141" i="18" s="1"/>
  <c r="B142" i="18" s="1"/>
  <c r="B143" i="18" s="1"/>
  <c r="B144" i="18" s="1"/>
  <c r="B145" i="18" s="1"/>
  <c r="B146" i="18" s="1"/>
  <c r="B147" i="18" s="1"/>
  <c r="B148" i="18" s="1"/>
  <c r="B149" i="18" s="1"/>
  <c r="B150" i="18" s="1"/>
  <c r="B152" i="18" s="1"/>
  <c r="B154" i="18" s="1"/>
  <c r="B155" i="18" s="1"/>
  <c r="B156" i="18" s="1"/>
  <c r="B157" i="18" s="1"/>
  <c r="B158" i="18" s="1"/>
  <c r="B159" i="18" s="1"/>
  <c r="B160" i="18" s="1"/>
  <c r="B161" i="18" s="1"/>
  <c r="B164" i="18" s="1"/>
  <c r="B165" i="18" s="1"/>
  <c r="B166" i="18" s="1"/>
  <c r="B167" i="18" s="1"/>
  <c r="B168" i="18" s="1"/>
  <c r="B169" i="18" s="1"/>
  <c r="B170" i="18" s="1"/>
  <c r="B171" i="18" s="1"/>
  <c r="B172" i="18" s="1"/>
  <c r="B173" i="18" s="1"/>
  <c r="B174" i="18" s="1"/>
  <c r="B175" i="18" s="1"/>
  <c r="B176" i="18" s="1"/>
  <c r="B177" i="18" s="1"/>
  <c r="B178" i="18" s="1"/>
  <c r="B180" i="18" s="1"/>
  <c r="B181" i="18" s="1"/>
  <c r="B182" i="18" s="1"/>
  <c r="B183" i="18" s="1"/>
  <c r="B184" i="18" s="1"/>
  <c r="B185" i="18" s="1"/>
  <c r="W23" i="18" l="1"/>
  <c r="X23" i="18"/>
  <c r="V204" i="18"/>
  <c r="U212" i="18"/>
  <c r="X204" i="18"/>
  <c r="AB212" i="18"/>
  <c r="AA7" i="18"/>
  <c r="Z7" i="18"/>
  <c r="Z14" i="18"/>
  <c r="B186" i="18"/>
  <c r="B187" i="18" s="1"/>
  <c r="B189" i="18" s="1"/>
  <c r="B190" i="18" s="1"/>
  <c r="B228" i="18" s="1"/>
  <c r="B229" i="18" s="1"/>
  <c r="B226" i="18"/>
  <c r="B227" i="18" s="1"/>
  <c r="AR45" i="18"/>
  <c r="Z23" i="18" l="1"/>
  <c r="AF32" i="18"/>
  <c r="AA23" i="18"/>
  <c r="Y204" i="18"/>
  <c r="Y212" i="18" s="1"/>
  <c r="V212" i="18"/>
  <c r="AA204" i="18"/>
  <c r="AA212" i="18" s="1"/>
  <c r="X212" i="18"/>
  <c r="AG32" i="18"/>
  <c r="AS42" i="18"/>
  <c r="B192" i="18" l="1"/>
  <c r="B193" i="18" s="1"/>
  <c r="B230" i="18" s="1"/>
  <c r="B195" i="18" s="1"/>
  <c r="B196" i="18" s="1"/>
  <c r="B197" i="18" s="1"/>
  <c r="AS43" i="18"/>
  <c r="AS44" i="18"/>
  <c r="AS45" i="18"/>
  <c r="AS46" i="18"/>
  <c r="AS47" i="18"/>
  <c r="AR47" i="18"/>
  <c r="AQ47" i="18"/>
  <c r="AR46" i="18"/>
  <c r="AQ46" i="18"/>
  <c r="AQ45" i="18"/>
  <c r="AR44" i="18"/>
  <c r="AQ44" i="18"/>
  <c r="AR43" i="18"/>
  <c r="AR42" i="18"/>
  <c r="AQ42" i="18"/>
  <c r="B198" i="18" l="1"/>
  <c r="B199" i="18" s="1"/>
  <c r="AB188" i="18"/>
  <c r="F24" i="18"/>
  <c r="G24" i="18" l="1"/>
  <c r="G188" i="18" s="1"/>
  <c r="F188" i="18"/>
  <c r="X24" i="18"/>
  <c r="V24" i="18"/>
  <c r="B201" i="18"/>
  <c r="B202" i="18" s="1"/>
  <c r="B204" i="18" s="1"/>
  <c r="B205" i="18" s="1"/>
  <c r="B206" i="18" s="1"/>
  <c r="B207" i="18" s="1"/>
  <c r="B208" i="18" s="1"/>
  <c r="B209" i="18" s="1"/>
  <c r="B210" i="18" s="1"/>
  <c r="B211" i="18" s="1"/>
  <c r="T188" i="18"/>
  <c r="U188" i="18"/>
  <c r="Y24" i="18" l="1"/>
  <c r="V188" i="18"/>
  <c r="AA24" i="18"/>
  <c r="X188" i="18"/>
  <c r="AE33" i="18" l="1"/>
  <c r="Y188" i="18"/>
  <c r="AA188" i="18"/>
  <c r="AG33" i="18"/>
  <c r="G194" i="18" l="1"/>
  <c r="AB193" i="18"/>
  <c r="AB192" i="18"/>
  <c r="AB194" i="18" l="1"/>
  <c r="U192" i="18"/>
  <c r="W192" i="18" s="1"/>
  <c r="W194" i="18" s="1"/>
  <c r="U193" i="18"/>
  <c r="V193" i="18" s="1"/>
  <c r="AE25" i="18" s="1"/>
  <c r="X193" i="18" l="1"/>
  <c r="AA193" i="18" s="1"/>
  <c r="V194" i="18"/>
  <c r="AE21" i="18"/>
  <c r="AE24" i="18"/>
  <c r="AG24" i="18" s="1"/>
  <c r="X192" i="18"/>
  <c r="U194" i="18"/>
  <c r="Y193" i="18"/>
  <c r="Z192" i="18"/>
  <c r="AG25" i="18" l="1"/>
  <c r="Z194" i="18"/>
  <c r="AG21" i="18"/>
  <c r="Y194" i="18"/>
  <c r="X194" i="18"/>
  <c r="AE16" i="18" s="1"/>
  <c r="AG16" i="18" s="1"/>
  <c r="AE17" i="18"/>
  <c r="AA192" i="18"/>
  <c r="AE20" i="18"/>
  <c r="AG20" i="18" s="1"/>
  <c r="AE7" i="18" l="1"/>
  <c r="AE9" i="18"/>
  <c r="E12" i="20" s="1"/>
  <c r="AF7" i="18"/>
  <c r="AF9" i="18"/>
  <c r="E13" i="20" s="1"/>
  <c r="AA194" i="18"/>
  <c r="AI17" i="18" s="1"/>
  <c r="AG17" i="18"/>
  <c r="AH17" i="18" s="1"/>
  <c r="E38" i="20" l="1"/>
  <c r="E20" i="20"/>
  <c r="E26" i="20"/>
  <c r="E44" i="20"/>
  <c r="E32" i="20"/>
  <c r="E50" i="20"/>
  <c r="E43" i="20"/>
  <c r="E37" i="20"/>
  <c r="E49" i="20"/>
  <c r="E31" i="20"/>
  <c r="E19" i="20"/>
  <c r="E25" i="20"/>
  <c r="AG7" i="18"/>
  <c r="AV9" i="18" s="1"/>
  <c r="AX9" i="18" s="1"/>
  <c r="AY9" i="18" s="1"/>
  <c r="C12" i="20" s="1"/>
  <c r="AG9" i="18"/>
  <c r="E11" i="20" s="1"/>
  <c r="AI16" i="18"/>
  <c r="AH16" i="18"/>
  <c r="AV10" i="18" l="1"/>
  <c r="AX10" i="18" s="1"/>
  <c r="AY10" i="18" s="1"/>
  <c r="AV8" i="18"/>
  <c r="AX8" i="18" s="1"/>
  <c r="E30" i="20"/>
  <c r="E48" i="20"/>
  <c r="E42" i="20"/>
  <c r="E36" i="20"/>
  <c r="E24" i="20"/>
  <c r="E18" i="20"/>
  <c r="C49" i="20"/>
  <c r="C37" i="20"/>
  <c r="C25" i="20"/>
  <c r="C31" i="20"/>
  <c r="C19" i="20"/>
  <c r="C43" i="20"/>
  <c r="C11" i="20" l="1"/>
  <c r="C30" i="20" s="1"/>
  <c r="C13" i="20"/>
  <c r="C32" i="20" s="1"/>
  <c r="C50" i="20" l="1"/>
  <c r="C48" i="20"/>
  <c r="C44" i="20"/>
  <c r="C42" i="20"/>
  <c r="C20" i="20"/>
  <c r="C24" i="20"/>
  <c r="C38" i="20"/>
  <c r="C18" i="20"/>
  <c r="C26" i="20"/>
  <c r="C36" i="20"/>
</calcChain>
</file>

<file path=xl/comments1.xml><?xml version="1.0" encoding="utf-8"?>
<comments xmlns="http://schemas.openxmlformats.org/spreadsheetml/2006/main">
  <authors>
    <author>DPurcell</author>
    <author>Keith Levenson</author>
  </authors>
  <commentList>
    <comment ref="I6" authorId="0" shapeId="0">
      <text>
        <r>
          <rPr>
            <b/>
            <sz val="9"/>
            <color indexed="81"/>
            <rFont val="Tahoma"/>
            <family val="2"/>
          </rPr>
          <t>DPurcell:</t>
        </r>
        <r>
          <rPr>
            <sz val="9"/>
            <color indexed="81"/>
            <rFont val="Tahoma"/>
            <family val="2"/>
          </rPr>
          <t xml:space="preserve">
Based on 3LF/Door</t>
        </r>
      </text>
    </comment>
    <comment ref="K6" authorId="0" shapeId="0">
      <text>
        <r>
          <rPr>
            <b/>
            <sz val="9"/>
            <color indexed="81"/>
            <rFont val="Tahoma"/>
            <family val="2"/>
          </rPr>
          <t>DPurcell:</t>
        </r>
        <r>
          <rPr>
            <sz val="9"/>
            <color indexed="81"/>
            <rFont val="Tahoma"/>
            <family val="2"/>
          </rPr>
          <t xml:space="preserve">
RS Means Adjusted by State</t>
        </r>
      </text>
    </comment>
    <comment ref="AL7" authorId="0" shapeId="0">
      <text>
        <r>
          <rPr>
            <b/>
            <sz val="9"/>
            <color indexed="81"/>
            <rFont val="Tahoma"/>
            <family val="2"/>
          </rPr>
          <t>DPurcell:</t>
        </r>
        <r>
          <rPr>
            <sz val="9"/>
            <color indexed="81"/>
            <rFont val="Tahoma"/>
            <family val="2"/>
          </rPr>
          <t xml:space="preserve">
RS Means, Commercial Rate, Open Shop, Q1 2014 (Most Recent)</t>
        </r>
      </text>
    </comment>
    <comment ref="A8" authorId="1" shapeId="0">
      <text>
        <r>
          <rPr>
            <b/>
            <sz val="9"/>
            <color indexed="81"/>
            <rFont val="Tahoma"/>
            <family val="2"/>
          </rPr>
          <t>Keith Levenson:</t>
        </r>
        <r>
          <rPr>
            <sz val="9"/>
            <color indexed="81"/>
            <rFont val="Tahoma"/>
            <family val="2"/>
          </rPr>
          <t xml:space="preserve">
Outlier - removed from final analysis</t>
        </r>
      </text>
    </comment>
    <comment ref="AL8" authorId="0" shapeId="0">
      <text>
        <r>
          <rPr>
            <b/>
            <sz val="9"/>
            <color indexed="81"/>
            <rFont val="Tahoma"/>
            <family val="2"/>
          </rPr>
          <t>DPurcell:</t>
        </r>
        <r>
          <rPr>
            <sz val="9"/>
            <color indexed="81"/>
            <rFont val="Tahoma"/>
            <family val="2"/>
          </rPr>
          <t xml:space="preserve">
RS Means, Commercial Rate, Open Shop, Q1 2014 (Most Recent).
Average of region RS Means rates.</t>
        </r>
      </text>
    </comment>
    <comment ref="A9" authorId="1" shapeId="0">
      <text>
        <r>
          <rPr>
            <b/>
            <sz val="9"/>
            <color indexed="81"/>
            <rFont val="Tahoma"/>
            <family val="2"/>
          </rPr>
          <t>Keith Levenson:</t>
        </r>
        <r>
          <rPr>
            <sz val="9"/>
            <color indexed="81"/>
            <rFont val="Tahoma"/>
            <family val="2"/>
          </rPr>
          <t xml:space="preserve">
Outlier - removed from final analysis</t>
        </r>
      </text>
    </comment>
    <comment ref="AL9" authorId="0" shapeId="0">
      <text>
        <r>
          <rPr>
            <b/>
            <sz val="9"/>
            <color indexed="81"/>
            <rFont val="Tahoma"/>
            <family val="2"/>
          </rPr>
          <t>DPurcell:</t>
        </r>
        <r>
          <rPr>
            <sz val="9"/>
            <color indexed="81"/>
            <rFont val="Tahoma"/>
            <family val="2"/>
          </rPr>
          <t xml:space="preserve">
Based on Contractor Interviews</t>
        </r>
      </text>
    </comment>
    <comment ref="A54" authorId="1" shapeId="0">
      <text>
        <r>
          <rPr>
            <b/>
            <sz val="9"/>
            <color indexed="81"/>
            <rFont val="Tahoma"/>
            <family val="2"/>
          </rPr>
          <t>Keith Levenson:</t>
        </r>
        <r>
          <rPr>
            <sz val="9"/>
            <color indexed="81"/>
            <rFont val="Tahoma"/>
            <family val="2"/>
          </rPr>
          <t xml:space="preserve">
Outlier - removed from final analysis</t>
        </r>
      </text>
    </comment>
    <comment ref="A56" authorId="1" shapeId="0">
      <text>
        <r>
          <rPr>
            <b/>
            <sz val="9"/>
            <color indexed="81"/>
            <rFont val="Tahoma"/>
            <family val="2"/>
          </rPr>
          <t>Keith Levenson:</t>
        </r>
        <r>
          <rPr>
            <sz val="9"/>
            <color indexed="81"/>
            <rFont val="Tahoma"/>
            <family val="2"/>
          </rPr>
          <t xml:space="preserve">
Outlier - removed from final analysis</t>
        </r>
      </text>
    </comment>
    <comment ref="A57" authorId="1" shapeId="0">
      <text>
        <r>
          <rPr>
            <b/>
            <sz val="9"/>
            <color indexed="81"/>
            <rFont val="Tahoma"/>
            <family val="2"/>
          </rPr>
          <t>Keith Levenson:</t>
        </r>
        <r>
          <rPr>
            <sz val="9"/>
            <color indexed="81"/>
            <rFont val="Tahoma"/>
            <family val="2"/>
          </rPr>
          <t xml:space="preserve">
Outlier - removed from final analysis</t>
        </r>
      </text>
    </comment>
    <comment ref="A109" authorId="1" shapeId="0">
      <text>
        <r>
          <rPr>
            <b/>
            <sz val="9"/>
            <color indexed="81"/>
            <rFont val="Tahoma"/>
            <family val="2"/>
          </rPr>
          <t>Keith Levenson:</t>
        </r>
        <r>
          <rPr>
            <sz val="9"/>
            <color indexed="81"/>
            <rFont val="Tahoma"/>
            <family val="2"/>
          </rPr>
          <t xml:space="preserve">
Outlier - removed from final analysis</t>
        </r>
      </text>
    </comment>
    <comment ref="A121" authorId="1" shapeId="0">
      <text>
        <r>
          <rPr>
            <b/>
            <sz val="9"/>
            <color indexed="81"/>
            <rFont val="Tahoma"/>
            <family val="2"/>
          </rPr>
          <t>Keith Levenson:</t>
        </r>
        <r>
          <rPr>
            <sz val="9"/>
            <color indexed="81"/>
            <rFont val="Tahoma"/>
            <family val="2"/>
          </rPr>
          <t xml:space="preserve">
Outlier - removed from final analysis</t>
        </r>
      </text>
    </comment>
    <comment ref="A123" authorId="1" shapeId="0">
      <text>
        <r>
          <rPr>
            <b/>
            <sz val="9"/>
            <color indexed="81"/>
            <rFont val="Tahoma"/>
            <family val="2"/>
          </rPr>
          <t>Keith Levenson:</t>
        </r>
        <r>
          <rPr>
            <sz val="9"/>
            <color indexed="81"/>
            <rFont val="Tahoma"/>
            <family val="2"/>
          </rPr>
          <t xml:space="preserve">
Outlier - removed from final analysis</t>
        </r>
      </text>
    </comment>
    <comment ref="A127" authorId="1" shapeId="0">
      <text>
        <r>
          <rPr>
            <b/>
            <sz val="9"/>
            <color indexed="81"/>
            <rFont val="Tahoma"/>
            <family val="2"/>
          </rPr>
          <t>Keith Levenson:</t>
        </r>
        <r>
          <rPr>
            <sz val="9"/>
            <color indexed="81"/>
            <rFont val="Tahoma"/>
            <family val="2"/>
          </rPr>
          <t xml:space="preserve">
Outlier - removed from final analysis</t>
        </r>
      </text>
    </comment>
    <comment ref="A128" authorId="1" shapeId="0">
      <text>
        <r>
          <rPr>
            <b/>
            <sz val="9"/>
            <color indexed="81"/>
            <rFont val="Tahoma"/>
            <family val="2"/>
          </rPr>
          <t>Keith Levenson:</t>
        </r>
        <r>
          <rPr>
            <sz val="9"/>
            <color indexed="81"/>
            <rFont val="Tahoma"/>
            <family val="2"/>
          </rPr>
          <t xml:space="preserve">
Outlier - removed from final analysis</t>
        </r>
      </text>
    </comment>
    <comment ref="A138" authorId="1" shapeId="0">
      <text>
        <r>
          <rPr>
            <b/>
            <sz val="9"/>
            <color indexed="81"/>
            <rFont val="Tahoma"/>
            <family val="2"/>
          </rPr>
          <t>Keith Levenson:</t>
        </r>
        <r>
          <rPr>
            <sz val="9"/>
            <color indexed="81"/>
            <rFont val="Tahoma"/>
            <family val="2"/>
          </rPr>
          <t xml:space="preserve">
Outlier - removed from final analysis</t>
        </r>
      </text>
    </comment>
    <comment ref="A151" authorId="1" shapeId="0">
      <text>
        <r>
          <rPr>
            <b/>
            <sz val="9"/>
            <color indexed="81"/>
            <rFont val="Tahoma"/>
            <family val="2"/>
          </rPr>
          <t>Keith Levenson:</t>
        </r>
        <r>
          <rPr>
            <sz val="9"/>
            <color indexed="81"/>
            <rFont val="Tahoma"/>
            <family val="2"/>
          </rPr>
          <t xml:space="preserve">
Outlier - removed from final analysis</t>
        </r>
      </text>
    </comment>
    <comment ref="A153" authorId="1" shapeId="0">
      <text>
        <r>
          <rPr>
            <b/>
            <sz val="9"/>
            <color indexed="81"/>
            <rFont val="Tahoma"/>
            <family val="2"/>
          </rPr>
          <t>Keith Levenson:</t>
        </r>
        <r>
          <rPr>
            <sz val="9"/>
            <color indexed="81"/>
            <rFont val="Tahoma"/>
            <family val="2"/>
          </rPr>
          <t xml:space="preserve">
Outlier - removed from final analysis</t>
        </r>
      </text>
    </comment>
    <comment ref="A162" authorId="1" shapeId="0">
      <text>
        <r>
          <rPr>
            <b/>
            <sz val="9"/>
            <color indexed="81"/>
            <rFont val="Tahoma"/>
            <family val="2"/>
          </rPr>
          <t>Keith Levenson:</t>
        </r>
        <r>
          <rPr>
            <sz val="9"/>
            <color indexed="81"/>
            <rFont val="Tahoma"/>
            <family val="2"/>
          </rPr>
          <t xml:space="preserve">
Outlier - removed from final analysis</t>
        </r>
      </text>
    </comment>
    <comment ref="A163" authorId="1" shapeId="0">
      <text>
        <r>
          <rPr>
            <b/>
            <sz val="9"/>
            <color indexed="81"/>
            <rFont val="Tahoma"/>
            <family val="2"/>
          </rPr>
          <t>Keith Levenson:</t>
        </r>
        <r>
          <rPr>
            <sz val="9"/>
            <color indexed="81"/>
            <rFont val="Tahoma"/>
            <family val="2"/>
          </rPr>
          <t xml:space="preserve">
Outlier - removed from final analysis</t>
        </r>
      </text>
    </comment>
    <comment ref="A179" authorId="1" shapeId="0">
      <text>
        <r>
          <rPr>
            <b/>
            <sz val="9"/>
            <color indexed="81"/>
            <rFont val="Tahoma"/>
            <family val="2"/>
          </rPr>
          <t>Keith Levenson:</t>
        </r>
        <r>
          <rPr>
            <sz val="9"/>
            <color indexed="81"/>
            <rFont val="Tahoma"/>
            <family val="2"/>
          </rPr>
          <t xml:space="preserve">
Outlier - removed from final analysis</t>
        </r>
      </text>
    </comment>
    <comment ref="F195" authorId="1" shapeId="0">
      <text>
        <r>
          <rPr>
            <b/>
            <sz val="9"/>
            <color indexed="81"/>
            <rFont val="Tahoma"/>
            <family val="2"/>
          </rPr>
          <t>Keith Levenson:</t>
        </r>
        <r>
          <rPr>
            <sz val="9"/>
            <color indexed="81"/>
            <rFont val="Tahoma"/>
            <family val="2"/>
          </rPr>
          <t xml:space="preserve">
Prog data says this cost includes "Anti-Sweat heat Control ... and Heater, so subtracted $80</t>
        </r>
      </text>
    </comment>
    <comment ref="G195" authorId="1" shapeId="0">
      <text>
        <r>
          <rPr>
            <b/>
            <sz val="9"/>
            <color indexed="81"/>
            <rFont val="Tahoma"/>
            <family val="2"/>
          </rPr>
          <t>Keith Levenson:</t>
        </r>
        <r>
          <rPr>
            <sz val="9"/>
            <color indexed="81"/>
            <rFont val="Tahoma"/>
            <family val="2"/>
          </rPr>
          <t xml:space="preserve">
Prog data says this cost includes "Anti-Sweat heat Control ... and Heater, so subtracted $80</t>
        </r>
      </text>
    </comment>
    <comment ref="G230" authorId="1" shapeId="0">
      <text>
        <r>
          <rPr>
            <b/>
            <sz val="9"/>
            <color indexed="81"/>
            <rFont val="Tahoma"/>
            <family val="2"/>
          </rPr>
          <t>Keith Levenson:</t>
        </r>
        <r>
          <rPr>
            <sz val="9"/>
            <color indexed="81"/>
            <rFont val="Tahoma"/>
            <family val="2"/>
          </rPr>
          <t xml:space="preserve">
The AK-SC255 has capability to control HVAC, Lighting as well as refrigeration, so this cost will need to be greatly reduced</t>
        </r>
      </text>
    </comment>
    <comment ref="I230" authorId="1" shapeId="0">
      <text>
        <r>
          <rPr>
            <b/>
            <sz val="9"/>
            <color indexed="81"/>
            <rFont val="Tahoma"/>
            <family val="2"/>
          </rPr>
          <t>Keith Levenson:</t>
        </r>
        <r>
          <rPr>
            <sz val="9"/>
            <color indexed="81"/>
            <rFont val="Tahoma"/>
            <family val="2"/>
          </rPr>
          <t xml:space="preserve">
estimate 8 circuits controlled with an average of 4.5 doors per.</t>
        </r>
      </text>
    </comment>
    <comment ref="Q230" authorId="1" shapeId="0">
      <text>
        <r>
          <rPr>
            <b/>
            <sz val="9"/>
            <color indexed="81"/>
            <rFont val="Tahoma"/>
            <family val="2"/>
          </rPr>
          <t>Keith Levenson:</t>
        </r>
        <r>
          <rPr>
            <sz val="9"/>
            <color indexed="81"/>
            <rFont val="Tahoma"/>
            <family val="2"/>
          </rPr>
          <t xml:space="preserve">
The AK-SC255 has capability to control HVAC, Lighting as well as refrigeration, so this cost is divided by 4, and divided by 4 again assuming there are 4 circuits being controlled. </t>
        </r>
      </text>
    </comment>
  </commentList>
</comments>
</file>

<file path=xl/sharedStrings.xml><?xml version="1.0" encoding="utf-8"?>
<sst xmlns="http://schemas.openxmlformats.org/spreadsheetml/2006/main" count="975" uniqueCount="224">
  <si>
    <t>Raw Data</t>
  </si>
  <si>
    <t>Primary Data</t>
  </si>
  <si>
    <t>Region</t>
  </si>
  <si>
    <t>ID</t>
  </si>
  <si>
    <t>Make</t>
  </si>
  <si>
    <t>Labor Rate ($/Hr)</t>
  </si>
  <si>
    <t>Installed Cost</t>
  </si>
  <si>
    <t>RI</t>
  </si>
  <si>
    <t>MA</t>
  </si>
  <si>
    <t>Efficient Measure</t>
  </si>
  <si>
    <t>Market</t>
  </si>
  <si>
    <t>Market Code</t>
  </si>
  <si>
    <t>Regions</t>
  </si>
  <si>
    <t>Average Adjustment Factor</t>
  </si>
  <si>
    <t>Northern New England</t>
  </si>
  <si>
    <t>ME, VT, NH</t>
  </si>
  <si>
    <t>Central/Southern New England</t>
  </si>
  <si>
    <t>MA (exc Boston), RI, most CT</t>
  </si>
  <si>
    <t>New England City</t>
  </si>
  <si>
    <t>Boston, Providence</t>
  </si>
  <si>
    <t>NY Metro</t>
  </si>
  <si>
    <t>NY Upstate</t>
  </si>
  <si>
    <t>Buffalo, Rochester etc.</t>
  </si>
  <si>
    <t>Mid-Atlantic</t>
  </si>
  <si>
    <t>MD, DE, DC</t>
  </si>
  <si>
    <t>National Average</t>
  </si>
  <si>
    <t>-</t>
  </si>
  <si>
    <t>Regional Adjustment Factors</t>
  </si>
  <si>
    <t>Reference: RSMeans Masterformat City Cost Indexes based on weighted average of division category</t>
  </si>
  <si>
    <t>Reference City</t>
  </si>
  <si>
    <t>Material</t>
  </si>
  <si>
    <t>Installation</t>
  </si>
  <si>
    <t>Total</t>
  </si>
  <si>
    <t>Maine</t>
  </si>
  <si>
    <t>Portland</t>
  </si>
  <si>
    <t>Rockland</t>
  </si>
  <si>
    <t>Massachusetts</t>
  </si>
  <si>
    <t>Boston</t>
  </si>
  <si>
    <t>Fall River</t>
  </si>
  <si>
    <t>Greenfield</t>
  </si>
  <si>
    <t>Pittsfield</t>
  </si>
  <si>
    <t>New Hampshire</t>
  </si>
  <si>
    <t>Manchester</t>
  </si>
  <si>
    <t>Claremont</t>
  </si>
  <si>
    <t>Rhode Island</t>
  </si>
  <si>
    <t>Newport</t>
  </si>
  <si>
    <t>Providence</t>
  </si>
  <si>
    <t>New York</t>
  </si>
  <si>
    <t>Albany</t>
  </si>
  <si>
    <t>Brooklyn</t>
  </si>
  <si>
    <t>Buffalo</t>
  </si>
  <si>
    <t>Rochester</t>
  </si>
  <si>
    <t>Long Island City</t>
  </si>
  <si>
    <t>Vermont</t>
  </si>
  <si>
    <t>Burlington</t>
  </si>
  <si>
    <t>Guildhall</t>
  </si>
  <si>
    <t>Connecticut</t>
  </si>
  <si>
    <t>Stamford</t>
  </si>
  <si>
    <t>New London</t>
  </si>
  <si>
    <t>Delaware</t>
  </si>
  <si>
    <t>Wilmington</t>
  </si>
  <si>
    <t>Maryland</t>
  </si>
  <si>
    <t>Easton</t>
  </si>
  <si>
    <t>Baltimore</t>
  </si>
  <si>
    <t>D.C.</t>
  </si>
  <si>
    <t>Washington</t>
  </si>
  <si>
    <t>City Cost Index number is a percentage ratio of a specific city’s cost to the national average cost of the same item at a stated time period.</t>
  </si>
  <si>
    <t>Example</t>
  </si>
  <si>
    <t>MA exc Boston, RI, most CT</t>
  </si>
  <si>
    <t>MD, DE DC</t>
  </si>
  <si>
    <t>Labor Cost</t>
  </si>
  <si>
    <t>Results</t>
  </si>
  <si>
    <t>Niagara Falls</t>
  </si>
  <si>
    <t>Material Adjustment Factor</t>
  </si>
  <si>
    <t>Labor Adjustment Factor</t>
  </si>
  <si>
    <t>MD</t>
  </si>
  <si>
    <t>Measure Scenario(s)</t>
  </si>
  <si>
    <t>Measure Level Description</t>
  </si>
  <si>
    <t>Sizes</t>
  </si>
  <si>
    <t>Distinguishing Features</t>
  </si>
  <si>
    <t>Installation Scenarios</t>
  </si>
  <si>
    <t>Sources</t>
  </si>
  <si>
    <t>Measure Characterization:</t>
  </si>
  <si>
    <t>Model Number</t>
  </si>
  <si>
    <t>NY TRM, Efficiency Maine TRM, Massachusetts TRM</t>
  </si>
  <si>
    <t>Average</t>
  </si>
  <si>
    <t>Geographically Normalized Average</t>
  </si>
  <si>
    <t xml:space="preserve"> </t>
  </si>
  <si>
    <t>NYC, metro suburbs Southwest CT</t>
  </si>
  <si>
    <t>CT</t>
  </si>
  <si>
    <t>NH</t>
  </si>
  <si>
    <t>VT</t>
  </si>
  <si>
    <t>Base Cost Factor -BCF ($/Unit)</t>
  </si>
  <si>
    <t>Anti-Sweat Door Heater Controls</t>
  </si>
  <si>
    <t>Efficient Measure Description</t>
  </si>
  <si>
    <t>Baseline Description</t>
  </si>
  <si>
    <t>RET only (This equipment is baseline in new construction per IECC 2015)</t>
  </si>
  <si>
    <t>Baseline Efficiency Levels and Specifications</t>
  </si>
  <si>
    <t>Measure Efficiency Levels and Specifications</t>
  </si>
  <si>
    <t>Per Door (Standard Unit), Per Circuit (ME), Per Linear Ft. Case (NGRID MA/RI), Per kWh Saved (Groton Utilities, CT)</t>
  </si>
  <si>
    <t xml:space="preserve">[1] https://www.efficiencyvermont.com/For-My-Business/Ways-To-Save-and-Rebates/Refrigeration-Controls/single-item/index/door-frame-heater-controls
</t>
  </si>
  <si>
    <t xml:space="preserve">[2] https://www.bgesmartenergy.com/sites/bge/files/BGE_IC_Application_Kitchen_Refrig_Incentives.pdf
</t>
  </si>
  <si>
    <t xml:space="preserve">[3] https://www.dcseu.com/docs/business/techspec/DCSEU-TECHSPEC-Refrigeration.pdf
</t>
  </si>
  <si>
    <t>Linear Ft Installed</t>
  </si>
  <si>
    <t># of Doors</t>
  </si>
  <si>
    <t>Total Labor Hrs</t>
  </si>
  <si>
    <t>NYC</t>
  </si>
  <si>
    <t>Control Cost</t>
  </si>
  <si>
    <t>Web</t>
  </si>
  <si>
    <t>Masterbilt</t>
  </si>
  <si>
    <t>Door Miser</t>
  </si>
  <si>
    <t>kWh Saved</t>
  </si>
  <si>
    <t>AVERAGES</t>
  </si>
  <si>
    <t>Anti Sweat Door Heater Controls</t>
  </si>
  <si>
    <t>Average Total Cost Per Door</t>
  </si>
  <si>
    <t>Final Control Cost</t>
  </si>
  <si>
    <t>Assumed Markup</t>
  </si>
  <si>
    <t>Danfoss</t>
  </si>
  <si>
    <t xml:space="preserve"> AK-255</t>
  </si>
  <si>
    <t>Total Installed Cost</t>
  </si>
  <si>
    <t>Labor Time*</t>
  </si>
  <si>
    <t>AS-20z</t>
  </si>
  <si>
    <t>Anti-Sweat Heater Refrigerated Display Case Controller</t>
  </si>
  <si>
    <t>Average Cooler</t>
  </si>
  <si>
    <t>Average Freezer</t>
  </si>
  <si>
    <t>F/C</t>
  </si>
  <si>
    <t>F</t>
  </si>
  <si>
    <t>C</t>
  </si>
  <si>
    <t>*Labor time is per Circuit and includes commissioning.</t>
  </si>
  <si>
    <t>Cooler Door</t>
  </si>
  <si>
    <t>Freezer Door</t>
  </si>
  <si>
    <t>Estimated Total Cost Results, Efficient Measure (Per Circuit)</t>
  </si>
  <si>
    <t>DVDT</t>
  </si>
  <si>
    <t>19-14106</t>
  </si>
  <si>
    <t>Greenwize</t>
  </si>
  <si>
    <t>Total Materials Cost</t>
  </si>
  <si>
    <t>Material Cost Per Door Freezer</t>
  </si>
  <si>
    <t>Material Cost Per Door Cooler</t>
  </si>
  <si>
    <t>Cooler Average # doors:</t>
  </si>
  <si>
    <t>Freezer Average # doors:</t>
  </si>
  <si>
    <t>Source</t>
  </si>
  <si>
    <t>Program data</t>
  </si>
  <si>
    <t>Interview</t>
  </si>
  <si>
    <t>Internet search</t>
  </si>
  <si>
    <t>Regional Labor</t>
  </si>
  <si>
    <t>Per Circuit</t>
  </si>
  <si>
    <t>SUMMARY OF RESULTS</t>
  </si>
  <si>
    <t>Regional-Specific Costs</t>
  </si>
  <si>
    <t>Unit</t>
  </si>
  <si>
    <t>Controller</t>
  </si>
  <si>
    <t>NA</t>
  </si>
  <si>
    <t>Market 1 Northern New England Installed Cost ($/Unit)</t>
  </si>
  <si>
    <t>Market 2 Central/Southern New England  Installed Cost ($/Unit)</t>
  </si>
  <si>
    <t>Market 3 New England City Installed Cost ($/Unit)</t>
  </si>
  <si>
    <t>Market 4 NY Metro Installed Cost ($/Unit)</t>
  </si>
  <si>
    <t>Market 5 NY Upstate Installed Cost ($/Unit)</t>
  </si>
  <si>
    <t>Market 6 Mid-Atlantic Installed Cost ($/Unit)</t>
  </si>
  <si>
    <t>19-14107</t>
  </si>
  <si>
    <t>Statistical Analysis of Non-Regional Specific Results</t>
  </si>
  <si>
    <t>Data Statistics and Ranges</t>
  </si>
  <si>
    <t>Metric</t>
  </si>
  <si>
    <t>Standard deviation</t>
  </si>
  <si>
    <t>Material Cost / Cooler Door</t>
  </si>
  <si>
    <t>Labor Cost / Cooler Door</t>
  </si>
  <si>
    <t>Total installed Cost / Cooler Door</t>
  </si>
  <si>
    <t>Material Cost Per Controller</t>
  </si>
  <si>
    <t>Material Cost / Controller</t>
  </si>
  <si>
    <t>Labor Cost / Controller</t>
  </si>
  <si>
    <t>Total installed Cost / Controller</t>
  </si>
  <si>
    <t>Equipment &amp; Materials Cost</t>
  </si>
  <si>
    <t>per Controller</t>
  </si>
  <si>
    <t># of Controllers</t>
  </si>
  <si>
    <t xml:space="preserve"> per door - Coolers</t>
  </si>
  <si>
    <t xml:space="preserve">per door - Freezers </t>
  </si>
  <si>
    <t>bounds</t>
  </si>
  <si>
    <t>Total Installed Cost Analysis</t>
  </si>
  <si>
    <t>per Cooler</t>
  </si>
  <si>
    <t>per Freezer</t>
  </si>
  <si>
    <t>points outside bounds</t>
  </si>
  <si>
    <t>Base Cost Factor -BCF ($/Unit) Outliers removed</t>
  </si>
  <si>
    <t>Average Total Installed Cost</t>
  </si>
  <si>
    <r>
      <rPr>
        <b/>
        <u/>
        <sz val="11"/>
        <color theme="1"/>
        <rFont val="Calibri"/>
        <family val="2"/>
        <scheme val="minor"/>
      </rPr>
      <t>Average Total Installed Cos</t>
    </r>
    <r>
      <rPr>
        <b/>
        <sz val="11"/>
        <color theme="1"/>
        <rFont val="Calibri"/>
        <family val="2"/>
        <scheme val="minor"/>
      </rPr>
      <t>t - Outliers removed</t>
    </r>
  </si>
  <si>
    <t>Door Heater Controller</t>
  </si>
  <si>
    <t>Market 6 Mid-Atlantic Installed Cost ($/Unit) - Outliers removed</t>
  </si>
  <si>
    <t>Market 5 NY Upstate Installed Cost ($/Unit)  - Outliers removed</t>
  </si>
  <si>
    <t>Market 4 NY Metro Installed Cost ($/Unit)  - Outliers removed</t>
  </si>
  <si>
    <t>Market 3 New England City Installed Cost ($/Unit)  - Outliers removed</t>
  </si>
  <si>
    <t>Market 2 Central/Southern New England  Installed Cost ($/Unit)  - Outliers removed</t>
  </si>
  <si>
    <t>Market 1 Northern New England Installed Cost ($/Unit)  - Outliers removed</t>
  </si>
  <si>
    <t>Outlier determination 
Std. Dev. Method</t>
  </si>
  <si>
    <t>NYC, Metro, Suburbs, Southeast CT</t>
  </si>
  <si>
    <t>no cost data</t>
  </si>
  <si>
    <t>duplicate</t>
  </si>
  <si>
    <t>multifunctional control</t>
  </si>
  <si>
    <t>Base Cost Factor:</t>
  </si>
  <si>
    <t>PMAC II</t>
  </si>
  <si>
    <t>CPC</t>
  </si>
  <si>
    <t>N/A</t>
  </si>
  <si>
    <t>TAC</t>
  </si>
  <si>
    <t>Com-Trol MCS-4000/4500</t>
  </si>
  <si>
    <t>Com-Trol MCS-4000/4501</t>
  </si>
  <si>
    <t>multifunctional control, no cost data</t>
  </si>
  <si>
    <t>Total Labor Cost per Freezer Door</t>
  </si>
  <si>
    <t>Total Labor Cost per Cooler Door</t>
  </si>
  <si>
    <t>Total Labor Cost per Controller</t>
  </si>
  <si>
    <t>Total Labor Cost per Controller - Cooler</t>
  </si>
  <si>
    <t>Total Labor Cost per Controller - Freezer</t>
  </si>
  <si>
    <t>Total Cost per Cooler Door</t>
  </si>
  <si>
    <t>Total Cost per Freezer Door</t>
  </si>
  <si>
    <t>Total Installed Cost per Controller</t>
  </si>
  <si>
    <t>Total Cost per Door</t>
  </si>
  <si>
    <t>Continuous, Uncontrolled Door Heater Operation</t>
  </si>
  <si>
    <t>* Since the baseline cost for this measure is zero, these costs are actually the full installed cost including both materials and labor.</t>
  </si>
  <si>
    <t>outliers removed from the final analysis are highlighted in yellow</t>
  </si>
  <si>
    <t>Typical Building Type: Grocery Store, Convenience Store
(1) Central or decentralized control via indoor (exterior of cooler/freezer) relative humidity sensor(s).
(2) Heaters controlled by door conductivity sensors.</t>
  </si>
  <si>
    <t xml:space="preserve"> derived or adjusted data</t>
  </si>
  <si>
    <t>primary data</t>
  </si>
  <si>
    <t>Removed Data</t>
  </si>
  <si>
    <t>Reason Removed</t>
  </si>
  <si>
    <t xml:space="preserve">Anti-Sweat Door Heater Controls installed on reach-in cooler/freezer doors to turn off door heaters when not necessary to prevent condensation. </t>
  </si>
  <si>
    <t>Reach-in Cooler or Freezer Doors with uncontrolled Anti-Sweat Door Heaters operating continuously.</t>
  </si>
  <si>
    <r>
      <t>Anti-Sweat Door Heater Controls allow for 'on/off'* operation of heaters installed on refrigerated cooler/freezer doors. 
Without control these heaters are assumed to operate continuously for 8760 annual hours. 
Controlling anti-sweat door heaters also reduces building and cooler/freezer cooling load.
*</t>
    </r>
    <r>
      <rPr>
        <sz val="9"/>
        <rFont val="Palatino Linotype"/>
        <family val="1"/>
      </rPr>
      <t>Pulse-Width Modulation (rather than on/off operation)  may be used by certain controllers to reduce thermal stress on heating elements.</t>
    </r>
  </si>
  <si>
    <t>Deemed savings from reduced heater run-time and reduced building and display case cooling load. 
Based on applicable TRMs, annual runtime is typically reduced to approximately 4,700 hrs for Freezers and 2,270 hrs for Coolers. 
Depending on control strategy, climate, and setting parameters, runtime may be reduced significantly further. these additional energy savings.</t>
  </si>
  <si>
    <r>
      <rPr>
        <b/>
        <sz val="10"/>
        <color rgb="FF000000"/>
        <rFont val="Palatino Linotype"/>
        <family val="1"/>
      </rPr>
      <t>Two control approaches:</t>
    </r>
    <r>
      <rPr>
        <sz val="10"/>
        <color rgb="FF000000"/>
        <rFont val="Palatino Linotype"/>
        <family val="1"/>
      </rPr>
      <t xml:space="preserve">
(1) Door heaters are controlled based on the relative humidity of the air outside of the controlled display case.
(2) Door heaters are controlled based on sensors that measure door glass conductivity, and activate heaters when condensation is detected.
</t>
    </r>
    <r>
      <rPr>
        <b/>
        <u/>
        <sz val="10"/>
        <color rgb="FF000000"/>
        <rFont val="Palatino Linotype"/>
        <family val="1"/>
      </rPr>
      <t>Incentive Approches:</t>
    </r>
    <r>
      <rPr>
        <sz val="10"/>
        <color rgb="FF000000"/>
        <rFont val="Palatino Linotype"/>
        <family val="1"/>
      </rPr>
      <t xml:space="preserve">
</t>
    </r>
    <r>
      <rPr>
        <b/>
        <sz val="10"/>
        <color rgb="FF000000"/>
        <rFont val="Palatino Linotype"/>
        <family val="1"/>
      </rPr>
      <t>VT (EVT):</t>
    </r>
    <r>
      <rPr>
        <sz val="10"/>
        <color rgb="FF000000"/>
        <rFont val="Palatino Linotype"/>
        <family val="1"/>
      </rPr>
      <t xml:space="preserve"> Must be a humidity based control. [1]
</t>
    </r>
    <r>
      <rPr>
        <b/>
        <sz val="10"/>
        <color rgb="FF000000"/>
        <rFont val="Palatino Linotype"/>
        <family val="1"/>
      </rPr>
      <t xml:space="preserve">NH (PSNH, Unitil, Liberty): </t>
    </r>
    <r>
      <rPr>
        <sz val="10"/>
        <color rgb="FF000000"/>
        <rFont val="Palatino Linotype"/>
        <family val="1"/>
      </rPr>
      <t xml:space="preserve">No Prescriptive Incentive Offered; Custom only.
</t>
    </r>
    <r>
      <rPr>
        <b/>
        <sz val="10"/>
        <rFont val="Palatino Linotype"/>
        <family val="1"/>
      </rPr>
      <t xml:space="preserve">ME (Efficiency Maine): </t>
    </r>
    <r>
      <rPr>
        <sz val="10"/>
        <rFont val="Palatino Linotype"/>
        <family val="1"/>
      </rPr>
      <t xml:space="preserve">No Control Approach Specified, Incentive offered per circuit.
</t>
    </r>
    <r>
      <rPr>
        <b/>
        <sz val="10"/>
        <rFont val="Palatino Linotype"/>
        <family val="1"/>
      </rPr>
      <t xml:space="preserve">MA (National Grid </t>
    </r>
    <r>
      <rPr>
        <b/>
        <u/>
        <sz val="10"/>
        <rFont val="Palatino Linotype"/>
        <family val="1"/>
      </rPr>
      <t>Only</t>
    </r>
    <r>
      <rPr>
        <b/>
        <sz val="10"/>
        <rFont val="Palatino Linotype"/>
        <family val="1"/>
      </rPr>
      <t>):</t>
    </r>
    <r>
      <rPr>
        <sz val="10"/>
        <rFont val="Palatino Linotype"/>
        <family val="1"/>
      </rPr>
      <t xml:space="preserve"> No Control Approach Specified</t>
    </r>
    <r>
      <rPr>
        <sz val="10"/>
        <color rgb="FF000000"/>
        <rFont val="Palatino Linotype"/>
        <family val="1"/>
      </rPr>
      <t xml:space="preserve">
</t>
    </r>
    <r>
      <rPr>
        <b/>
        <sz val="10"/>
        <color rgb="FF000000"/>
        <rFont val="Palatino Linotype"/>
        <family val="1"/>
      </rPr>
      <t xml:space="preserve">RI (National Grid </t>
    </r>
    <r>
      <rPr>
        <b/>
        <u/>
        <sz val="10"/>
        <color rgb="FF000000"/>
        <rFont val="Palatino Linotype"/>
        <family val="1"/>
      </rPr>
      <t>Only</t>
    </r>
    <r>
      <rPr>
        <b/>
        <sz val="10"/>
        <color rgb="FF000000"/>
        <rFont val="Palatino Linotype"/>
        <family val="1"/>
      </rPr>
      <t xml:space="preserve">): </t>
    </r>
    <r>
      <rPr>
        <sz val="10"/>
        <color rgb="FF000000"/>
        <rFont val="Palatino Linotype"/>
        <family val="1"/>
      </rPr>
      <t xml:space="preserve">No Control Approach Specified
</t>
    </r>
    <r>
      <rPr>
        <b/>
        <sz val="10"/>
        <color rgb="FF000000"/>
        <rFont val="Palatino Linotype"/>
        <family val="1"/>
      </rPr>
      <t xml:space="preserve">CT (Groton Utilities): </t>
    </r>
    <r>
      <rPr>
        <sz val="10"/>
        <color rgb="FF000000"/>
        <rFont val="Palatino Linotype"/>
        <family val="1"/>
      </rPr>
      <t>No Control Approach Specified,</t>
    </r>
    <r>
      <rPr>
        <b/>
        <sz val="10"/>
        <color rgb="FF000000"/>
        <rFont val="Palatino Linotype"/>
        <family val="1"/>
      </rPr>
      <t xml:space="preserve"> </t>
    </r>
    <r>
      <rPr>
        <sz val="10"/>
        <color rgb="FF000000"/>
        <rFont val="Palatino Linotype"/>
        <family val="1"/>
      </rPr>
      <t>Prescriptive incentive offered at</t>
    </r>
    <r>
      <rPr>
        <b/>
        <sz val="10"/>
        <color rgb="FF000000"/>
        <rFont val="Palatino Linotype"/>
        <family val="1"/>
      </rPr>
      <t xml:space="preserve"> </t>
    </r>
    <r>
      <rPr>
        <sz val="10"/>
        <color rgb="FF000000"/>
        <rFont val="Palatino Linotype"/>
        <family val="1"/>
      </rPr>
      <t xml:space="preserve">$0.14 per kWh saved
</t>
    </r>
    <r>
      <rPr>
        <b/>
        <sz val="10"/>
        <color rgb="FF000000"/>
        <rFont val="Palatino Linotype"/>
        <family val="1"/>
      </rPr>
      <t xml:space="preserve">MD (BGE): </t>
    </r>
    <r>
      <rPr>
        <sz val="10"/>
        <color rgb="FF000000"/>
        <rFont val="Palatino Linotype"/>
        <family val="1"/>
      </rPr>
      <t xml:space="preserve">Humidity based control, other strategies may qualify. [2]
</t>
    </r>
    <r>
      <rPr>
        <b/>
        <sz val="10"/>
        <color rgb="FF000000"/>
        <rFont val="Palatino Linotype"/>
        <family val="1"/>
      </rPr>
      <t xml:space="preserve">D.C. (D.C. SEU): </t>
    </r>
    <r>
      <rPr>
        <sz val="10"/>
        <color rgb="FF000000"/>
        <rFont val="Palatino Linotype"/>
        <family val="1"/>
      </rPr>
      <t>Must be Humidity Based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</si>
</sst>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
    <numFmt numFmtId="165" formatCode="&quot;$&quot;#,##0.00"/>
    <numFmt numFmtId="166" formatCode="0.0"/>
    <numFmt numFmtId="167" formatCode="_(&quot;$&quot;* #,##0_);_(&quot;$&quot;* \(#,##0\);_(&quot;$&quot;* &quot;-&quot;??_);_(@_)"/>
    <numFmt numFmtId="168" formatCode="_(* #,##0_);_(* \(#,##0\);_(* &quot;-&quot;??_);_(@_)"/>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b/>
      <sz val="18"/>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Verdana"/>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25"/>
      <color theme="10"/>
      <name val="Calibri"/>
      <family val="2"/>
    </font>
    <font>
      <u/>
      <sz val="11"/>
      <color theme="10"/>
      <name val="Calibri"/>
      <family val="2"/>
    </font>
    <font>
      <sz val="18"/>
      <color theme="3"/>
      <name val="Cambria"/>
      <family val="2"/>
      <scheme val="major"/>
    </font>
    <font>
      <sz val="11"/>
      <color theme="1"/>
      <name val="Calibri"/>
      <family val="2"/>
    </font>
    <font>
      <b/>
      <sz val="11"/>
      <color rgb="FF000000"/>
      <name val="Calibri"/>
      <family val="2"/>
    </font>
    <font>
      <b/>
      <sz val="10"/>
      <color rgb="FFFFFFFF"/>
      <name val="Palatino Linotype"/>
      <family val="1"/>
    </font>
    <font>
      <b/>
      <sz val="14"/>
      <name val="Palatino Linotype"/>
      <family val="1"/>
    </font>
    <font>
      <b/>
      <sz val="14"/>
      <color theme="1"/>
      <name val="Palatino Linotype"/>
      <family val="1"/>
    </font>
    <font>
      <sz val="10"/>
      <color theme="1"/>
      <name val="Palatino Linotype"/>
      <family val="1"/>
    </font>
    <font>
      <sz val="10"/>
      <color rgb="FFFF0000"/>
      <name val="Palatino Linotype"/>
      <family val="1"/>
    </font>
    <font>
      <u/>
      <sz val="10"/>
      <color theme="10"/>
      <name val="Palatino Linotype"/>
      <family val="1"/>
    </font>
    <font>
      <b/>
      <sz val="10"/>
      <color theme="1"/>
      <name val="Palatino Linotype"/>
      <family val="1"/>
    </font>
    <font>
      <sz val="10"/>
      <color rgb="FF000000"/>
      <name val="Palatino Linotype"/>
      <family val="1"/>
    </font>
    <font>
      <u/>
      <sz val="8.8000000000000007"/>
      <color theme="10"/>
      <name val="Calibri"/>
      <family val="2"/>
    </font>
    <font>
      <sz val="10"/>
      <name val="Palatino Linotype"/>
      <family val="1"/>
    </font>
    <font>
      <sz val="9"/>
      <name val="Palatino Linotype"/>
      <family val="1"/>
    </font>
    <font>
      <b/>
      <sz val="10"/>
      <color rgb="FF000000"/>
      <name val="Palatino Linotype"/>
      <family val="1"/>
    </font>
    <font>
      <b/>
      <u/>
      <sz val="10"/>
      <color rgb="FF000000"/>
      <name val="Palatino Linotype"/>
      <family val="1"/>
    </font>
    <font>
      <b/>
      <sz val="10"/>
      <name val="Palatino Linotype"/>
      <family val="1"/>
    </font>
    <font>
      <b/>
      <u/>
      <sz val="10"/>
      <name val="Palatino Linotype"/>
      <family val="1"/>
    </font>
    <font>
      <i/>
      <sz val="11"/>
      <color theme="1"/>
      <name val="Calibri"/>
      <family val="2"/>
      <scheme val="minor"/>
    </font>
    <font>
      <sz val="10"/>
      <color theme="0"/>
      <name val="Palatino Linotype"/>
      <family val="1"/>
    </font>
    <font>
      <sz val="11"/>
      <color rgb="FFC00000"/>
      <name val="Calibri"/>
      <family val="2"/>
      <scheme val="minor"/>
    </font>
    <font>
      <b/>
      <sz val="14"/>
      <color rgb="FF000000"/>
      <name val="Calibri"/>
      <family val="2"/>
    </font>
    <font>
      <b/>
      <sz val="14"/>
      <color rgb="FF000000"/>
      <name val="Calibri"/>
      <family val="2"/>
      <scheme val="minor"/>
    </font>
    <font>
      <b/>
      <u/>
      <sz val="11"/>
      <color theme="1"/>
      <name val="Calibri"/>
      <family val="2"/>
      <scheme val="minor"/>
    </font>
    <font>
      <sz val="11"/>
      <color theme="0" tint="-4.9989318521683403E-2"/>
      <name val="Calibri"/>
      <family val="2"/>
      <scheme val="minor"/>
    </font>
    <font>
      <b/>
      <sz val="14"/>
      <color theme="1"/>
      <name val="Calibri"/>
      <family val="2"/>
      <scheme val="minor"/>
    </font>
    <font>
      <b/>
      <sz val="11"/>
      <color theme="1"/>
      <name val="Palatino Linotype"/>
      <family val="1"/>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F6754"/>
        <bgColor indexed="64"/>
      </patternFill>
    </fill>
    <fill>
      <patternFill patternType="solid">
        <fgColor rgb="FFDDD9C4"/>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C5D9F1"/>
        <bgColor rgb="FF000000"/>
      </patternFill>
    </fill>
    <fill>
      <patternFill patternType="solid">
        <fgColor theme="9" tint="0.79998168889431442"/>
        <bgColor indexed="64"/>
      </patternFill>
    </fill>
    <fill>
      <patternFill patternType="solid">
        <fgColor theme="9"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style="medium">
        <color rgb="FFFFFFFF"/>
      </top>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style="medium">
        <color rgb="FFFFFFF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025">
    <xf numFmtId="0" fontId="0"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2" applyNumberFormat="0" applyAlignment="0" applyProtection="0"/>
    <xf numFmtId="0" fontId="10" fillId="21" borderId="3" applyNumberFormat="0" applyAlignment="0" applyProtection="0"/>
    <xf numFmtId="44" fontId="5"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17" fillId="0" borderId="7" applyNumberFormat="0" applyFill="0" applyAlignment="0" applyProtection="0"/>
    <xf numFmtId="0" fontId="18"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23" borderId="8" applyNumberFormat="0" applyFont="0" applyAlignment="0" applyProtection="0"/>
    <xf numFmtId="0" fontId="19" fillId="20" borderId="9"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xf numFmtId="43" fontId="5"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5" fillId="0" borderId="0"/>
    <xf numFmtId="0" fontId="1" fillId="0" borderId="0"/>
    <xf numFmtId="0" fontId="1" fillId="0" borderId="0"/>
    <xf numFmtId="0" fontId="25"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28" fillId="0" borderId="0"/>
    <xf numFmtId="0" fontId="31" fillId="0" borderId="0" applyNumberFormat="0" applyFill="0" applyBorder="0" applyAlignment="0" applyProtection="0"/>
    <xf numFmtId="0" fontId="32" fillId="0" borderId="17"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5" fillId="26" borderId="0" applyNumberFormat="0" applyBorder="0" applyAlignment="0" applyProtection="0"/>
    <xf numFmtId="0" fontId="36" fillId="27" borderId="0" applyNumberFormat="0" applyBorder="0" applyAlignment="0" applyProtection="0"/>
    <xf numFmtId="0" fontId="37" fillId="28" borderId="0" applyNumberFormat="0" applyBorder="0" applyAlignment="0" applyProtection="0"/>
    <xf numFmtId="0" fontId="38" fillId="29" borderId="20" applyNumberFormat="0" applyAlignment="0" applyProtection="0"/>
    <xf numFmtId="0" fontId="39" fillId="30" borderId="21" applyNumberFormat="0" applyAlignment="0" applyProtection="0"/>
    <xf numFmtId="0" fontId="40" fillId="30" borderId="20" applyNumberFormat="0" applyAlignment="0" applyProtection="0"/>
    <xf numFmtId="0" fontId="41" fillId="0" borderId="22" applyNumberFormat="0" applyFill="0" applyAlignment="0" applyProtection="0"/>
    <xf numFmtId="0" fontId="42" fillId="31" borderId="23" applyNumberFormat="0" applyAlignment="0" applyProtection="0"/>
    <xf numFmtId="0" fontId="43" fillId="0" borderId="0" applyNumberFormat="0" applyFill="0" applyBorder="0" applyAlignment="0" applyProtection="0"/>
    <xf numFmtId="0" fontId="1" fillId="32" borderId="24" applyNumberFormat="0" applyFont="0" applyAlignment="0" applyProtection="0"/>
    <xf numFmtId="0" fontId="44" fillId="0" borderId="0" applyNumberFormat="0" applyFill="0" applyBorder="0" applyAlignment="0" applyProtection="0"/>
    <xf numFmtId="0" fontId="2" fillId="0" borderId="25" applyNumberFormat="0" applyFill="0" applyAlignment="0" applyProtection="0"/>
    <xf numFmtId="0" fontId="4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5" fillId="56" borderId="0" applyNumberFormat="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applyNumberFormat="0" applyFill="0" applyBorder="0" applyAlignment="0" applyProtection="0"/>
    <xf numFmtId="0" fontId="48" fillId="0" borderId="0" applyNumberForma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43" fontId="1" fillId="0" borderId="0" applyFont="0" applyFill="0" applyBorder="0" applyAlignment="0" applyProtection="0"/>
  </cellStyleXfs>
  <cellXfs count="342">
    <xf numFmtId="0" fontId="0" fillId="0" borderId="0" xfId="0"/>
    <xf numFmtId="0" fontId="3" fillId="0" borderId="0" xfId="0" applyFont="1" applyBorder="1"/>
    <xf numFmtId="0" fontId="4" fillId="0" borderId="0" xfId="0" applyFont="1" applyBorder="1"/>
    <xf numFmtId="0" fontId="0" fillId="25" borderId="11" xfId="0" applyFill="1" applyBorder="1"/>
    <xf numFmtId="0" fontId="2" fillId="0" borderId="0" xfId="0" applyFont="1"/>
    <xf numFmtId="0" fontId="24" fillId="0" borderId="0" xfId="0" applyFont="1"/>
    <xf numFmtId="0" fontId="0" fillId="0" borderId="0" xfId="0" applyFont="1"/>
    <xf numFmtId="0" fontId="26" fillId="24" borderId="12" xfId="4" applyFont="1" applyFill="1" applyBorder="1" applyAlignment="1">
      <alignment horizontal="center" wrapText="1"/>
    </xf>
    <xf numFmtId="1" fontId="27" fillId="0" borderId="12" xfId="3" applyNumberFormat="1" applyFont="1" applyFill="1" applyBorder="1" applyAlignment="1">
      <alignment horizontal="center"/>
    </xf>
    <xf numFmtId="0" fontId="27" fillId="0" borderId="12" xfId="3" applyFont="1" applyFill="1" applyBorder="1" applyAlignment="1">
      <alignment horizontal="center"/>
    </xf>
    <xf numFmtId="0" fontId="0" fillId="0" borderId="0" xfId="0" applyFont="1" applyBorder="1"/>
    <xf numFmtId="0" fontId="0" fillId="0" borderId="0" xfId="0" applyBorder="1"/>
    <xf numFmtId="0" fontId="0" fillId="0" borderId="0" xfId="0" applyFill="1"/>
    <xf numFmtId="0" fontId="0" fillId="0" borderId="0" xfId="0" applyFont="1" applyFill="1" applyBorder="1"/>
    <xf numFmtId="44" fontId="0" fillId="0" borderId="0" xfId="1957" applyFont="1"/>
    <xf numFmtId="167" fontId="0" fillId="0" borderId="0" xfId="1957" applyNumberFormat="1" applyFont="1"/>
    <xf numFmtId="0" fontId="4" fillId="0" borderId="0" xfId="0" applyFont="1" applyBorder="1" applyAlignment="1"/>
    <xf numFmtId="0" fontId="0" fillId="25" borderId="14" xfId="0" applyFill="1" applyBorder="1"/>
    <xf numFmtId="0" fontId="0" fillId="25" borderId="15" xfId="0" applyFill="1" applyBorder="1"/>
    <xf numFmtId="2" fontId="0" fillId="0" borderId="1" xfId="0" applyNumberFormat="1" applyFont="1" applyBorder="1"/>
    <xf numFmtId="0" fontId="2" fillId="24" borderId="1" xfId="0" applyFont="1" applyFill="1" applyBorder="1" applyAlignment="1">
      <alignment horizontal="left"/>
    </xf>
    <xf numFmtId="0" fontId="0" fillId="0" borderId="0" xfId="0" applyFill="1" applyBorder="1"/>
    <xf numFmtId="0" fontId="0" fillId="0" borderId="0" xfId="0"/>
    <xf numFmtId="166" fontId="0" fillId="0" borderId="0" xfId="0" applyNumberFormat="1" applyFill="1" applyBorder="1"/>
    <xf numFmtId="0" fontId="0" fillId="0" borderId="13" xfId="0" applyBorder="1"/>
    <xf numFmtId="0" fontId="0" fillId="0" borderId="14" xfId="0" applyBorder="1"/>
    <xf numFmtId="0" fontId="26" fillId="24" borderId="26" xfId="4" applyFont="1" applyFill="1" applyBorder="1" applyAlignment="1">
      <alignment horizontal="center" wrapText="1"/>
    </xf>
    <xf numFmtId="0" fontId="26" fillId="24" borderId="27" xfId="4" applyFont="1" applyFill="1" applyBorder="1" applyAlignment="1">
      <alignment horizontal="center" wrapText="1"/>
    </xf>
    <xf numFmtId="0" fontId="2" fillId="24" borderId="26" xfId="0" applyFont="1" applyFill="1" applyBorder="1"/>
    <xf numFmtId="167" fontId="0" fillId="0" borderId="0" xfId="1957" applyNumberFormat="1" applyFont="1" applyFill="1" applyBorder="1"/>
    <xf numFmtId="0" fontId="2" fillId="24" borderId="26" xfId="0" applyFont="1" applyFill="1" applyBorder="1" applyAlignment="1">
      <alignment horizontal="left"/>
    </xf>
    <xf numFmtId="0" fontId="0" fillId="0" borderId="26" xfId="0" applyFont="1" applyBorder="1" applyAlignment="1">
      <alignment horizontal="center"/>
    </xf>
    <xf numFmtId="2" fontId="0" fillId="0" borderId="26" xfId="0" applyNumberFormat="1" applyFont="1" applyBorder="1"/>
    <xf numFmtId="0" fontId="0" fillId="0" borderId="26" xfId="0" applyFont="1" applyFill="1" applyBorder="1" applyAlignment="1">
      <alignment horizontal="center"/>
    </xf>
    <xf numFmtId="0" fontId="52" fillId="0" borderId="0" xfId="0" applyFont="1"/>
    <xf numFmtId="0" fontId="53" fillId="0" borderId="0" xfId="0" applyFont="1"/>
    <xf numFmtId="0" fontId="54" fillId="0" borderId="0" xfId="0" applyFont="1"/>
    <xf numFmtId="0" fontId="58" fillId="58" borderId="29" xfId="0" applyFont="1" applyFill="1" applyBorder="1" applyAlignment="1">
      <alignment horizontal="left"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horizontal="center" wrapText="1"/>
    </xf>
    <xf numFmtId="165" fontId="54" fillId="0" borderId="0" xfId="0" applyNumberFormat="1" applyFont="1" applyAlignment="1">
      <alignment horizontal="center"/>
    </xf>
    <xf numFmtId="0" fontId="58" fillId="58" borderId="28" xfId="0" applyFont="1" applyFill="1" applyBorder="1" applyAlignment="1">
      <alignment horizontal="center" vertical="center"/>
    </xf>
    <xf numFmtId="164" fontId="54" fillId="0" borderId="0" xfId="0" applyNumberFormat="1" applyFont="1" applyAlignment="1">
      <alignment horizontal="center"/>
    </xf>
    <xf numFmtId="0" fontId="51" fillId="57" borderId="28" xfId="0" applyFont="1" applyFill="1" applyBorder="1" applyAlignment="1">
      <alignment horizontal="center" vertical="center" wrapText="1"/>
    </xf>
    <xf numFmtId="0" fontId="60" fillId="58" borderId="34" xfId="0" applyFont="1" applyFill="1" applyBorder="1" applyAlignment="1">
      <alignment horizontal="center" vertical="center" wrapText="1"/>
    </xf>
    <xf numFmtId="0" fontId="51" fillId="57" borderId="35" xfId="0" applyFont="1" applyFill="1" applyBorder="1" applyAlignment="1">
      <alignment horizontal="center" vertical="center" wrapText="1"/>
    </xf>
    <xf numFmtId="0" fontId="60" fillId="58" borderId="36" xfId="0" applyFont="1" applyFill="1" applyBorder="1" applyAlignment="1">
      <alignment horizontal="center" vertical="center"/>
    </xf>
    <xf numFmtId="0" fontId="58" fillId="58" borderId="34" xfId="0" applyFont="1" applyFill="1" applyBorder="1" applyAlignment="1">
      <alignment horizontal="center" vertical="center"/>
    </xf>
    <xf numFmtId="0" fontId="60" fillId="58" borderId="34" xfId="0" quotePrefix="1" applyFont="1" applyFill="1" applyBorder="1" applyAlignment="1">
      <alignment horizontal="center" vertical="center" wrapText="1"/>
    </xf>
    <xf numFmtId="0" fontId="58" fillId="58" borderId="34" xfId="0" applyFont="1" applyFill="1" applyBorder="1" applyAlignment="1">
      <alignment horizontal="center" vertical="center" wrapText="1"/>
    </xf>
    <xf numFmtId="0" fontId="58" fillId="58" borderId="34" xfId="0" applyFont="1" applyFill="1" applyBorder="1" applyAlignment="1">
      <alignment horizontal="left" vertical="center" wrapText="1"/>
    </xf>
    <xf numFmtId="0" fontId="25" fillId="58" borderId="33" xfId="2011" applyFill="1" applyBorder="1" applyAlignment="1">
      <alignment horizontal="left" vertical="top" wrapText="1"/>
    </xf>
    <xf numFmtId="0" fontId="25" fillId="58" borderId="31" xfId="2011" applyFill="1" applyBorder="1" applyAlignment="1">
      <alignment horizontal="left" vertical="top" wrapText="1"/>
    </xf>
    <xf numFmtId="0" fontId="0" fillId="25" borderId="11" xfId="0" applyFill="1" applyBorder="1" applyAlignment="1">
      <alignment horizontal="center"/>
    </xf>
    <xf numFmtId="0" fontId="0" fillId="25" borderId="14" xfId="0" applyFill="1" applyBorder="1" applyAlignment="1">
      <alignment horizontal="center"/>
    </xf>
    <xf numFmtId="0" fontId="0" fillId="0" borderId="0" xfId="0" applyAlignment="1">
      <alignment horizontal="center"/>
    </xf>
    <xf numFmtId="166" fontId="0" fillId="0" borderId="0" xfId="1957" applyNumberFormat="1" applyFont="1"/>
    <xf numFmtId="44" fontId="4" fillId="24" borderId="26" xfId="1957" applyFont="1" applyFill="1" applyBorder="1" applyAlignment="1">
      <alignment horizontal="center"/>
    </xf>
    <xf numFmtId="44" fontId="3" fillId="0" borderId="0" xfId="1957" applyFont="1" applyFill="1" applyBorder="1"/>
    <xf numFmtId="44" fontId="0" fillId="0" borderId="0" xfId="1957" applyFont="1" applyBorder="1"/>
    <xf numFmtId="166" fontId="0" fillId="0" borderId="0" xfId="1957" applyNumberFormat="1" applyFont="1" applyBorder="1"/>
    <xf numFmtId="44" fontId="0" fillId="0" borderId="0" xfId="1957" applyNumberFormat="1" applyFont="1" applyBorder="1"/>
    <xf numFmtId="167" fontId="0" fillId="0" borderId="0" xfId="1957" applyNumberFormat="1" applyFont="1" applyBorder="1"/>
    <xf numFmtId="44" fontId="0" fillId="0" borderId="0" xfId="1957" applyFont="1" applyFill="1" applyBorder="1"/>
    <xf numFmtId="0" fontId="0" fillId="25" borderId="0" xfId="0" applyFill="1" applyBorder="1"/>
    <xf numFmtId="0" fontId="2" fillId="0" borderId="0" xfId="0" applyFont="1" applyFill="1" applyBorder="1"/>
    <xf numFmtId="0" fontId="0" fillId="0" borderId="13" xfId="0" applyFill="1" applyBorder="1"/>
    <xf numFmtId="0" fontId="0" fillId="0" borderId="14" xfId="0" applyFill="1" applyBorder="1"/>
    <xf numFmtId="167" fontId="0" fillId="0" borderId="14" xfId="0" applyNumberFormat="1" applyFill="1" applyBorder="1"/>
    <xf numFmtId="1" fontId="0" fillId="0" borderId="14" xfId="0" applyNumberFormat="1" applyFont="1" applyFill="1" applyBorder="1"/>
    <xf numFmtId="0" fontId="24" fillId="0" borderId="13" xfId="0" applyFont="1" applyBorder="1"/>
    <xf numFmtId="0" fontId="4" fillId="0" borderId="13" xfId="0" applyFont="1" applyBorder="1" applyAlignment="1"/>
    <xf numFmtId="0" fontId="0" fillId="0" borderId="13" xfId="0" applyFont="1" applyFill="1" applyBorder="1" applyAlignment="1">
      <alignment horizontal="left"/>
    </xf>
    <xf numFmtId="164" fontId="0" fillId="0" borderId="37" xfId="0" applyNumberFormat="1" applyBorder="1" applyAlignment="1">
      <alignment vertical="center"/>
    </xf>
    <xf numFmtId="44" fontId="0" fillId="0" borderId="37" xfId="0" applyNumberFormat="1" applyBorder="1" applyAlignment="1">
      <alignment vertical="center"/>
    </xf>
    <xf numFmtId="164" fontId="0" fillId="0" borderId="0" xfId="0" applyNumberFormat="1" applyFill="1" applyBorder="1" applyAlignment="1">
      <alignment vertical="center"/>
    </xf>
    <xf numFmtId="44" fontId="0" fillId="0" borderId="0" xfId="0" applyNumberFormat="1" applyFill="1" applyBorder="1" applyAlignment="1">
      <alignment vertical="center"/>
    </xf>
    <xf numFmtId="0" fontId="2" fillId="0" borderId="0" xfId="0" applyFont="1" applyFill="1" applyBorder="1" applyAlignment="1">
      <alignment wrapText="1"/>
    </xf>
    <xf numFmtId="168" fontId="0" fillId="60" borderId="0" xfId="2024" applyNumberFormat="1" applyFont="1" applyFill="1" applyBorder="1"/>
    <xf numFmtId="168" fontId="0" fillId="61" borderId="0" xfId="2024" applyNumberFormat="1" applyFont="1" applyFill="1" applyBorder="1"/>
    <xf numFmtId="0" fontId="2" fillId="24" borderId="26" xfId="0" applyFont="1" applyFill="1" applyBorder="1" applyAlignment="1">
      <alignment horizontal="center"/>
    </xf>
    <xf numFmtId="0" fontId="0" fillId="61" borderId="0" xfId="0" applyFill="1" applyBorder="1"/>
    <xf numFmtId="0" fontId="0" fillId="60" borderId="0" xfId="0" applyFill="1" applyBorder="1"/>
    <xf numFmtId="44" fontId="0" fillId="0" borderId="0" xfId="0" applyNumberFormat="1" applyFill="1" applyBorder="1"/>
    <xf numFmtId="0" fontId="2" fillId="0" borderId="14" xfId="0" applyFont="1" applyFill="1" applyBorder="1" applyAlignment="1"/>
    <xf numFmtId="0" fontId="27" fillId="0" borderId="0" xfId="3" applyFont="1" applyFill="1" applyBorder="1" applyAlignment="1">
      <alignment horizontal="center"/>
    </xf>
    <xf numFmtId="166" fontId="27" fillId="0" borderId="0" xfId="3" applyNumberFormat="1" applyFont="1" applyFill="1" applyBorder="1" applyAlignment="1">
      <alignment horizontal="center"/>
    </xf>
    <xf numFmtId="0" fontId="2" fillId="0" borderId="26" xfId="0" applyFont="1" applyFill="1" applyBorder="1"/>
    <xf numFmtId="165" fontId="0" fillId="0" borderId="0" xfId="0" applyNumberFormat="1" applyFill="1" applyBorder="1" applyAlignment="1">
      <alignment vertical="center"/>
    </xf>
    <xf numFmtId="9" fontId="0" fillId="0" borderId="0" xfId="2013" applyFont="1" applyFill="1" applyBorder="1"/>
    <xf numFmtId="44" fontId="0" fillId="0" borderId="0" xfId="0" applyNumberFormat="1" applyFill="1"/>
    <xf numFmtId="0" fontId="27" fillId="0" borderId="27" xfId="3" applyFont="1" applyFill="1" applyBorder="1" applyAlignment="1">
      <alignment horizontal="center"/>
    </xf>
    <xf numFmtId="0" fontId="27" fillId="0" borderId="16" xfId="3" applyFont="1" applyFill="1" applyBorder="1" applyAlignment="1">
      <alignment horizontal="center"/>
    </xf>
    <xf numFmtId="166" fontId="27" fillId="0" borderId="16" xfId="3" applyNumberFormat="1" applyFont="1" applyFill="1" applyBorder="1" applyAlignment="1">
      <alignment horizontal="center"/>
    </xf>
    <xf numFmtId="166" fontId="27" fillId="0" borderId="12" xfId="3" applyNumberFormat="1" applyFont="1" applyFill="1" applyBorder="1" applyAlignment="1">
      <alignment horizontal="center"/>
    </xf>
    <xf numFmtId="0" fontId="2" fillId="24" borderId="26" xfId="0" applyFont="1" applyFill="1" applyBorder="1" applyAlignment="1">
      <alignment horizontal="center" wrapText="1"/>
    </xf>
    <xf numFmtId="44" fontId="0" fillId="0" borderId="13" xfId="0" applyNumberFormat="1" applyFill="1" applyBorder="1"/>
    <xf numFmtId="0" fontId="0" fillId="0" borderId="14" xfId="0" applyFont="1" applyBorder="1" applyAlignment="1">
      <alignment vertical="center" wrapText="1"/>
    </xf>
    <xf numFmtId="0" fontId="4" fillId="24" borderId="37" xfId="0" applyFont="1" applyFill="1" applyBorder="1" applyAlignment="1">
      <alignment horizontal="center"/>
    </xf>
    <xf numFmtId="44" fontId="4" fillId="24" borderId="37" xfId="1957" applyFont="1" applyFill="1" applyBorder="1" applyAlignment="1">
      <alignment horizontal="center"/>
    </xf>
    <xf numFmtId="1" fontId="4" fillId="24" borderId="37" xfId="0" applyNumberFormat="1" applyFont="1" applyFill="1" applyBorder="1" applyAlignment="1">
      <alignment horizontal="center"/>
    </xf>
    <xf numFmtId="0" fontId="0" fillId="0" borderId="11" xfId="0" applyBorder="1"/>
    <xf numFmtId="0" fontId="52" fillId="63" borderId="0" xfId="0" applyFont="1" applyFill="1"/>
    <xf numFmtId="0" fontId="53" fillId="63" borderId="0" xfId="0" applyFont="1" applyFill="1"/>
    <xf numFmtId="0" fontId="54" fillId="63" borderId="0" xfId="0" applyFont="1" applyFill="1"/>
    <xf numFmtId="0" fontId="55" fillId="63" borderId="0" xfId="0" applyFont="1" applyFill="1"/>
    <xf numFmtId="0" fontId="56" fillId="63" borderId="0" xfId="2011" applyFont="1" applyFill="1" applyAlignment="1">
      <alignment horizontal="left"/>
    </xf>
    <xf numFmtId="0" fontId="57" fillId="63" borderId="0" xfId="0" applyFont="1" applyFill="1"/>
    <xf numFmtId="44" fontId="4" fillId="24" borderId="27" xfId="1957" applyFont="1" applyFill="1" applyBorder="1" applyAlignment="1">
      <alignment horizontal="left"/>
    </xf>
    <xf numFmtId="0" fontId="4" fillId="24" borderId="37" xfId="0" applyFont="1" applyFill="1" applyBorder="1" applyAlignment="1">
      <alignment horizontal="left"/>
    </xf>
    <xf numFmtId="167" fontId="4" fillId="24" borderId="37" xfId="1957" applyNumberFormat="1" applyFont="1" applyFill="1" applyBorder="1" applyAlignment="1">
      <alignment horizontal="left"/>
    </xf>
    <xf numFmtId="44" fontId="0" fillId="61" borderId="0" xfId="1957" applyFont="1" applyFill="1" applyBorder="1"/>
    <xf numFmtId="44" fontId="0" fillId="60" borderId="0" xfId="1957" applyFont="1" applyFill="1" applyBorder="1"/>
    <xf numFmtId="0" fontId="67" fillId="63" borderId="0" xfId="0" applyFont="1" applyFill="1"/>
    <xf numFmtId="0" fontId="2" fillId="0" borderId="0" xfId="0" applyFont="1" applyAlignment="1">
      <alignment horizontal="left"/>
    </xf>
    <xf numFmtId="0" fontId="26" fillId="0" borderId="26" xfId="0" applyFont="1" applyFill="1" applyBorder="1"/>
    <xf numFmtId="164" fontId="27" fillId="0" borderId="37" xfId="0" applyNumberFormat="1" applyFont="1" applyBorder="1" applyAlignment="1">
      <alignment vertical="center"/>
    </xf>
    <xf numFmtId="44" fontId="27" fillId="0" borderId="27" xfId="0" applyNumberFormat="1" applyFont="1" applyBorder="1" applyAlignment="1">
      <alignment vertical="center"/>
    </xf>
    <xf numFmtId="164" fontId="27" fillId="0" borderId="47" xfId="0" applyNumberFormat="1" applyFont="1" applyBorder="1" applyAlignment="1">
      <alignment vertical="center"/>
    </xf>
    <xf numFmtId="164" fontId="0" fillId="0" borderId="48" xfId="0" applyNumberFormat="1" applyFill="1" applyBorder="1" applyAlignment="1">
      <alignment vertical="center"/>
    </xf>
    <xf numFmtId="44" fontId="27" fillId="64" borderId="38" xfId="0" applyNumberFormat="1" applyFont="1" applyFill="1" applyBorder="1" applyAlignment="1">
      <alignment horizontal="center"/>
    </xf>
    <xf numFmtId="44" fontId="0" fillId="0" borderId="47" xfId="0" applyNumberFormat="1" applyFill="1" applyBorder="1"/>
    <xf numFmtId="164" fontId="0" fillId="0" borderId="27" xfId="0" applyNumberFormat="1" applyFill="1" applyBorder="1" applyAlignment="1">
      <alignment vertical="center"/>
    </xf>
    <xf numFmtId="166" fontId="43" fillId="0" borderId="0" xfId="1957" applyNumberFormat="1" applyFont="1" applyBorder="1"/>
    <xf numFmtId="166" fontId="43" fillId="0" borderId="0" xfId="1957" applyNumberFormat="1" applyFont="1" applyFill="1" applyBorder="1"/>
    <xf numFmtId="44" fontId="43" fillId="0" borderId="0" xfId="1957" applyFont="1" applyBorder="1"/>
    <xf numFmtId="166" fontId="68" fillId="0" borderId="0" xfId="1957" applyNumberFormat="1" applyFont="1" applyBorder="1"/>
    <xf numFmtId="44" fontId="68" fillId="0" borderId="0" xfId="1957" applyFont="1" applyBorder="1"/>
    <xf numFmtId="44" fontId="0" fillId="0" borderId="37" xfId="0" applyNumberFormat="1" applyBorder="1"/>
    <xf numFmtId="44" fontId="0" fillId="0" borderId="37" xfId="0" applyNumberFormat="1" applyFill="1" applyBorder="1"/>
    <xf numFmtId="0" fontId="0" fillId="0" borderId="37" xfId="0" applyFont="1" applyBorder="1"/>
    <xf numFmtId="0" fontId="0" fillId="0" borderId="37" xfId="0" applyBorder="1"/>
    <xf numFmtId="0" fontId="0" fillId="0" borderId="37" xfId="0" applyFill="1" applyBorder="1"/>
    <xf numFmtId="0" fontId="0" fillId="25" borderId="13" xfId="0" applyFill="1" applyBorder="1"/>
    <xf numFmtId="0" fontId="0" fillId="0" borderId="13" xfId="0" applyFill="1" applyBorder="1" applyAlignment="1">
      <alignment horizontal="center"/>
    </xf>
    <xf numFmtId="0" fontId="0" fillId="0" borderId="11" xfId="0" applyFill="1" applyBorder="1"/>
    <xf numFmtId="0" fontId="4" fillId="24" borderId="37" xfId="0" applyFont="1" applyFill="1" applyBorder="1" applyAlignment="1">
      <alignment horizontal="center" wrapText="1"/>
    </xf>
    <xf numFmtId="0" fontId="4" fillId="24" borderId="27" xfId="0" applyFont="1" applyFill="1" applyBorder="1" applyAlignment="1">
      <alignment horizontal="center" wrapText="1"/>
    </xf>
    <xf numFmtId="165" fontId="0" fillId="0" borderId="37" xfId="0" applyNumberFormat="1" applyBorder="1" applyAlignment="1">
      <alignment horizontal="center"/>
    </xf>
    <xf numFmtId="165" fontId="0" fillId="0" borderId="27" xfId="0" applyNumberFormat="1" applyBorder="1" applyAlignment="1">
      <alignment horizontal="center"/>
    </xf>
    <xf numFmtId="44" fontId="2" fillId="0" borderId="0" xfId="1957" applyFont="1" applyFill="1" applyBorder="1" applyAlignment="1">
      <alignment horizontal="center"/>
    </xf>
    <xf numFmtId="167" fontId="2" fillId="24" borderId="12" xfId="1957" applyNumberFormat="1" applyFont="1" applyFill="1" applyBorder="1" applyAlignment="1">
      <alignment horizontal="center"/>
    </xf>
    <xf numFmtId="1" fontId="0" fillId="0" borderId="0" xfId="0" applyNumberFormat="1" applyFill="1" applyBorder="1"/>
    <xf numFmtId="1" fontId="43" fillId="0" borderId="0" xfId="1957" applyNumberFormat="1" applyFont="1" applyFill="1" applyBorder="1"/>
    <xf numFmtId="1" fontId="43" fillId="0" borderId="0" xfId="1957" applyNumberFormat="1" applyFont="1" applyBorder="1"/>
    <xf numFmtId="1" fontId="68" fillId="0" borderId="0" xfId="1957" applyNumberFormat="1" applyFont="1" applyBorder="1"/>
    <xf numFmtId="165" fontId="0" fillId="0" borderId="0" xfId="0" applyNumberFormat="1" applyFill="1" applyBorder="1"/>
    <xf numFmtId="0" fontId="4" fillId="24" borderId="54" xfId="0" applyFont="1" applyFill="1" applyBorder="1" applyAlignment="1">
      <alignment horizontal="center" wrapText="1"/>
    </xf>
    <xf numFmtId="165" fontId="0" fillId="0" borderId="54" xfId="0" applyNumberFormat="1" applyBorder="1" applyAlignment="1">
      <alignment horizontal="center"/>
    </xf>
    <xf numFmtId="165" fontId="0" fillId="0" borderId="57" xfId="0" applyNumberFormat="1" applyBorder="1" applyAlignment="1">
      <alignment horizontal="center"/>
    </xf>
    <xf numFmtId="165" fontId="0" fillId="0" borderId="58" xfId="0" applyNumberFormat="1" applyBorder="1" applyAlignment="1">
      <alignment horizontal="center"/>
    </xf>
    <xf numFmtId="165" fontId="0" fillId="0" borderId="59" xfId="0" applyNumberFormat="1" applyBorder="1" applyAlignment="1">
      <alignment horizontal="center"/>
    </xf>
    <xf numFmtId="0" fontId="0" fillId="0" borderId="0" xfId="0" applyFont="1" applyFill="1" applyBorder="1" applyAlignment="1">
      <alignment horizontal="left" vertical="center" wrapText="1"/>
    </xf>
    <xf numFmtId="44" fontId="0" fillId="0" borderId="14" xfId="1957" applyFont="1" applyBorder="1"/>
    <xf numFmtId="0" fontId="4" fillId="24" borderId="11" xfId="0" applyFont="1" applyFill="1" applyBorder="1" applyAlignment="1">
      <alignment horizontal="center"/>
    </xf>
    <xf numFmtId="1" fontId="4" fillId="24" borderId="12" xfId="0" applyNumberFormat="1" applyFont="1" applyFill="1" applyBorder="1" applyAlignment="1">
      <alignment horizontal="center"/>
    </xf>
    <xf numFmtId="167" fontId="2" fillId="24" borderId="15" xfId="1957" applyNumberFormat="1" applyFont="1" applyFill="1" applyBorder="1" applyAlignment="1">
      <alignment horizontal="center" wrapText="1"/>
    </xf>
    <xf numFmtId="0" fontId="27" fillId="0" borderId="0" xfId="0" applyFont="1" applyBorder="1"/>
    <xf numFmtId="44" fontId="27" fillId="0" borderId="0" xfId="1957" applyFont="1" applyBorder="1"/>
    <xf numFmtId="167" fontId="27" fillId="0" borderId="0" xfId="1957" applyNumberFormat="1" applyFont="1" applyBorder="1"/>
    <xf numFmtId="166" fontId="27" fillId="0" borderId="0" xfId="1957" applyNumberFormat="1" applyFont="1" applyBorder="1"/>
    <xf numFmtId="1" fontId="27" fillId="0" borderId="0" xfId="1957" applyNumberFormat="1" applyFont="1" applyBorder="1"/>
    <xf numFmtId="0" fontId="0" fillId="62" borderId="27" xfId="0" applyFill="1" applyBorder="1"/>
    <xf numFmtId="0" fontId="0" fillId="62" borderId="16" xfId="0" applyFill="1" applyBorder="1"/>
    <xf numFmtId="44" fontId="0" fillId="62" borderId="16" xfId="1957" applyFont="1" applyFill="1" applyBorder="1"/>
    <xf numFmtId="167" fontId="0" fillId="62" borderId="16" xfId="1957" applyNumberFormat="1" applyFont="1" applyFill="1" applyBorder="1"/>
    <xf numFmtId="166" fontId="0" fillId="62" borderId="16" xfId="1957" applyNumberFormat="1" applyFont="1" applyFill="1" applyBorder="1"/>
    <xf numFmtId="44" fontId="0" fillId="0" borderId="45" xfId="1957" applyFont="1" applyFill="1" applyBorder="1"/>
    <xf numFmtId="44" fontId="0" fillId="0" borderId="60" xfId="1957" applyNumberFormat="1" applyFont="1" applyFill="1" applyBorder="1"/>
    <xf numFmtId="44" fontId="0" fillId="0" borderId="44" xfId="1957" applyNumberFormat="1" applyFont="1" applyFill="1" applyBorder="1"/>
    <xf numFmtId="44" fontId="0" fillId="0" borderId="0" xfId="1957" applyNumberFormat="1" applyFont="1" applyFill="1" applyBorder="1"/>
    <xf numFmtId="0" fontId="66" fillId="24" borderId="61" xfId="0" applyFont="1" applyFill="1" applyBorder="1"/>
    <xf numFmtId="0" fontId="0" fillId="24" borderId="61" xfId="0" applyFill="1" applyBorder="1"/>
    <xf numFmtId="44" fontId="0" fillId="24" borderId="63" xfId="1957" applyFont="1" applyFill="1" applyBorder="1"/>
    <xf numFmtId="166" fontId="0" fillId="24" borderId="61" xfId="1957" applyNumberFormat="1" applyFont="1" applyFill="1" applyBorder="1"/>
    <xf numFmtId="1" fontId="0" fillId="24" borderId="61" xfId="1957" applyNumberFormat="1" applyFont="1" applyFill="1" applyBorder="1"/>
    <xf numFmtId="44" fontId="0" fillId="24" borderId="61" xfId="1957" applyFont="1" applyFill="1" applyBorder="1"/>
    <xf numFmtId="166" fontId="0" fillId="24" borderId="61" xfId="0" applyNumberFormat="1" applyFill="1" applyBorder="1"/>
    <xf numFmtId="165" fontId="0" fillId="24" borderId="61" xfId="0" applyNumberFormat="1" applyFill="1" applyBorder="1"/>
    <xf numFmtId="168" fontId="0" fillId="24" borderId="61" xfId="2024" applyNumberFormat="1" applyFont="1" applyFill="1" applyBorder="1"/>
    <xf numFmtId="44" fontId="0" fillId="24" borderId="61" xfId="1957" quotePrefix="1" applyFont="1" applyFill="1" applyBorder="1"/>
    <xf numFmtId="44" fontId="0" fillId="24" borderId="62" xfId="1957" applyFont="1" applyFill="1" applyBorder="1"/>
    <xf numFmtId="166" fontId="0" fillId="0" borderId="0" xfId="1957" applyNumberFormat="1" applyFont="1" applyFill="1" applyBorder="1"/>
    <xf numFmtId="166" fontId="0" fillId="61" borderId="0" xfId="0" applyNumberFormat="1" applyFill="1" applyBorder="1"/>
    <xf numFmtId="166" fontId="0" fillId="60" borderId="0" xfId="0" applyNumberFormat="1" applyFill="1" applyBorder="1"/>
    <xf numFmtId="44" fontId="43" fillId="0" borderId="0" xfId="1957" applyFont="1" applyFill="1" applyBorder="1"/>
    <xf numFmtId="166" fontId="43" fillId="0" borderId="0" xfId="0" applyNumberFormat="1" applyFont="1" applyFill="1" applyBorder="1"/>
    <xf numFmtId="167" fontId="27" fillId="0" borderId="0" xfId="1957" applyNumberFormat="1" applyFont="1" applyFill="1" applyBorder="1"/>
    <xf numFmtId="165" fontId="43" fillId="0" borderId="0" xfId="0" applyNumberFormat="1" applyFont="1" applyFill="1" applyBorder="1"/>
    <xf numFmtId="167" fontId="2" fillId="24" borderId="16" xfId="1957" applyNumberFormat="1" applyFont="1" applyFill="1" applyBorder="1" applyAlignment="1">
      <alignment horizontal="center"/>
    </xf>
    <xf numFmtId="167" fontId="43" fillId="0" borderId="0" xfId="1957" applyNumberFormat="1" applyFont="1" applyFill="1" applyBorder="1"/>
    <xf numFmtId="44" fontId="43" fillId="0" borderId="0" xfId="0" applyNumberFormat="1" applyFont="1" applyFill="1" applyBorder="1"/>
    <xf numFmtId="167" fontId="68" fillId="0" borderId="0" xfId="1957" applyNumberFormat="1" applyFont="1" applyFill="1" applyBorder="1"/>
    <xf numFmtId="166" fontId="68" fillId="0" borderId="0" xfId="0" applyNumberFormat="1" applyFont="1" applyFill="1" applyBorder="1"/>
    <xf numFmtId="0" fontId="43" fillId="61" borderId="0" xfId="0" applyFont="1" applyFill="1" applyBorder="1"/>
    <xf numFmtId="0" fontId="43" fillId="60" borderId="0" xfId="0" applyFont="1" applyFill="1" applyBorder="1"/>
    <xf numFmtId="44" fontId="0" fillId="0" borderId="14" xfId="1957" applyNumberFormat="1" applyFont="1" applyFill="1" applyBorder="1"/>
    <xf numFmtId="167" fontId="0" fillId="24" borderId="61" xfId="1957" applyNumberFormat="1" applyFont="1" applyFill="1" applyBorder="1"/>
    <xf numFmtId="44" fontId="0" fillId="24" borderId="61" xfId="1957" applyFont="1" applyFill="1" applyBorder="1" applyAlignment="1">
      <alignment vertical="center"/>
    </xf>
    <xf numFmtId="44" fontId="0" fillId="24" borderId="61" xfId="0" applyNumberFormat="1" applyFill="1" applyBorder="1"/>
    <xf numFmtId="2" fontId="0" fillId="24" borderId="61" xfId="1957" applyNumberFormat="1" applyFont="1" applyFill="1" applyBorder="1"/>
    <xf numFmtId="167" fontId="43" fillId="24" borderId="61" xfId="1957" applyNumberFormat="1" applyFont="1" applyFill="1" applyBorder="1"/>
    <xf numFmtId="2" fontId="0" fillId="24" borderId="61" xfId="0" applyNumberFormat="1" applyFill="1" applyBorder="1" applyAlignment="1">
      <alignment vertical="center"/>
    </xf>
    <xf numFmtId="44" fontId="43" fillId="0" borderId="0" xfId="0" applyNumberFormat="1" applyFont="1" applyFill="1"/>
    <xf numFmtId="44" fontId="0" fillId="59" borderId="0" xfId="1957" applyFont="1" applyFill="1" applyBorder="1"/>
    <xf numFmtId="44" fontId="0" fillId="0" borderId="0" xfId="0" applyNumberFormat="1" applyFont="1" applyFill="1" applyBorder="1"/>
    <xf numFmtId="0" fontId="4" fillId="0" borderId="13" xfId="0" applyFont="1" applyFill="1" applyBorder="1" applyAlignment="1">
      <alignment vertical="center"/>
    </xf>
    <xf numFmtId="0" fontId="24" fillId="0" borderId="0" xfId="0" applyFont="1" applyBorder="1"/>
    <xf numFmtId="0" fontId="24" fillId="0" borderId="14" xfId="0" applyFont="1" applyBorder="1"/>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14" xfId="0" applyFont="1" applyFill="1" applyBorder="1" applyAlignment="1">
      <alignment vertical="center"/>
    </xf>
    <xf numFmtId="44" fontId="0" fillId="0" borderId="14" xfId="0" applyNumberFormat="1" applyFill="1" applyBorder="1"/>
    <xf numFmtId="0" fontId="0" fillId="0" borderId="0" xfId="0" applyFont="1" applyBorder="1" applyAlignment="1">
      <alignment vertical="center" wrapText="1"/>
    </xf>
    <xf numFmtId="0" fontId="0" fillId="0" borderId="0" xfId="0" applyFont="1" applyFill="1" applyBorder="1" applyAlignment="1">
      <alignment horizontal="left"/>
    </xf>
    <xf numFmtId="0" fontId="70" fillId="0" borderId="0" xfId="0" applyFont="1" applyFill="1" applyBorder="1" applyAlignment="1">
      <alignment horizontal="center" wrapText="1"/>
    </xf>
    <xf numFmtId="0" fontId="4" fillId="0" borderId="0" xfId="0" applyFont="1" applyFill="1" applyBorder="1" applyAlignment="1">
      <alignment horizontal="center" wrapText="1"/>
    </xf>
    <xf numFmtId="165" fontId="0" fillId="0" borderId="0" xfId="0" applyNumberFormat="1" applyFill="1" applyBorder="1" applyAlignment="1">
      <alignment horizontal="center"/>
    </xf>
    <xf numFmtId="0" fontId="70" fillId="0" borderId="14" xfId="0" applyFont="1" applyFill="1" applyBorder="1" applyAlignment="1">
      <alignment horizontal="center" wrapText="1"/>
    </xf>
    <xf numFmtId="0" fontId="4" fillId="0" borderId="14" xfId="0" applyFont="1" applyFill="1" applyBorder="1" applyAlignment="1">
      <alignment horizontal="center" wrapText="1"/>
    </xf>
    <xf numFmtId="165" fontId="0" fillId="0" borderId="14" xfId="0" applyNumberFormat="1" applyFill="1" applyBorder="1" applyAlignment="1">
      <alignment horizontal="center"/>
    </xf>
    <xf numFmtId="0" fontId="0" fillId="0" borderId="14" xfId="0" applyFont="1" applyFill="1" applyBorder="1" applyAlignment="1">
      <alignment horizontal="left" vertical="center" wrapText="1"/>
    </xf>
    <xf numFmtId="44" fontId="0" fillId="0" borderId="14" xfId="0" applyNumberFormat="1" applyFont="1" applyFill="1" applyBorder="1"/>
    <xf numFmtId="44" fontId="72" fillId="0" borderId="0" xfId="0" applyNumberFormat="1" applyFont="1" applyFill="1" applyBorder="1"/>
    <xf numFmtId="0" fontId="2" fillId="24" borderId="37" xfId="0" applyFont="1" applyFill="1" applyBorder="1" applyAlignment="1"/>
    <xf numFmtId="164" fontId="0" fillId="59" borderId="55" xfId="0" applyNumberFormat="1" applyFill="1" applyBorder="1"/>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167" fontId="2" fillId="24" borderId="16" xfId="1957" applyNumberFormat="1" applyFont="1" applyFill="1" applyBorder="1" applyAlignment="1">
      <alignment horizontal="center" wrapText="1"/>
    </xf>
    <xf numFmtId="0" fontId="2" fillId="0" borderId="48" xfId="0" applyFont="1" applyBorder="1"/>
    <xf numFmtId="0" fontId="0" fillId="59" borderId="0" xfId="0" applyFill="1" applyBorder="1"/>
    <xf numFmtId="44" fontId="43" fillId="59" borderId="0" xfId="1957" applyFont="1" applyFill="1" applyBorder="1"/>
    <xf numFmtId="44" fontId="0" fillId="59" borderId="0" xfId="1957" applyNumberFormat="1" applyFont="1" applyFill="1" applyBorder="1"/>
    <xf numFmtId="9" fontId="0" fillId="66" borderId="15" xfId="1957" applyNumberFormat="1" applyFont="1" applyFill="1" applyBorder="1"/>
    <xf numFmtId="44" fontId="0" fillId="59" borderId="0" xfId="0" applyNumberFormat="1" applyFill="1"/>
    <xf numFmtId="0" fontId="27" fillId="0" borderId="0" xfId="0" applyFont="1" applyFill="1" applyBorder="1"/>
    <xf numFmtId="44" fontId="0" fillId="24" borderId="62" xfId="1957" applyFont="1" applyFill="1" applyBorder="1" applyAlignment="1">
      <alignment vertical="center"/>
    </xf>
    <xf numFmtId="44" fontId="0" fillId="0" borderId="14" xfId="1957" applyNumberFormat="1" applyFont="1" applyBorder="1"/>
    <xf numFmtId="44" fontId="0" fillId="24" borderId="47" xfId="1957" applyFont="1" applyFill="1" applyBorder="1"/>
    <xf numFmtId="0" fontId="2" fillId="62" borderId="38" xfId="0" applyFont="1" applyFill="1" applyBorder="1"/>
    <xf numFmtId="0" fontId="0" fillId="59" borderId="37" xfId="0" applyFont="1" applyFill="1" applyBorder="1" applyAlignment="1">
      <alignment horizontal="center"/>
    </xf>
    <xf numFmtId="0" fontId="0" fillId="0" borderId="66" xfId="0" applyFill="1" applyBorder="1"/>
    <xf numFmtId="0" fontId="0" fillId="0" borderId="67" xfId="0" applyFill="1" applyBorder="1"/>
    <xf numFmtId="0" fontId="58" fillId="0" borderId="37" xfId="0" applyFont="1" applyFill="1" applyBorder="1" applyAlignment="1">
      <alignment horizontal="center"/>
    </xf>
    <xf numFmtId="2" fontId="58" fillId="0" borderId="37" xfId="0" applyNumberFormat="1" applyFont="1" applyFill="1" applyBorder="1" applyAlignment="1">
      <alignment horizontal="center"/>
    </xf>
    <xf numFmtId="0" fontId="58" fillId="0" borderId="55" xfId="0" applyFont="1" applyFill="1" applyBorder="1" applyAlignment="1">
      <alignment horizontal="center"/>
    </xf>
    <xf numFmtId="2" fontId="58" fillId="0" borderId="54" xfId="0" applyNumberFormat="1" applyFont="1" applyFill="1" applyBorder="1" applyAlignment="1">
      <alignment horizontal="center"/>
    </xf>
    <xf numFmtId="0" fontId="58" fillId="0" borderId="56" xfId="0" applyFont="1" applyFill="1" applyBorder="1" applyAlignment="1">
      <alignment horizontal="center"/>
    </xf>
    <xf numFmtId="0" fontId="58" fillId="0" borderId="57" xfId="0" applyFont="1" applyFill="1" applyBorder="1" applyAlignment="1">
      <alignment horizontal="center"/>
    </xf>
    <xf numFmtId="2" fontId="58" fillId="0" borderId="57" xfId="0" applyNumberFormat="1" applyFont="1" applyFill="1" applyBorder="1" applyAlignment="1">
      <alignment horizontal="center"/>
    </xf>
    <xf numFmtId="2" fontId="58" fillId="0" borderId="59" xfId="0" applyNumberFormat="1" applyFont="1" applyFill="1" applyBorder="1" applyAlignment="1">
      <alignment horizontal="center"/>
    </xf>
    <xf numFmtId="0" fontId="58" fillId="0" borderId="53" xfId="0" applyFont="1" applyFill="1" applyBorder="1" applyAlignment="1">
      <alignment horizontal="center"/>
    </xf>
    <xf numFmtId="0" fontId="58" fillId="0" borderId="43" xfId="0" applyFont="1" applyFill="1" applyBorder="1" applyAlignment="1">
      <alignment horizontal="center"/>
    </xf>
    <xf numFmtId="2" fontId="58" fillId="0" borderId="43" xfId="0" applyNumberFormat="1" applyFont="1" applyFill="1" applyBorder="1" applyAlignment="1">
      <alignment horizontal="center"/>
    </xf>
    <xf numFmtId="2" fontId="58" fillId="0" borderId="68" xfId="0" applyNumberFormat="1" applyFont="1" applyFill="1" applyBorder="1" applyAlignment="1">
      <alignment horizontal="center"/>
    </xf>
    <xf numFmtId="0" fontId="64" fillId="24" borderId="69" xfId="0" applyFont="1" applyFill="1" applyBorder="1" applyAlignment="1">
      <alignment horizontal="center" wrapText="1"/>
    </xf>
    <xf numFmtId="0" fontId="64" fillId="24" borderId="70" xfId="0" applyFont="1" applyFill="1" applyBorder="1" applyAlignment="1">
      <alignment horizontal="center" wrapText="1"/>
    </xf>
    <xf numFmtId="0" fontId="64" fillId="24" borderId="71" xfId="0" applyFont="1" applyFill="1" applyBorder="1" applyAlignment="1">
      <alignment horizontal="center" wrapText="1"/>
    </xf>
    <xf numFmtId="167" fontId="2" fillId="0" borderId="0" xfId="1957" applyNumberFormat="1" applyFont="1" applyFill="1" applyBorder="1" applyAlignment="1"/>
    <xf numFmtId="0" fontId="4" fillId="24" borderId="11" xfId="0" applyFont="1" applyFill="1" applyBorder="1" applyAlignment="1">
      <alignment horizontal="center" wrapText="1"/>
    </xf>
    <xf numFmtId="0" fontId="2" fillId="0" borderId="55" xfId="0" applyFont="1" applyBorder="1"/>
    <xf numFmtId="0" fontId="2" fillId="0" borderId="56" xfId="0" applyFont="1" applyBorder="1"/>
    <xf numFmtId="44" fontId="2" fillId="0" borderId="0" xfId="1957" applyFont="1" applyFill="1" applyBorder="1" applyAlignment="1"/>
    <xf numFmtId="1" fontId="0" fillId="0" borderId="37" xfId="1957" applyNumberFormat="1" applyFont="1" applyBorder="1" applyAlignment="1">
      <alignment horizontal="center"/>
    </xf>
    <xf numFmtId="166" fontId="0" fillId="0" borderId="37" xfId="1957" applyNumberFormat="1" applyFont="1" applyBorder="1" applyAlignment="1">
      <alignment horizontal="center"/>
    </xf>
    <xf numFmtId="166" fontId="4" fillId="24" borderId="37" xfId="1957" applyNumberFormat="1" applyFont="1" applyFill="1" applyBorder="1" applyAlignment="1">
      <alignment horizontal="center"/>
    </xf>
    <xf numFmtId="167" fontId="2" fillId="24" borderId="37" xfId="1957" applyNumberFormat="1" applyFont="1" applyFill="1" applyBorder="1" applyAlignment="1">
      <alignment horizontal="center"/>
    </xf>
    <xf numFmtId="167" fontId="2" fillId="24" borderId="37" xfId="1957" applyNumberFormat="1" applyFont="1" applyFill="1" applyBorder="1" applyAlignment="1">
      <alignment horizontal="center" wrapText="1"/>
    </xf>
    <xf numFmtId="167" fontId="2" fillId="0" borderId="61" xfId="1957" applyNumberFormat="1" applyFont="1" applyFill="1" applyBorder="1" applyAlignment="1">
      <alignment wrapText="1"/>
    </xf>
    <xf numFmtId="167" fontId="2" fillId="0" borderId="61" xfId="1957" applyNumberFormat="1" applyFont="1" applyFill="1" applyBorder="1" applyAlignment="1">
      <alignment horizontal="center" wrapText="1"/>
    </xf>
    <xf numFmtId="167" fontId="2" fillId="0" borderId="62" xfId="1957" applyNumberFormat="1" applyFont="1" applyFill="1" applyBorder="1" applyAlignment="1">
      <alignment horizontal="center" wrapText="1"/>
    </xf>
    <xf numFmtId="164" fontId="2" fillId="24" borderId="55" xfId="0" applyNumberFormat="1" applyFont="1" applyFill="1" applyBorder="1" applyAlignment="1">
      <alignment horizontal="center"/>
    </xf>
    <xf numFmtId="0" fontId="4" fillId="24" borderId="42" xfId="0" applyFont="1" applyFill="1" applyBorder="1" applyAlignment="1">
      <alignment horizontal="center" vertical="center"/>
    </xf>
    <xf numFmtId="44" fontId="2" fillId="0" borderId="47" xfId="0" applyNumberFormat="1" applyFont="1" applyFill="1" applyBorder="1"/>
    <xf numFmtId="166" fontId="0" fillId="0" borderId="37" xfId="0" applyNumberFormat="1" applyFont="1" applyBorder="1" applyAlignment="1">
      <alignment horizontal="center"/>
    </xf>
    <xf numFmtId="0" fontId="73" fillId="0" borderId="0" xfId="0" applyFont="1"/>
    <xf numFmtId="0" fontId="74" fillId="0" borderId="0" xfId="0" applyFont="1" applyAlignment="1">
      <alignment horizontal="left"/>
    </xf>
    <xf numFmtId="44" fontId="43" fillId="59" borderId="0" xfId="0" applyNumberFormat="1" applyFont="1" applyFill="1"/>
    <xf numFmtId="0" fontId="0" fillId="60" borderId="27" xfId="0" applyFill="1" applyBorder="1"/>
    <xf numFmtId="0" fontId="2" fillId="60" borderId="37" xfId="0" applyFont="1" applyFill="1" applyBorder="1" applyAlignment="1">
      <alignment horizontal="right"/>
    </xf>
    <xf numFmtId="0" fontId="2" fillId="61" borderId="37" xfId="0" applyFont="1" applyFill="1" applyBorder="1" applyAlignment="1">
      <alignment horizontal="right"/>
    </xf>
    <xf numFmtId="0" fontId="0" fillId="61" borderId="27" xfId="0" applyFill="1" applyBorder="1"/>
    <xf numFmtId="0" fontId="27" fillId="0" borderId="0" xfId="0" applyFont="1" applyAlignment="1">
      <alignment horizontal="left"/>
    </xf>
    <xf numFmtId="0" fontId="0" fillId="67" borderId="0" xfId="0" applyFill="1" applyBorder="1"/>
    <xf numFmtId="0" fontId="3" fillId="0" borderId="0" xfId="0" applyFont="1" applyFill="1" applyBorder="1"/>
    <xf numFmtId="167" fontId="0" fillId="0" borderId="37" xfId="1957" applyNumberFormat="1" applyFont="1" applyBorder="1" applyAlignment="1">
      <alignment horizontal="left" vertical="center"/>
    </xf>
    <xf numFmtId="0" fontId="43" fillId="0" borderId="37" xfId="0" applyFont="1" applyFill="1" applyBorder="1" applyAlignment="1">
      <alignment vertical="center"/>
    </xf>
    <xf numFmtId="0" fontId="0" fillId="62" borderId="37" xfId="0" applyFill="1" applyBorder="1"/>
    <xf numFmtId="0" fontId="0" fillId="0" borderId="48" xfId="0" applyFill="1" applyBorder="1"/>
    <xf numFmtId="167" fontId="0" fillId="0" borderId="27" xfId="1957" applyNumberFormat="1" applyFont="1" applyFill="1" applyBorder="1"/>
    <xf numFmtId="44" fontId="0" fillId="59" borderId="12" xfId="1957" applyFont="1" applyFill="1" applyBorder="1"/>
    <xf numFmtId="0" fontId="2" fillId="24" borderId="15" xfId="0" applyFont="1" applyFill="1" applyBorder="1" applyAlignment="1">
      <alignment vertical="center" wrapText="1"/>
    </xf>
    <xf numFmtId="0" fontId="2" fillId="0" borderId="48" xfId="0" applyFont="1" applyFill="1" applyBorder="1" applyAlignment="1">
      <alignment vertical="center" wrapText="1"/>
    </xf>
    <xf numFmtId="166" fontId="27" fillId="0" borderId="37" xfId="3" applyNumberFormat="1" applyFont="1" applyFill="1" applyBorder="1" applyAlignment="1">
      <alignment horizontal="center"/>
    </xf>
    <xf numFmtId="166" fontId="27" fillId="0" borderId="27" xfId="3" applyNumberFormat="1" applyFont="1" applyFill="1" applyBorder="1" applyAlignment="1">
      <alignment horizontal="center"/>
    </xf>
    <xf numFmtId="166" fontId="27" fillId="0" borderId="37" xfId="3" applyNumberFormat="1" applyFont="1" applyFill="1" applyBorder="1" applyAlignment="1">
      <alignment horizontal="center" vertical="center"/>
    </xf>
    <xf numFmtId="0" fontId="27" fillId="0" borderId="26" xfId="3" applyFont="1" applyFill="1" applyBorder="1" applyAlignment="1">
      <alignment horizontal="center"/>
    </xf>
    <xf numFmtId="1" fontId="27" fillId="0" borderId="37" xfId="3" applyNumberFormat="1" applyFont="1" applyFill="1" applyBorder="1" applyAlignment="1">
      <alignment horizontal="center"/>
    </xf>
    <xf numFmtId="0" fontId="27" fillId="0" borderId="37" xfId="3" applyFont="1" applyFill="1" applyBorder="1"/>
    <xf numFmtId="0" fontId="27" fillId="0" borderId="37" xfId="3" applyFont="1" applyFill="1" applyBorder="1" applyAlignment="1">
      <alignment horizontal="center"/>
    </xf>
    <xf numFmtId="0" fontId="51" fillId="57" borderId="33" xfId="0" applyFont="1" applyFill="1" applyBorder="1" applyAlignment="1">
      <alignment horizontal="center" vertical="center" wrapText="1"/>
    </xf>
    <xf numFmtId="0" fontId="51" fillId="57" borderId="31" xfId="0" applyFont="1" applyFill="1" applyBorder="1" applyAlignment="1">
      <alignment horizontal="center" vertical="center" wrapText="1"/>
    </xf>
    <xf numFmtId="0" fontId="51" fillId="57" borderId="28" xfId="0" applyFont="1" applyFill="1" applyBorder="1" applyAlignment="1">
      <alignment horizontal="center" vertical="center" wrapText="1"/>
    </xf>
    <xf numFmtId="165" fontId="58" fillId="58" borderId="39" xfId="0" applyNumberFormat="1" applyFont="1" applyFill="1" applyBorder="1" applyAlignment="1">
      <alignment horizontal="center" vertical="center"/>
    </xf>
    <xf numFmtId="165" fontId="58" fillId="58" borderId="40" xfId="0" applyNumberFormat="1" applyFont="1" applyFill="1" applyBorder="1" applyAlignment="1">
      <alignment horizontal="center" vertical="center"/>
    </xf>
    <xf numFmtId="0" fontId="51" fillId="57" borderId="41" xfId="0" applyFont="1" applyFill="1" applyBorder="1" applyAlignment="1">
      <alignment horizontal="center" vertical="center" wrapText="1"/>
    </xf>
    <xf numFmtId="0" fontId="51" fillId="57" borderId="32" xfId="0" applyFont="1" applyFill="1" applyBorder="1" applyAlignment="1">
      <alignment horizontal="center" vertical="center" wrapText="1"/>
    </xf>
    <xf numFmtId="0" fontId="51" fillId="57" borderId="29" xfId="0" applyFont="1" applyFill="1" applyBorder="1" applyAlignment="1">
      <alignment horizontal="center" vertical="center" wrapText="1"/>
    </xf>
    <xf numFmtId="0" fontId="51" fillId="57" borderId="30" xfId="0" applyFont="1" applyFill="1" applyBorder="1" applyAlignment="1">
      <alignment horizontal="center" vertical="center" wrapText="1"/>
    </xf>
    <xf numFmtId="165" fontId="62" fillId="58" borderId="39" xfId="1957" applyNumberFormat="1" applyFont="1" applyFill="1" applyBorder="1" applyAlignment="1">
      <alignment horizontal="center" vertical="center"/>
    </xf>
    <xf numFmtId="165" fontId="62" fillId="58" borderId="40" xfId="1957" applyNumberFormat="1" applyFont="1" applyFill="1" applyBorder="1" applyAlignment="1">
      <alignment horizontal="center" vertical="center"/>
    </xf>
    <xf numFmtId="165" fontId="62" fillId="58" borderId="39" xfId="0" applyNumberFormat="1" applyFont="1" applyFill="1" applyBorder="1" applyAlignment="1">
      <alignment horizontal="center" vertical="center"/>
    </xf>
    <xf numFmtId="165" fontId="62" fillId="58" borderId="40" xfId="0" applyNumberFormat="1" applyFont="1" applyFill="1" applyBorder="1" applyAlignment="1">
      <alignment horizontal="center" vertical="center"/>
    </xf>
    <xf numFmtId="165" fontId="58" fillId="58" borderId="39" xfId="1957" applyNumberFormat="1" applyFont="1" applyFill="1" applyBorder="1" applyAlignment="1">
      <alignment horizontal="center" vertical="center"/>
    </xf>
    <xf numFmtId="165" fontId="58" fillId="58" borderId="40" xfId="1957" applyNumberFormat="1" applyFont="1" applyFill="1" applyBorder="1" applyAlignment="1">
      <alignment horizontal="center" vertical="center"/>
    </xf>
    <xf numFmtId="44" fontId="0" fillId="59" borderId="27" xfId="1957" applyFont="1" applyFill="1" applyBorder="1" applyAlignment="1">
      <alignment horizontal="left"/>
    </xf>
    <xf numFmtId="44" fontId="0" fillId="59" borderId="16" xfId="1957" applyFont="1" applyFill="1" applyBorder="1" applyAlignment="1">
      <alignment horizontal="left"/>
    </xf>
    <xf numFmtId="0" fontId="2" fillId="24" borderId="37" xfId="0" applyFont="1" applyFill="1" applyBorder="1" applyAlignment="1">
      <alignment horizontal="center"/>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2" fillId="24" borderId="27" xfId="0" applyFont="1" applyFill="1" applyBorder="1" applyAlignment="1">
      <alignment horizontal="center" wrapText="1"/>
    </xf>
    <xf numFmtId="0" fontId="2" fillId="24" borderId="16" xfId="0" applyFont="1" applyFill="1" applyBorder="1" applyAlignment="1">
      <alignment horizontal="center" wrapText="1"/>
    </xf>
    <xf numFmtId="0" fontId="2" fillId="62" borderId="16" xfId="0" applyFont="1" applyFill="1" applyBorder="1" applyAlignment="1">
      <alignment horizontal="center"/>
    </xf>
    <xf numFmtId="0" fontId="69" fillId="24" borderId="65" xfId="0" applyFont="1" applyFill="1" applyBorder="1" applyAlignment="1">
      <alignment horizontal="center" wrapText="1"/>
    </xf>
    <xf numFmtId="0" fontId="69" fillId="24" borderId="38" xfId="0" applyFont="1" applyFill="1" applyBorder="1" applyAlignment="1">
      <alignment horizontal="center" wrapText="1"/>
    </xf>
    <xf numFmtId="0" fontId="69" fillId="24" borderId="64" xfId="0" applyFont="1" applyFill="1" applyBorder="1" applyAlignment="1">
      <alignment horizontal="center" wrapText="1"/>
    </xf>
    <xf numFmtId="0" fontId="69" fillId="24" borderId="62" xfId="0" applyFont="1" applyFill="1" applyBorder="1" applyAlignment="1">
      <alignment horizontal="center" wrapText="1"/>
    </xf>
    <xf numFmtId="0" fontId="50" fillId="65" borderId="42" xfId="0" applyFont="1" applyFill="1" applyBorder="1" applyAlignment="1">
      <alignment horizontal="center"/>
    </xf>
    <xf numFmtId="0" fontId="50" fillId="65" borderId="49" xfId="0" applyFont="1" applyFill="1" applyBorder="1" applyAlignment="1">
      <alignment horizontal="center"/>
    </xf>
    <xf numFmtId="0" fontId="2" fillId="24" borderId="50" xfId="0" applyFont="1" applyFill="1" applyBorder="1" applyAlignment="1">
      <alignment horizontal="center" vertical="center"/>
    </xf>
    <xf numFmtId="0" fontId="2" fillId="24" borderId="53" xfId="0" applyFont="1" applyFill="1" applyBorder="1" applyAlignment="1">
      <alignment horizontal="center" vertical="center"/>
    </xf>
    <xf numFmtId="0" fontId="70" fillId="24" borderId="51" xfId="0" applyFont="1" applyFill="1" applyBorder="1" applyAlignment="1">
      <alignment horizontal="center" wrapText="1"/>
    </xf>
    <xf numFmtId="0" fontId="70" fillId="24" borderId="52" xfId="0" applyFont="1" applyFill="1" applyBorder="1" applyAlignment="1">
      <alignment horizontal="center" wrapText="1"/>
    </xf>
    <xf numFmtId="0" fontId="70" fillId="24" borderId="46" xfId="0" applyFont="1" applyFill="1" applyBorder="1" applyAlignment="1">
      <alignment horizontal="center" wrapText="1"/>
    </xf>
    <xf numFmtId="0" fontId="71" fillId="24" borderId="37" xfId="0" applyFont="1" applyFill="1" applyBorder="1" applyAlignment="1">
      <alignment horizontal="center"/>
    </xf>
    <xf numFmtId="0" fontId="69" fillId="65" borderId="52" xfId="0" applyFont="1" applyFill="1" applyBorder="1" applyAlignment="1">
      <alignment horizontal="center"/>
    </xf>
    <xf numFmtId="2" fontId="49"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26" fillId="0" borderId="0" xfId="4" applyFont="1" applyFill="1" applyBorder="1" applyAlignment="1">
      <alignment horizontal="center" wrapText="1"/>
    </xf>
    <xf numFmtId="0" fontId="0" fillId="0" borderId="0" xfId="0" applyFill="1" applyBorder="1" applyAlignment="1">
      <alignment horizontal="center"/>
    </xf>
  </cellXfs>
  <cellStyles count="2025">
    <cellStyle name="20% - Accent1" xfId="1979" builtinId="30" customBuiltin="1"/>
    <cellStyle name="20% - Accent1 2" xfId="7"/>
    <cellStyle name="20% - Accent2" xfId="1983" builtinId="34" customBuiltin="1"/>
    <cellStyle name="20% - Accent2 2" xfId="8"/>
    <cellStyle name="20% - Accent3" xfId="1987" builtinId="38" customBuiltin="1"/>
    <cellStyle name="20% - Accent3 2" xfId="9"/>
    <cellStyle name="20% - Accent4" xfId="1991" builtinId="42" customBuiltin="1"/>
    <cellStyle name="20% - Accent4 2" xfId="10"/>
    <cellStyle name="20% - Accent5" xfId="1995" builtinId="46" customBuiltin="1"/>
    <cellStyle name="20% - Accent5 2" xfId="11"/>
    <cellStyle name="20% - Accent6" xfId="1999" builtinId="50" customBuiltin="1"/>
    <cellStyle name="20% - Accent6 2" xfId="12"/>
    <cellStyle name="40% - Accent1" xfId="1980" builtinId="31" customBuiltin="1"/>
    <cellStyle name="40% - Accent1 2" xfId="13"/>
    <cellStyle name="40% - Accent2" xfId="1984" builtinId="35" customBuiltin="1"/>
    <cellStyle name="40% - Accent2 2" xfId="14"/>
    <cellStyle name="40% - Accent3" xfId="1988" builtinId="39" customBuiltin="1"/>
    <cellStyle name="40% - Accent3 2" xfId="15"/>
    <cellStyle name="40% - Accent4" xfId="1992" builtinId="43" customBuiltin="1"/>
    <cellStyle name="40% - Accent4 2" xfId="16"/>
    <cellStyle name="40% - Accent5" xfId="1996" builtinId="47" customBuiltin="1"/>
    <cellStyle name="40% - Accent5 2" xfId="17"/>
    <cellStyle name="40% - Accent6" xfId="2000" builtinId="51" customBuiltin="1"/>
    <cellStyle name="40% - Accent6 2" xfId="18"/>
    <cellStyle name="60% - Accent1" xfId="1981" builtinId="32" customBuiltin="1"/>
    <cellStyle name="60% - Accent1 2" xfId="19"/>
    <cellStyle name="60% - Accent2" xfId="1985" builtinId="36" customBuiltin="1"/>
    <cellStyle name="60% - Accent2 2" xfId="20"/>
    <cellStyle name="60% - Accent3" xfId="1989" builtinId="40" customBuiltin="1"/>
    <cellStyle name="60% - Accent3 2" xfId="21"/>
    <cellStyle name="60% - Accent4" xfId="1993" builtinId="44" customBuiltin="1"/>
    <cellStyle name="60% - Accent4 2" xfId="22"/>
    <cellStyle name="60% - Accent5" xfId="1997" builtinId="48" customBuiltin="1"/>
    <cellStyle name="60% - Accent5 2" xfId="23"/>
    <cellStyle name="60% - Accent6" xfId="2001" builtinId="52" customBuiltin="1"/>
    <cellStyle name="60% - Accent6 2" xfId="24"/>
    <cellStyle name="Accent1" xfId="1978" builtinId="29" customBuiltin="1"/>
    <cellStyle name="Accent1 2" xfId="25"/>
    <cellStyle name="Accent2" xfId="1982" builtinId="33" customBuiltin="1"/>
    <cellStyle name="Accent2 2" xfId="26"/>
    <cellStyle name="Accent3" xfId="1986" builtinId="37" customBuiltin="1"/>
    <cellStyle name="Accent3 2" xfId="27"/>
    <cellStyle name="Accent4" xfId="1990" builtinId="41" customBuiltin="1"/>
    <cellStyle name="Accent4 2" xfId="28"/>
    <cellStyle name="Accent5" xfId="1994" builtinId="45" customBuiltin="1"/>
    <cellStyle name="Accent5 2" xfId="29"/>
    <cellStyle name="Accent6" xfId="1998" builtinId="49" customBuiltin="1"/>
    <cellStyle name="Accent6 2" xfId="30"/>
    <cellStyle name="Bad" xfId="1967" builtinId="27" customBuiltin="1"/>
    <cellStyle name="Bad 2" xfId="31"/>
    <cellStyle name="Calculation" xfId="1971" builtinId="22" customBuiltin="1"/>
    <cellStyle name="Calculation 2" xfId="32"/>
    <cellStyle name="Check Cell" xfId="1973" builtinId="23" customBuiltin="1"/>
    <cellStyle name="Check Cell 2" xfId="33"/>
    <cellStyle name="Comma" xfId="2024" builtinId="3"/>
    <cellStyle name="Comma 2" xfId="1946"/>
    <cellStyle name="Comma 3" xfId="1955"/>
    <cellStyle name="Comma 3 2" xfId="2014"/>
    <cellStyle name="Currency" xfId="1957" builtinId="4"/>
    <cellStyle name="Currency 2" xfId="34"/>
    <cellStyle name="Currency 3" xfId="1954"/>
    <cellStyle name="Currency 3 2" xfId="2015"/>
    <cellStyle name="Explanatory Text" xfId="1976" builtinId="53" customBuiltin="1"/>
    <cellStyle name="Explanatory Text 2" xfId="35"/>
    <cellStyle name="Good" xfId="1966" builtinId="26" customBuiltin="1"/>
    <cellStyle name="Good 2" xfId="36"/>
    <cellStyle name="Heading 1" xfId="1962" builtinId="16" customBuiltin="1"/>
    <cellStyle name="Heading 1 2" xfId="37"/>
    <cellStyle name="Heading 2" xfId="1963" builtinId="17" customBuiltin="1"/>
    <cellStyle name="Heading 2 2" xfId="38"/>
    <cellStyle name="Heading 3" xfId="1964" builtinId="18" customBuiltin="1"/>
    <cellStyle name="Heading 3 2" xfId="39"/>
    <cellStyle name="Heading 4" xfId="1965" builtinId="19" customBuiltin="1"/>
    <cellStyle name="Heading 4 2" xfId="40"/>
    <cellStyle name="Hyperlink" xfId="2011" builtinId="8"/>
    <cellStyle name="Hyperlink 2" xfId="1947"/>
    <cellStyle name="Hyperlink 3" xfId="1952"/>
    <cellStyle name="Hyperlink 3 2" xfId="2003"/>
    <cellStyle name="Hyperlink 4" xfId="2002"/>
    <cellStyle name="Hyperlink 5" xfId="2016"/>
    <cellStyle name="Input" xfId="1969" builtinId="20" customBuiltin="1"/>
    <cellStyle name="Input 2" xfId="41"/>
    <cellStyle name="Linked Cell" xfId="1972" builtinId="24" customBuiltin="1"/>
    <cellStyle name="Linked Cell 2" xfId="42"/>
    <cellStyle name="Neutral" xfId="1968" builtinId="28" customBuiltin="1"/>
    <cellStyle name="Neutral 2" xfId="43"/>
    <cellStyle name="Normal" xfId="0" builtinId="0"/>
    <cellStyle name="Normal 10" xfId="2017"/>
    <cellStyle name="Normal 2" xfId="2"/>
    <cellStyle name="Normal 2 10" xfId="44"/>
    <cellStyle name="Normal 2 10 10" xfId="45"/>
    <cellStyle name="Normal 2 10 11" xfId="46"/>
    <cellStyle name="Normal 2 10 12" xfId="47"/>
    <cellStyle name="Normal 2 10 13" xfId="48"/>
    <cellStyle name="Normal 2 10 14" xfId="49"/>
    <cellStyle name="Normal 2 10 15" xfId="50"/>
    <cellStyle name="Normal 2 10 16" xfId="51"/>
    <cellStyle name="Normal 2 10 17" xfId="52"/>
    <cellStyle name="Normal 2 10 18" xfId="53"/>
    <cellStyle name="Normal 2 10 19" xfId="54"/>
    <cellStyle name="Normal 2 10 2" xfId="55"/>
    <cellStyle name="Normal 2 10 20" xfId="56"/>
    <cellStyle name="Normal 2 10 21" xfId="57"/>
    <cellStyle name="Normal 2 10 22" xfId="58"/>
    <cellStyle name="Normal 2 10 23" xfId="59"/>
    <cellStyle name="Normal 2 10 3" xfId="60"/>
    <cellStyle name="Normal 2 10 4" xfId="61"/>
    <cellStyle name="Normal 2 10 5" xfId="62"/>
    <cellStyle name="Normal 2 10 6" xfId="63"/>
    <cellStyle name="Normal 2 10 7" xfId="64"/>
    <cellStyle name="Normal 2 10 8" xfId="65"/>
    <cellStyle name="Normal 2 10 9" xfId="66"/>
    <cellStyle name="Normal 2 11" xfId="67"/>
    <cellStyle name="Normal 2 11 10" xfId="68"/>
    <cellStyle name="Normal 2 11 11" xfId="69"/>
    <cellStyle name="Normal 2 11 12" xfId="70"/>
    <cellStyle name="Normal 2 11 13" xfId="71"/>
    <cellStyle name="Normal 2 11 14" xfId="72"/>
    <cellStyle name="Normal 2 11 15" xfId="73"/>
    <cellStyle name="Normal 2 11 16" xfId="74"/>
    <cellStyle name="Normal 2 11 17" xfId="75"/>
    <cellStyle name="Normal 2 11 18" xfId="76"/>
    <cellStyle name="Normal 2 11 19" xfId="77"/>
    <cellStyle name="Normal 2 11 2" xfId="78"/>
    <cellStyle name="Normal 2 11 20" xfId="79"/>
    <cellStyle name="Normal 2 11 21" xfId="80"/>
    <cellStyle name="Normal 2 11 22" xfId="81"/>
    <cellStyle name="Normal 2 11 23" xfId="82"/>
    <cellStyle name="Normal 2 11 3" xfId="83"/>
    <cellStyle name="Normal 2 11 4" xfId="84"/>
    <cellStyle name="Normal 2 11 5" xfId="85"/>
    <cellStyle name="Normal 2 11 6" xfId="86"/>
    <cellStyle name="Normal 2 11 7" xfId="87"/>
    <cellStyle name="Normal 2 11 8" xfId="88"/>
    <cellStyle name="Normal 2 11 9" xfId="89"/>
    <cellStyle name="Normal 2 12" xfId="90"/>
    <cellStyle name="Normal 2 12 10" xfId="91"/>
    <cellStyle name="Normal 2 12 11" xfId="92"/>
    <cellStyle name="Normal 2 12 12" xfId="93"/>
    <cellStyle name="Normal 2 12 13" xfId="94"/>
    <cellStyle name="Normal 2 12 14" xfId="95"/>
    <cellStyle name="Normal 2 12 15" xfId="96"/>
    <cellStyle name="Normal 2 12 16" xfId="97"/>
    <cellStyle name="Normal 2 12 17" xfId="98"/>
    <cellStyle name="Normal 2 12 18" xfId="99"/>
    <cellStyle name="Normal 2 12 19" xfId="100"/>
    <cellStyle name="Normal 2 12 2" xfId="101"/>
    <cellStyle name="Normal 2 12 20" xfId="102"/>
    <cellStyle name="Normal 2 12 21" xfId="103"/>
    <cellStyle name="Normal 2 12 22" xfId="104"/>
    <cellStyle name="Normal 2 12 23" xfId="105"/>
    <cellStyle name="Normal 2 12 3" xfId="106"/>
    <cellStyle name="Normal 2 12 4" xfId="107"/>
    <cellStyle name="Normal 2 12 5" xfId="108"/>
    <cellStyle name="Normal 2 12 6" xfId="109"/>
    <cellStyle name="Normal 2 12 7" xfId="110"/>
    <cellStyle name="Normal 2 12 8" xfId="111"/>
    <cellStyle name="Normal 2 12 9" xfId="112"/>
    <cellStyle name="Normal 2 13" xfId="113"/>
    <cellStyle name="Normal 2 13 10" xfId="114"/>
    <cellStyle name="Normal 2 13 11" xfId="115"/>
    <cellStyle name="Normal 2 13 12" xfId="116"/>
    <cellStyle name="Normal 2 13 13" xfId="117"/>
    <cellStyle name="Normal 2 13 14" xfId="118"/>
    <cellStyle name="Normal 2 13 15" xfId="119"/>
    <cellStyle name="Normal 2 13 16" xfId="120"/>
    <cellStyle name="Normal 2 13 17" xfId="121"/>
    <cellStyle name="Normal 2 13 18" xfId="122"/>
    <cellStyle name="Normal 2 13 19" xfId="123"/>
    <cellStyle name="Normal 2 13 2" xfId="124"/>
    <cellStyle name="Normal 2 13 20" xfId="125"/>
    <cellStyle name="Normal 2 13 21" xfId="126"/>
    <cellStyle name="Normal 2 13 22" xfId="127"/>
    <cellStyle name="Normal 2 13 23" xfId="128"/>
    <cellStyle name="Normal 2 13 3" xfId="129"/>
    <cellStyle name="Normal 2 13 4" xfId="130"/>
    <cellStyle name="Normal 2 13 5" xfId="131"/>
    <cellStyle name="Normal 2 13 6" xfId="132"/>
    <cellStyle name="Normal 2 13 7" xfId="133"/>
    <cellStyle name="Normal 2 13 8" xfId="134"/>
    <cellStyle name="Normal 2 13 9" xfId="135"/>
    <cellStyle name="Normal 2 14" xfId="136"/>
    <cellStyle name="Normal 2 14 10" xfId="137"/>
    <cellStyle name="Normal 2 14 11" xfId="138"/>
    <cellStyle name="Normal 2 14 12" xfId="139"/>
    <cellStyle name="Normal 2 14 13" xfId="140"/>
    <cellStyle name="Normal 2 14 14" xfId="141"/>
    <cellStyle name="Normal 2 14 15" xfId="142"/>
    <cellStyle name="Normal 2 14 16" xfId="143"/>
    <cellStyle name="Normal 2 14 17" xfId="144"/>
    <cellStyle name="Normal 2 14 18" xfId="145"/>
    <cellStyle name="Normal 2 14 19" xfId="146"/>
    <cellStyle name="Normal 2 14 2" xfId="147"/>
    <cellStyle name="Normal 2 14 20" xfId="148"/>
    <cellStyle name="Normal 2 14 21" xfId="149"/>
    <cellStyle name="Normal 2 14 22" xfId="150"/>
    <cellStyle name="Normal 2 14 23" xfId="151"/>
    <cellStyle name="Normal 2 14 3" xfId="152"/>
    <cellStyle name="Normal 2 14 4" xfId="153"/>
    <cellStyle name="Normal 2 14 5" xfId="154"/>
    <cellStyle name="Normal 2 14 6" xfId="155"/>
    <cellStyle name="Normal 2 14 7" xfId="156"/>
    <cellStyle name="Normal 2 14 8" xfId="157"/>
    <cellStyle name="Normal 2 14 9" xfId="158"/>
    <cellStyle name="Normal 2 15" xfId="159"/>
    <cellStyle name="Normal 2 15 10" xfId="160"/>
    <cellStyle name="Normal 2 15 11" xfId="161"/>
    <cellStyle name="Normal 2 15 12" xfId="162"/>
    <cellStyle name="Normal 2 15 13" xfId="163"/>
    <cellStyle name="Normal 2 15 14" xfId="164"/>
    <cellStyle name="Normal 2 15 15" xfId="165"/>
    <cellStyle name="Normal 2 15 16" xfId="166"/>
    <cellStyle name="Normal 2 15 17" xfId="167"/>
    <cellStyle name="Normal 2 15 18" xfId="168"/>
    <cellStyle name="Normal 2 15 19" xfId="169"/>
    <cellStyle name="Normal 2 15 2" xfId="170"/>
    <cellStyle name="Normal 2 15 20" xfId="171"/>
    <cellStyle name="Normal 2 15 21" xfId="172"/>
    <cellStyle name="Normal 2 15 22" xfId="173"/>
    <cellStyle name="Normal 2 15 23" xfId="174"/>
    <cellStyle name="Normal 2 15 3" xfId="175"/>
    <cellStyle name="Normal 2 15 4" xfId="176"/>
    <cellStyle name="Normal 2 15 5" xfId="177"/>
    <cellStyle name="Normal 2 15 6" xfId="178"/>
    <cellStyle name="Normal 2 15 7" xfId="179"/>
    <cellStyle name="Normal 2 15 8" xfId="180"/>
    <cellStyle name="Normal 2 15 9" xfId="181"/>
    <cellStyle name="Normal 2 16" xfId="182"/>
    <cellStyle name="Normal 2 16 10" xfId="183"/>
    <cellStyle name="Normal 2 16 11" xfId="184"/>
    <cellStyle name="Normal 2 16 12" xfId="185"/>
    <cellStyle name="Normal 2 16 13" xfId="186"/>
    <cellStyle name="Normal 2 16 14" xfId="187"/>
    <cellStyle name="Normal 2 16 15" xfId="188"/>
    <cellStyle name="Normal 2 16 16" xfId="189"/>
    <cellStyle name="Normal 2 16 17" xfId="190"/>
    <cellStyle name="Normal 2 16 18" xfId="191"/>
    <cellStyle name="Normal 2 16 19" xfId="192"/>
    <cellStyle name="Normal 2 16 2" xfId="193"/>
    <cellStyle name="Normal 2 16 20" xfId="194"/>
    <cellStyle name="Normal 2 16 21" xfId="195"/>
    <cellStyle name="Normal 2 16 22" xfId="196"/>
    <cellStyle name="Normal 2 16 23" xfId="197"/>
    <cellStyle name="Normal 2 16 3" xfId="198"/>
    <cellStyle name="Normal 2 16 4" xfId="199"/>
    <cellStyle name="Normal 2 16 5" xfId="200"/>
    <cellStyle name="Normal 2 16 6" xfId="201"/>
    <cellStyle name="Normal 2 16 7" xfId="202"/>
    <cellStyle name="Normal 2 16 8" xfId="203"/>
    <cellStyle name="Normal 2 16 9" xfId="204"/>
    <cellStyle name="Normal 2 17" xfId="205"/>
    <cellStyle name="Normal 2 17 10" xfId="206"/>
    <cellStyle name="Normal 2 17 11" xfId="207"/>
    <cellStyle name="Normal 2 17 12" xfId="208"/>
    <cellStyle name="Normal 2 17 13" xfId="209"/>
    <cellStyle name="Normal 2 17 14" xfId="210"/>
    <cellStyle name="Normal 2 17 15" xfId="211"/>
    <cellStyle name="Normal 2 17 16" xfId="212"/>
    <cellStyle name="Normal 2 17 17" xfId="213"/>
    <cellStyle name="Normal 2 17 18" xfId="214"/>
    <cellStyle name="Normal 2 17 19" xfId="215"/>
    <cellStyle name="Normal 2 17 2" xfId="216"/>
    <cellStyle name="Normal 2 17 20" xfId="217"/>
    <cellStyle name="Normal 2 17 21" xfId="218"/>
    <cellStyle name="Normal 2 17 22" xfId="219"/>
    <cellStyle name="Normal 2 17 23" xfId="220"/>
    <cellStyle name="Normal 2 17 3" xfId="221"/>
    <cellStyle name="Normal 2 17 4" xfId="222"/>
    <cellStyle name="Normal 2 17 5" xfId="223"/>
    <cellStyle name="Normal 2 17 6" xfId="224"/>
    <cellStyle name="Normal 2 17 7" xfId="225"/>
    <cellStyle name="Normal 2 17 8" xfId="226"/>
    <cellStyle name="Normal 2 17 9" xfId="227"/>
    <cellStyle name="Normal 2 18" xfId="228"/>
    <cellStyle name="Normal 2 18 10" xfId="229"/>
    <cellStyle name="Normal 2 18 11" xfId="230"/>
    <cellStyle name="Normal 2 18 12" xfId="231"/>
    <cellStyle name="Normal 2 18 13" xfId="232"/>
    <cellStyle name="Normal 2 18 14" xfId="233"/>
    <cellStyle name="Normal 2 18 15" xfId="234"/>
    <cellStyle name="Normal 2 18 16" xfId="235"/>
    <cellStyle name="Normal 2 18 17" xfId="236"/>
    <cellStyle name="Normal 2 18 18" xfId="237"/>
    <cellStyle name="Normal 2 18 19" xfId="238"/>
    <cellStyle name="Normal 2 18 2" xfId="239"/>
    <cellStyle name="Normal 2 18 20" xfId="240"/>
    <cellStyle name="Normal 2 18 21" xfId="241"/>
    <cellStyle name="Normal 2 18 22" xfId="242"/>
    <cellStyle name="Normal 2 18 23" xfId="243"/>
    <cellStyle name="Normal 2 18 3" xfId="244"/>
    <cellStyle name="Normal 2 18 4" xfId="245"/>
    <cellStyle name="Normal 2 18 5" xfId="246"/>
    <cellStyle name="Normal 2 18 6" xfId="247"/>
    <cellStyle name="Normal 2 18 7" xfId="248"/>
    <cellStyle name="Normal 2 18 8" xfId="249"/>
    <cellStyle name="Normal 2 18 9" xfId="250"/>
    <cellStyle name="Normal 2 19" xfId="251"/>
    <cellStyle name="Normal 2 19 10" xfId="252"/>
    <cellStyle name="Normal 2 19 11" xfId="253"/>
    <cellStyle name="Normal 2 19 12" xfId="254"/>
    <cellStyle name="Normal 2 19 13" xfId="255"/>
    <cellStyle name="Normal 2 19 14" xfId="256"/>
    <cellStyle name="Normal 2 19 15" xfId="257"/>
    <cellStyle name="Normal 2 19 16" xfId="258"/>
    <cellStyle name="Normal 2 19 17" xfId="259"/>
    <cellStyle name="Normal 2 19 18" xfId="260"/>
    <cellStyle name="Normal 2 19 19" xfId="261"/>
    <cellStyle name="Normal 2 19 2" xfId="262"/>
    <cellStyle name="Normal 2 19 20" xfId="263"/>
    <cellStyle name="Normal 2 19 21" xfId="264"/>
    <cellStyle name="Normal 2 19 22" xfId="265"/>
    <cellStyle name="Normal 2 19 23" xfId="266"/>
    <cellStyle name="Normal 2 19 3" xfId="267"/>
    <cellStyle name="Normal 2 19 4" xfId="268"/>
    <cellStyle name="Normal 2 19 5" xfId="269"/>
    <cellStyle name="Normal 2 19 6" xfId="270"/>
    <cellStyle name="Normal 2 19 7" xfId="271"/>
    <cellStyle name="Normal 2 19 8" xfId="272"/>
    <cellStyle name="Normal 2 19 9" xfId="273"/>
    <cellStyle name="Normal 2 2" xfId="4"/>
    <cellStyle name="Normal 2 2 2" xfId="5"/>
    <cellStyle name="Normal 2 2 3" xfId="1948"/>
    <cellStyle name="Normal 2 2 4" xfId="1949"/>
    <cellStyle name="Normal 2 20" xfId="274"/>
    <cellStyle name="Normal 2 20 10" xfId="275"/>
    <cellStyle name="Normal 2 20 11" xfId="276"/>
    <cellStyle name="Normal 2 20 12" xfId="277"/>
    <cellStyle name="Normal 2 20 13" xfId="278"/>
    <cellStyle name="Normal 2 20 14" xfId="279"/>
    <cellStyle name="Normal 2 20 15" xfId="280"/>
    <cellStyle name="Normal 2 20 16" xfId="281"/>
    <cellStyle name="Normal 2 20 17" xfId="282"/>
    <cellStyle name="Normal 2 20 18" xfId="283"/>
    <cellStyle name="Normal 2 20 19" xfId="284"/>
    <cellStyle name="Normal 2 20 2" xfId="285"/>
    <cellStyle name="Normal 2 20 20" xfId="286"/>
    <cellStyle name="Normal 2 20 21" xfId="287"/>
    <cellStyle name="Normal 2 20 22" xfId="288"/>
    <cellStyle name="Normal 2 20 23" xfId="289"/>
    <cellStyle name="Normal 2 20 3" xfId="290"/>
    <cellStyle name="Normal 2 20 4" xfId="291"/>
    <cellStyle name="Normal 2 20 5" xfId="292"/>
    <cellStyle name="Normal 2 20 6" xfId="293"/>
    <cellStyle name="Normal 2 20 7" xfId="294"/>
    <cellStyle name="Normal 2 20 8" xfId="295"/>
    <cellStyle name="Normal 2 20 9" xfId="296"/>
    <cellStyle name="Normal 2 21" xfId="297"/>
    <cellStyle name="Normal 2 21 10" xfId="298"/>
    <cellStyle name="Normal 2 21 11" xfId="299"/>
    <cellStyle name="Normal 2 21 12" xfId="300"/>
    <cellStyle name="Normal 2 21 13" xfId="301"/>
    <cellStyle name="Normal 2 21 14" xfId="302"/>
    <cellStyle name="Normal 2 21 15" xfId="303"/>
    <cellStyle name="Normal 2 21 16" xfId="304"/>
    <cellStyle name="Normal 2 21 17" xfId="305"/>
    <cellStyle name="Normal 2 21 18" xfId="306"/>
    <cellStyle name="Normal 2 21 19" xfId="307"/>
    <cellStyle name="Normal 2 21 2" xfId="308"/>
    <cellStyle name="Normal 2 21 20" xfId="309"/>
    <cellStyle name="Normal 2 21 21" xfId="310"/>
    <cellStyle name="Normal 2 21 22" xfId="311"/>
    <cellStyle name="Normal 2 21 23" xfId="312"/>
    <cellStyle name="Normal 2 21 3" xfId="313"/>
    <cellStyle name="Normal 2 21 4" xfId="314"/>
    <cellStyle name="Normal 2 21 5" xfId="315"/>
    <cellStyle name="Normal 2 21 6" xfId="316"/>
    <cellStyle name="Normal 2 21 7" xfId="317"/>
    <cellStyle name="Normal 2 21 8" xfId="318"/>
    <cellStyle name="Normal 2 21 9" xfId="319"/>
    <cellStyle name="Normal 2 22" xfId="320"/>
    <cellStyle name="Normal 2 22 10" xfId="321"/>
    <cellStyle name="Normal 2 22 11" xfId="322"/>
    <cellStyle name="Normal 2 22 12" xfId="323"/>
    <cellStyle name="Normal 2 22 13" xfId="324"/>
    <cellStyle name="Normal 2 22 14" xfId="325"/>
    <cellStyle name="Normal 2 22 15" xfId="326"/>
    <cellStyle name="Normal 2 22 16" xfId="327"/>
    <cellStyle name="Normal 2 22 17" xfId="328"/>
    <cellStyle name="Normal 2 22 18" xfId="329"/>
    <cellStyle name="Normal 2 22 19" xfId="330"/>
    <cellStyle name="Normal 2 22 2" xfId="331"/>
    <cellStyle name="Normal 2 22 20" xfId="332"/>
    <cellStyle name="Normal 2 22 21" xfId="333"/>
    <cellStyle name="Normal 2 22 22" xfId="334"/>
    <cellStyle name="Normal 2 22 23" xfId="335"/>
    <cellStyle name="Normal 2 22 3" xfId="336"/>
    <cellStyle name="Normal 2 22 4" xfId="337"/>
    <cellStyle name="Normal 2 22 5" xfId="338"/>
    <cellStyle name="Normal 2 22 6" xfId="339"/>
    <cellStyle name="Normal 2 22 7" xfId="340"/>
    <cellStyle name="Normal 2 22 8" xfId="341"/>
    <cellStyle name="Normal 2 22 9" xfId="342"/>
    <cellStyle name="Normal 2 23" xfId="343"/>
    <cellStyle name="Normal 2 23 10" xfId="344"/>
    <cellStyle name="Normal 2 23 11" xfId="345"/>
    <cellStyle name="Normal 2 23 12" xfId="346"/>
    <cellStyle name="Normal 2 23 13" xfId="347"/>
    <cellStyle name="Normal 2 23 14" xfId="348"/>
    <cellStyle name="Normal 2 23 15" xfId="349"/>
    <cellStyle name="Normal 2 23 16" xfId="350"/>
    <cellStyle name="Normal 2 23 17" xfId="351"/>
    <cellStyle name="Normal 2 23 18" xfId="352"/>
    <cellStyle name="Normal 2 23 19" xfId="353"/>
    <cellStyle name="Normal 2 23 2" xfId="354"/>
    <cellStyle name="Normal 2 23 20" xfId="355"/>
    <cellStyle name="Normal 2 23 21" xfId="356"/>
    <cellStyle name="Normal 2 23 22" xfId="357"/>
    <cellStyle name="Normal 2 23 23" xfId="358"/>
    <cellStyle name="Normal 2 23 3" xfId="359"/>
    <cellStyle name="Normal 2 23 4" xfId="360"/>
    <cellStyle name="Normal 2 23 5" xfId="361"/>
    <cellStyle name="Normal 2 23 6" xfId="362"/>
    <cellStyle name="Normal 2 23 7" xfId="363"/>
    <cellStyle name="Normal 2 23 8" xfId="364"/>
    <cellStyle name="Normal 2 23 9" xfId="365"/>
    <cellStyle name="Normal 2 24" xfId="366"/>
    <cellStyle name="Normal 2 24 10" xfId="367"/>
    <cellStyle name="Normal 2 24 11" xfId="368"/>
    <cellStyle name="Normal 2 24 12" xfId="369"/>
    <cellStyle name="Normal 2 24 13" xfId="370"/>
    <cellStyle name="Normal 2 24 14" xfId="371"/>
    <cellStyle name="Normal 2 24 15" xfId="372"/>
    <cellStyle name="Normal 2 24 16" xfId="373"/>
    <cellStyle name="Normal 2 24 17" xfId="374"/>
    <cellStyle name="Normal 2 24 18" xfId="375"/>
    <cellStyle name="Normal 2 24 19" xfId="376"/>
    <cellStyle name="Normal 2 24 2" xfId="377"/>
    <cellStyle name="Normal 2 24 20" xfId="378"/>
    <cellStyle name="Normal 2 24 21" xfId="379"/>
    <cellStyle name="Normal 2 24 22" xfId="380"/>
    <cellStyle name="Normal 2 24 23" xfId="381"/>
    <cellStyle name="Normal 2 24 3" xfId="382"/>
    <cellStyle name="Normal 2 24 4" xfId="383"/>
    <cellStyle name="Normal 2 24 5" xfId="384"/>
    <cellStyle name="Normal 2 24 6" xfId="385"/>
    <cellStyle name="Normal 2 24 7" xfId="386"/>
    <cellStyle name="Normal 2 24 8" xfId="387"/>
    <cellStyle name="Normal 2 24 9" xfId="388"/>
    <cellStyle name="Normal 2 25" xfId="389"/>
    <cellStyle name="Normal 2 25 10" xfId="390"/>
    <cellStyle name="Normal 2 25 11" xfId="391"/>
    <cellStyle name="Normal 2 25 12" xfId="392"/>
    <cellStyle name="Normal 2 25 13" xfId="393"/>
    <cellStyle name="Normal 2 25 14" xfId="394"/>
    <cellStyle name="Normal 2 25 15" xfId="395"/>
    <cellStyle name="Normal 2 25 16" xfId="396"/>
    <cellStyle name="Normal 2 25 17" xfId="397"/>
    <cellStyle name="Normal 2 25 18" xfId="398"/>
    <cellStyle name="Normal 2 25 19" xfId="399"/>
    <cellStyle name="Normal 2 25 2" xfId="400"/>
    <cellStyle name="Normal 2 25 20" xfId="401"/>
    <cellStyle name="Normal 2 25 21" xfId="402"/>
    <cellStyle name="Normal 2 25 22" xfId="403"/>
    <cellStyle name="Normal 2 25 23" xfId="404"/>
    <cellStyle name="Normal 2 25 3" xfId="405"/>
    <cellStyle name="Normal 2 25 4" xfId="406"/>
    <cellStyle name="Normal 2 25 5" xfId="407"/>
    <cellStyle name="Normal 2 25 6" xfId="408"/>
    <cellStyle name="Normal 2 25 7" xfId="409"/>
    <cellStyle name="Normal 2 25 8" xfId="410"/>
    <cellStyle name="Normal 2 25 9" xfId="411"/>
    <cellStyle name="Normal 2 26" xfId="412"/>
    <cellStyle name="Normal 2 26 10" xfId="413"/>
    <cellStyle name="Normal 2 26 11" xfId="414"/>
    <cellStyle name="Normal 2 26 12" xfId="415"/>
    <cellStyle name="Normal 2 26 13" xfId="416"/>
    <cellStyle name="Normal 2 26 14" xfId="417"/>
    <cellStyle name="Normal 2 26 15" xfId="418"/>
    <cellStyle name="Normal 2 26 16" xfId="419"/>
    <cellStyle name="Normal 2 26 17" xfId="420"/>
    <cellStyle name="Normal 2 26 18" xfId="421"/>
    <cellStyle name="Normal 2 26 19" xfId="422"/>
    <cellStyle name="Normal 2 26 2" xfId="423"/>
    <cellStyle name="Normal 2 26 20" xfId="424"/>
    <cellStyle name="Normal 2 26 21" xfId="425"/>
    <cellStyle name="Normal 2 26 22" xfId="426"/>
    <cellStyle name="Normal 2 26 23" xfId="427"/>
    <cellStyle name="Normal 2 26 3" xfId="428"/>
    <cellStyle name="Normal 2 26 4" xfId="429"/>
    <cellStyle name="Normal 2 26 5" xfId="430"/>
    <cellStyle name="Normal 2 26 6" xfId="431"/>
    <cellStyle name="Normal 2 26 7" xfId="432"/>
    <cellStyle name="Normal 2 26 8" xfId="433"/>
    <cellStyle name="Normal 2 26 9" xfId="434"/>
    <cellStyle name="Normal 2 27" xfId="435"/>
    <cellStyle name="Normal 2 27 10" xfId="436"/>
    <cellStyle name="Normal 2 27 11" xfId="437"/>
    <cellStyle name="Normal 2 27 12" xfId="438"/>
    <cellStyle name="Normal 2 27 13" xfId="439"/>
    <cellStyle name="Normal 2 27 14" xfId="440"/>
    <cellStyle name="Normal 2 27 15" xfId="441"/>
    <cellStyle name="Normal 2 27 16" xfId="442"/>
    <cellStyle name="Normal 2 27 17" xfId="443"/>
    <cellStyle name="Normal 2 27 18" xfId="444"/>
    <cellStyle name="Normal 2 27 19" xfId="445"/>
    <cellStyle name="Normal 2 27 2" xfId="446"/>
    <cellStyle name="Normal 2 27 20" xfId="447"/>
    <cellStyle name="Normal 2 27 21" xfId="448"/>
    <cellStyle name="Normal 2 27 22" xfId="449"/>
    <cellStyle name="Normal 2 27 23" xfId="450"/>
    <cellStyle name="Normal 2 27 3" xfId="451"/>
    <cellStyle name="Normal 2 27 4" xfId="452"/>
    <cellStyle name="Normal 2 27 5" xfId="453"/>
    <cellStyle name="Normal 2 27 6" xfId="454"/>
    <cellStyle name="Normal 2 27 7" xfId="455"/>
    <cellStyle name="Normal 2 27 8" xfId="456"/>
    <cellStyle name="Normal 2 27 9" xfId="457"/>
    <cellStyle name="Normal 2 28" xfId="458"/>
    <cellStyle name="Normal 2 28 10" xfId="459"/>
    <cellStyle name="Normal 2 28 11" xfId="460"/>
    <cellStyle name="Normal 2 28 12" xfId="461"/>
    <cellStyle name="Normal 2 28 13" xfId="462"/>
    <cellStyle name="Normal 2 28 14" xfId="463"/>
    <cellStyle name="Normal 2 28 15" xfId="464"/>
    <cellStyle name="Normal 2 28 16" xfId="465"/>
    <cellStyle name="Normal 2 28 17" xfId="466"/>
    <cellStyle name="Normal 2 28 18" xfId="467"/>
    <cellStyle name="Normal 2 28 19" xfId="468"/>
    <cellStyle name="Normal 2 28 2" xfId="469"/>
    <cellStyle name="Normal 2 28 20" xfId="470"/>
    <cellStyle name="Normal 2 28 21" xfId="471"/>
    <cellStyle name="Normal 2 28 22" xfId="472"/>
    <cellStyle name="Normal 2 28 23" xfId="473"/>
    <cellStyle name="Normal 2 28 3" xfId="474"/>
    <cellStyle name="Normal 2 28 4" xfId="475"/>
    <cellStyle name="Normal 2 28 5" xfId="476"/>
    <cellStyle name="Normal 2 28 6" xfId="477"/>
    <cellStyle name="Normal 2 28 7" xfId="478"/>
    <cellStyle name="Normal 2 28 8" xfId="479"/>
    <cellStyle name="Normal 2 28 9" xfId="480"/>
    <cellStyle name="Normal 2 29" xfId="481"/>
    <cellStyle name="Normal 2 29 10" xfId="482"/>
    <cellStyle name="Normal 2 29 11" xfId="483"/>
    <cellStyle name="Normal 2 29 12" xfId="484"/>
    <cellStyle name="Normal 2 29 13" xfId="485"/>
    <cellStyle name="Normal 2 29 14" xfId="486"/>
    <cellStyle name="Normal 2 29 15" xfId="487"/>
    <cellStyle name="Normal 2 29 16" xfId="488"/>
    <cellStyle name="Normal 2 29 17" xfId="489"/>
    <cellStyle name="Normal 2 29 18" xfId="490"/>
    <cellStyle name="Normal 2 29 19" xfId="491"/>
    <cellStyle name="Normal 2 29 2" xfId="492"/>
    <cellStyle name="Normal 2 29 20" xfId="493"/>
    <cellStyle name="Normal 2 29 21" xfId="494"/>
    <cellStyle name="Normal 2 29 22" xfId="495"/>
    <cellStyle name="Normal 2 29 23" xfId="496"/>
    <cellStyle name="Normal 2 29 3" xfId="497"/>
    <cellStyle name="Normal 2 29 4" xfId="498"/>
    <cellStyle name="Normal 2 29 5" xfId="499"/>
    <cellStyle name="Normal 2 29 6" xfId="500"/>
    <cellStyle name="Normal 2 29 7" xfId="501"/>
    <cellStyle name="Normal 2 29 8" xfId="502"/>
    <cellStyle name="Normal 2 29 9" xfId="503"/>
    <cellStyle name="Normal 2 3" xfId="504"/>
    <cellStyle name="Normal 2 30" xfId="505"/>
    <cellStyle name="Normal 2 30 10" xfId="506"/>
    <cellStyle name="Normal 2 30 11" xfId="507"/>
    <cellStyle name="Normal 2 30 12" xfId="508"/>
    <cellStyle name="Normal 2 30 13" xfId="509"/>
    <cellStyle name="Normal 2 30 14" xfId="510"/>
    <cellStyle name="Normal 2 30 15" xfId="511"/>
    <cellStyle name="Normal 2 30 16" xfId="512"/>
    <cellStyle name="Normal 2 30 17" xfId="513"/>
    <cellStyle name="Normal 2 30 18" xfId="514"/>
    <cellStyle name="Normal 2 30 19" xfId="515"/>
    <cellStyle name="Normal 2 30 2" xfId="516"/>
    <cellStyle name="Normal 2 30 20" xfId="517"/>
    <cellStyle name="Normal 2 30 21" xfId="518"/>
    <cellStyle name="Normal 2 30 22" xfId="519"/>
    <cellStyle name="Normal 2 30 23" xfId="520"/>
    <cellStyle name="Normal 2 30 3" xfId="521"/>
    <cellStyle name="Normal 2 30 4" xfId="522"/>
    <cellStyle name="Normal 2 30 5" xfId="523"/>
    <cellStyle name="Normal 2 30 6" xfId="524"/>
    <cellStyle name="Normal 2 30 7" xfId="525"/>
    <cellStyle name="Normal 2 30 8" xfId="526"/>
    <cellStyle name="Normal 2 30 9" xfId="527"/>
    <cellStyle name="Normal 2 31" xfId="528"/>
    <cellStyle name="Normal 2 31 10" xfId="529"/>
    <cellStyle name="Normal 2 31 11" xfId="530"/>
    <cellStyle name="Normal 2 31 12" xfId="531"/>
    <cellStyle name="Normal 2 31 13" xfId="532"/>
    <cellStyle name="Normal 2 31 14" xfId="533"/>
    <cellStyle name="Normal 2 31 15" xfId="534"/>
    <cellStyle name="Normal 2 31 16" xfId="535"/>
    <cellStyle name="Normal 2 31 17" xfId="536"/>
    <cellStyle name="Normal 2 31 18" xfId="537"/>
    <cellStyle name="Normal 2 31 19" xfId="538"/>
    <cellStyle name="Normal 2 31 2" xfId="539"/>
    <cellStyle name="Normal 2 31 20" xfId="540"/>
    <cellStyle name="Normal 2 31 21" xfId="541"/>
    <cellStyle name="Normal 2 31 22" xfId="542"/>
    <cellStyle name="Normal 2 31 23" xfId="543"/>
    <cellStyle name="Normal 2 31 3" xfId="544"/>
    <cellStyle name="Normal 2 31 4" xfId="545"/>
    <cellStyle name="Normal 2 31 5" xfId="546"/>
    <cellStyle name="Normal 2 31 6" xfId="547"/>
    <cellStyle name="Normal 2 31 7" xfId="548"/>
    <cellStyle name="Normal 2 31 8" xfId="549"/>
    <cellStyle name="Normal 2 31 9" xfId="550"/>
    <cellStyle name="Normal 2 32" xfId="551"/>
    <cellStyle name="Normal 2 32 10" xfId="552"/>
    <cellStyle name="Normal 2 32 11" xfId="553"/>
    <cellStyle name="Normal 2 32 12" xfId="554"/>
    <cellStyle name="Normal 2 32 13" xfId="555"/>
    <cellStyle name="Normal 2 32 14" xfId="556"/>
    <cellStyle name="Normal 2 32 15" xfId="557"/>
    <cellStyle name="Normal 2 32 16" xfId="558"/>
    <cellStyle name="Normal 2 32 17" xfId="559"/>
    <cellStyle name="Normal 2 32 18" xfId="560"/>
    <cellStyle name="Normal 2 32 19" xfId="561"/>
    <cellStyle name="Normal 2 32 2" xfId="562"/>
    <cellStyle name="Normal 2 32 20" xfId="563"/>
    <cellStyle name="Normal 2 32 21" xfId="564"/>
    <cellStyle name="Normal 2 32 22" xfId="565"/>
    <cellStyle name="Normal 2 32 23" xfId="566"/>
    <cellStyle name="Normal 2 32 3" xfId="567"/>
    <cellStyle name="Normal 2 32 4" xfId="568"/>
    <cellStyle name="Normal 2 32 5" xfId="569"/>
    <cellStyle name="Normal 2 32 6" xfId="570"/>
    <cellStyle name="Normal 2 32 7" xfId="571"/>
    <cellStyle name="Normal 2 32 8" xfId="572"/>
    <cellStyle name="Normal 2 32 9" xfId="573"/>
    <cellStyle name="Normal 2 33" xfId="574"/>
    <cellStyle name="Normal 2 33 10" xfId="575"/>
    <cellStyle name="Normal 2 33 11" xfId="576"/>
    <cellStyle name="Normal 2 33 12" xfId="577"/>
    <cellStyle name="Normal 2 33 13" xfId="578"/>
    <cellStyle name="Normal 2 33 14" xfId="579"/>
    <cellStyle name="Normal 2 33 15" xfId="580"/>
    <cellStyle name="Normal 2 33 16" xfId="581"/>
    <cellStyle name="Normal 2 33 17" xfId="582"/>
    <cellStyle name="Normal 2 33 18" xfId="583"/>
    <cellStyle name="Normal 2 33 19" xfId="584"/>
    <cellStyle name="Normal 2 33 2" xfId="585"/>
    <cellStyle name="Normal 2 33 20" xfId="586"/>
    <cellStyle name="Normal 2 33 21" xfId="587"/>
    <cellStyle name="Normal 2 33 22" xfId="588"/>
    <cellStyle name="Normal 2 33 23" xfId="589"/>
    <cellStyle name="Normal 2 33 3" xfId="590"/>
    <cellStyle name="Normal 2 33 4" xfId="591"/>
    <cellStyle name="Normal 2 33 5" xfId="592"/>
    <cellStyle name="Normal 2 33 6" xfId="593"/>
    <cellStyle name="Normal 2 33 7" xfId="594"/>
    <cellStyle name="Normal 2 33 8" xfId="595"/>
    <cellStyle name="Normal 2 33 9" xfId="596"/>
    <cellStyle name="Normal 2 34" xfId="597"/>
    <cellStyle name="Normal 2 34 10" xfId="598"/>
    <cellStyle name="Normal 2 34 11" xfId="599"/>
    <cellStyle name="Normal 2 34 12" xfId="600"/>
    <cellStyle name="Normal 2 34 13" xfId="601"/>
    <cellStyle name="Normal 2 34 14" xfId="602"/>
    <cellStyle name="Normal 2 34 15" xfId="603"/>
    <cellStyle name="Normal 2 34 16" xfId="604"/>
    <cellStyle name="Normal 2 34 17" xfId="605"/>
    <cellStyle name="Normal 2 34 18" xfId="606"/>
    <cellStyle name="Normal 2 34 19" xfId="607"/>
    <cellStyle name="Normal 2 34 2" xfId="608"/>
    <cellStyle name="Normal 2 34 20" xfId="609"/>
    <cellStyle name="Normal 2 34 21" xfId="610"/>
    <cellStyle name="Normal 2 34 22" xfId="611"/>
    <cellStyle name="Normal 2 34 23" xfId="612"/>
    <cellStyle name="Normal 2 34 3" xfId="613"/>
    <cellStyle name="Normal 2 34 4" xfId="614"/>
    <cellStyle name="Normal 2 34 5" xfId="615"/>
    <cellStyle name="Normal 2 34 6" xfId="616"/>
    <cellStyle name="Normal 2 34 7" xfId="617"/>
    <cellStyle name="Normal 2 34 8" xfId="618"/>
    <cellStyle name="Normal 2 34 9" xfId="619"/>
    <cellStyle name="Normal 2 35" xfId="620"/>
    <cellStyle name="Normal 2 35 10" xfId="621"/>
    <cellStyle name="Normal 2 35 11" xfId="622"/>
    <cellStyle name="Normal 2 35 12" xfId="623"/>
    <cellStyle name="Normal 2 35 13" xfId="624"/>
    <cellStyle name="Normal 2 35 14" xfId="625"/>
    <cellStyle name="Normal 2 35 15" xfId="626"/>
    <cellStyle name="Normal 2 35 16" xfId="627"/>
    <cellStyle name="Normal 2 35 17" xfId="628"/>
    <cellStyle name="Normal 2 35 18" xfId="629"/>
    <cellStyle name="Normal 2 35 19" xfId="630"/>
    <cellStyle name="Normal 2 35 2" xfId="631"/>
    <cellStyle name="Normal 2 35 20" xfId="632"/>
    <cellStyle name="Normal 2 35 21" xfId="633"/>
    <cellStyle name="Normal 2 35 22" xfId="634"/>
    <cellStyle name="Normal 2 35 23" xfId="635"/>
    <cellStyle name="Normal 2 35 3" xfId="636"/>
    <cellStyle name="Normal 2 35 4" xfId="637"/>
    <cellStyle name="Normal 2 35 5" xfId="638"/>
    <cellStyle name="Normal 2 35 6" xfId="639"/>
    <cellStyle name="Normal 2 35 7" xfId="640"/>
    <cellStyle name="Normal 2 35 8" xfId="641"/>
    <cellStyle name="Normal 2 35 9" xfId="642"/>
    <cellStyle name="Normal 2 36" xfId="643"/>
    <cellStyle name="Normal 2 36 10" xfId="644"/>
    <cellStyle name="Normal 2 36 11" xfId="645"/>
    <cellStyle name="Normal 2 36 12" xfId="646"/>
    <cellStyle name="Normal 2 36 13" xfId="647"/>
    <cellStyle name="Normal 2 36 14" xfId="648"/>
    <cellStyle name="Normal 2 36 15" xfId="649"/>
    <cellStyle name="Normal 2 36 16" xfId="650"/>
    <cellStyle name="Normal 2 36 17" xfId="651"/>
    <cellStyle name="Normal 2 36 18" xfId="652"/>
    <cellStyle name="Normal 2 36 19" xfId="653"/>
    <cellStyle name="Normal 2 36 2" xfId="654"/>
    <cellStyle name="Normal 2 36 20" xfId="655"/>
    <cellStyle name="Normal 2 36 21" xfId="656"/>
    <cellStyle name="Normal 2 36 22" xfId="657"/>
    <cellStyle name="Normal 2 36 23" xfId="658"/>
    <cellStyle name="Normal 2 36 3" xfId="659"/>
    <cellStyle name="Normal 2 36 4" xfId="660"/>
    <cellStyle name="Normal 2 36 5" xfId="661"/>
    <cellStyle name="Normal 2 36 6" xfId="662"/>
    <cellStyle name="Normal 2 36 7" xfId="663"/>
    <cellStyle name="Normal 2 36 8" xfId="664"/>
    <cellStyle name="Normal 2 36 9" xfId="665"/>
    <cellStyle name="Normal 2 37" xfId="666"/>
    <cellStyle name="Normal 2 37 10" xfId="667"/>
    <cellStyle name="Normal 2 37 11" xfId="668"/>
    <cellStyle name="Normal 2 37 12" xfId="669"/>
    <cellStyle name="Normal 2 37 13" xfId="670"/>
    <cellStyle name="Normal 2 37 14" xfId="671"/>
    <cellStyle name="Normal 2 37 15" xfId="672"/>
    <cellStyle name="Normal 2 37 16" xfId="673"/>
    <cellStyle name="Normal 2 37 17" xfId="674"/>
    <cellStyle name="Normal 2 37 18" xfId="675"/>
    <cellStyle name="Normal 2 37 19" xfId="676"/>
    <cellStyle name="Normal 2 37 2" xfId="677"/>
    <cellStyle name="Normal 2 37 20" xfId="678"/>
    <cellStyle name="Normal 2 37 21" xfId="679"/>
    <cellStyle name="Normal 2 37 22" xfId="680"/>
    <cellStyle name="Normal 2 37 23" xfId="681"/>
    <cellStyle name="Normal 2 37 3" xfId="682"/>
    <cellStyle name="Normal 2 37 4" xfId="683"/>
    <cellStyle name="Normal 2 37 5" xfId="684"/>
    <cellStyle name="Normal 2 37 6" xfId="685"/>
    <cellStyle name="Normal 2 37 7" xfId="686"/>
    <cellStyle name="Normal 2 37 8" xfId="687"/>
    <cellStyle name="Normal 2 37 9" xfId="688"/>
    <cellStyle name="Normal 2 38" xfId="689"/>
    <cellStyle name="Normal 2 38 10" xfId="690"/>
    <cellStyle name="Normal 2 38 11" xfId="691"/>
    <cellStyle name="Normal 2 38 12" xfId="692"/>
    <cellStyle name="Normal 2 38 13" xfId="693"/>
    <cellStyle name="Normal 2 38 14" xfId="694"/>
    <cellStyle name="Normal 2 38 15" xfId="695"/>
    <cellStyle name="Normal 2 38 16" xfId="696"/>
    <cellStyle name="Normal 2 38 17" xfId="697"/>
    <cellStyle name="Normal 2 38 18" xfId="698"/>
    <cellStyle name="Normal 2 38 19" xfId="699"/>
    <cellStyle name="Normal 2 38 2" xfId="700"/>
    <cellStyle name="Normal 2 38 20" xfId="701"/>
    <cellStyle name="Normal 2 38 21" xfId="702"/>
    <cellStyle name="Normal 2 38 22" xfId="703"/>
    <cellStyle name="Normal 2 38 23" xfId="704"/>
    <cellStyle name="Normal 2 38 3" xfId="705"/>
    <cellStyle name="Normal 2 38 4" xfId="706"/>
    <cellStyle name="Normal 2 38 5" xfId="707"/>
    <cellStyle name="Normal 2 38 6" xfId="708"/>
    <cellStyle name="Normal 2 38 7" xfId="709"/>
    <cellStyle name="Normal 2 38 8" xfId="710"/>
    <cellStyle name="Normal 2 38 9" xfId="711"/>
    <cellStyle name="Normal 2 39" xfId="712"/>
    <cellStyle name="Normal 2 39 10" xfId="713"/>
    <cellStyle name="Normal 2 39 11" xfId="714"/>
    <cellStyle name="Normal 2 39 12" xfId="715"/>
    <cellStyle name="Normal 2 39 13" xfId="716"/>
    <cellStyle name="Normal 2 39 14" xfId="717"/>
    <cellStyle name="Normal 2 39 15" xfId="718"/>
    <cellStyle name="Normal 2 39 16" xfId="719"/>
    <cellStyle name="Normal 2 39 17" xfId="720"/>
    <cellStyle name="Normal 2 39 18" xfId="721"/>
    <cellStyle name="Normal 2 39 19" xfId="722"/>
    <cellStyle name="Normal 2 39 2" xfId="723"/>
    <cellStyle name="Normal 2 39 20" xfId="724"/>
    <cellStyle name="Normal 2 39 21" xfId="725"/>
    <cellStyle name="Normal 2 39 22" xfId="726"/>
    <cellStyle name="Normal 2 39 23" xfId="727"/>
    <cellStyle name="Normal 2 39 3" xfId="728"/>
    <cellStyle name="Normal 2 39 4" xfId="729"/>
    <cellStyle name="Normal 2 39 5" xfId="730"/>
    <cellStyle name="Normal 2 39 6" xfId="731"/>
    <cellStyle name="Normal 2 39 7" xfId="732"/>
    <cellStyle name="Normal 2 39 8" xfId="733"/>
    <cellStyle name="Normal 2 39 9" xfId="734"/>
    <cellStyle name="Normal 2 4" xfId="735"/>
    <cellStyle name="Normal 2 40" xfId="736"/>
    <cellStyle name="Normal 2 41" xfId="737"/>
    <cellStyle name="Normal 2 42" xfId="738"/>
    <cellStyle name="Normal 2 43" xfId="739"/>
    <cellStyle name="Normal 2 44" xfId="740"/>
    <cellStyle name="Normal 2 45" xfId="741"/>
    <cellStyle name="Normal 2 46" xfId="742"/>
    <cellStyle name="Normal 2 47" xfId="743"/>
    <cellStyle name="Normal 2 48" xfId="744"/>
    <cellStyle name="Normal 2 49" xfId="745"/>
    <cellStyle name="Normal 2 5" xfId="746"/>
    <cellStyle name="Normal 2 5 10" xfId="747"/>
    <cellStyle name="Normal 2 5 11" xfId="748"/>
    <cellStyle name="Normal 2 5 12" xfId="749"/>
    <cellStyle name="Normal 2 5 13" xfId="750"/>
    <cellStyle name="Normal 2 5 14" xfId="751"/>
    <cellStyle name="Normal 2 5 15" xfId="752"/>
    <cellStyle name="Normal 2 5 16" xfId="753"/>
    <cellStyle name="Normal 2 5 17" xfId="754"/>
    <cellStyle name="Normal 2 5 18" xfId="755"/>
    <cellStyle name="Normal 2 5 19" xfId="756"/>
    <cellStyle name="Normal 2 5 2" xfId="757"/>
    <cellStyle name="Normal 2 5 2 10" xfId="758"/>
    <cellStyle name="Normal 2 5 2 11" xfId="759"/>
    <cellStyle name="Normal 2 5 2 12" xfId="760"/>
    <cellStyle name="Normal 2 5 2 13" xfId="761"/>
    <cellStyle name="Normal 2 5 2 14" xfId="762"/>
    <cellStyle name="Normal 2 5 2 15" xfId="763"/>
    <cellStyle name="Normal 2 5 2 16" xfId="764"/>
    <cellStyle name="Normal 2 5 2 17" xfId="765"/>
    <cellStyle name="Normal 2 5 2 18" xfId="766"/>
    <cellStyle name="Normal 2 5 2 19" xfId="767"/>
    <cellStyle name="Normal 2 5 2 2" xfId="768"/>
    <cellStyle name="Normal 2 5 2 2 10" xfId="769"/>
    <cellStyle name="Normal 2 5 2 2 11" xfId="770"/>
    <cellStyle name="Normal 2 5 2 2 12" xfId="771"/>
    <cellStyle name="Normal 2 5 2 2 13" xfId="772"/>
    <cellStyle name="Normal 2 5 2 2 14" xfId="773"/>
    <cellStyle name="Normal 2 5 2 2 15" xfId="774"/>
    <cellStyle name="Normal 2 5 2 2 16" xfId="775"/>
    <cellStyle name="Normal 2 5 2 2 17" xfId="776"/>
    <cellStyle name="Normal 2 5 2 2 18" xfId="777"/>
    <cellStyle name="Normal 2 5 2 2 19" xfId="778"/>
    <cellStyle name="Normal 2 5 2 2 2" xfId="779"/>
    <cellStyle name="Normal 2 5 2 2 20" xfId="780"/>
    <cellStyle name="Normal 2 5 2 2 21" xfId="781"/>
    <cellStyle name="Normal 2 5 2 2 22" xfId="782"/>
    <cellStyle name="Normal 2 5 2 2 23" xfId="783"/>
    <cellStyle name="Normal 2 5 2 2 24" xfId="784"/>
    <cellStyle name="Normal 2 5 2 2 25" xfId="785"/>
    <cellStyle name="Normal 2 5 2 2 26" xfId="786"/>
    <cellStyle name="Normal 2 5 2 2 27" xfId="787"/>
    <cellStyle name="Normal 2 5 2 2 28" xfId="788"/>
    <cellStyle name="Normal 2 5 2 2 29" xfId="789"/>
    <cellStyle name="Normal 2 5 2 2 3" xfId="790"/>
    <cellStyle name="Normal 2 5 2 2 30" xfId="791"/>
    <cellStyle name="Normal 2 5 2 2 31" xfId="792"/>
    <cellStyle name="Normal 2 5 2 2 32" xfId="793"/>
    <cellStyle name="Normal 2 5 2 2 33" xfId="794"/>
    <cellStyle name="Normal 2 5 2 2 34" xfId="795"/>
    <cellStyle name="Normal 2 5 2 2 35" xfId="796"/>
    <cellStyle name="Normal 2 5 2 2 36" xfId="797"/>
    <cellStyle name="Normal 2 5 2 2 37" xfId="798"/>
    <cellStyle name="Normal 2 5 2 2 38" xfId="799"/>
    <cellStyle name="Normal 2 5 2 2 39" xfId="800"/>
    <cellStyle name="Normal 2 5 2 2 4" xfId="801"/>
    <cellStyle name="Normal 2 5 2 2 40" xfId="802"/>
    <cellStyle name="Normal 2 5 2 2 41" xfId="803"/>
    <cellStyle name="Normal 2 5 2 2 42" xfId="804"/>
    <cellStyle name="Normal 2 5 2 2 43" xfId="805"/>
    <cellStyle name="Normal 2 5 2 2 44" xfId="806"/>
    <cellStyle name="Normal 2 5 2 2 45" xfId="807"/>
    <cellStyle name="Normal 2 5 2 2 46" xfId="808"/>
    <cellStyle name="Normal 2 5 2 2 47" xfId="809"/>
    <cellStyle name="Normal 2 5 2 2 48" xfId="810"/>
    <cellStyle name="Normal 2 5 2 2 49" xfId="811"/>
    <cellStyle name="Normal 2 5 2 2 5" xfId="812"/>
    <cellStyle name="Normal 2 5 2 2 50" xfId="813"/>
    <cellStyle name="Normal 2 5 2 2 51" xfId="814"/>
    <cellStyle name="Normal 2 5 2 2 52" xfId="815"/>
    <cellStyle name="Normal 2 5 2 2 53" xfId="816"/>
    <cellStyle name="Normal 2 5 2 2 54" xfId="817"/>
    <cellStyle name="Normal 2 5 2 2 55" xfId="818"/>
    <cellStyle name="Normal 2 5 2 2 6" xfId="819"/>
    <cellStyle name="Normal 2 5 2 2 7" xfId="820"/>
    <cellStyle name="Normal 2 5 2 2 8" xfId="821"/>
    <cellStyle name="Normal 2 5 2 2 9" xfId="822"/>
    <cellStyle name="Normal 2 5 2 20" xfId="823"/>
    <cellStyle name="Normal 2 5 2 21" xfId="824"/>
    <cellStyle name="Normal 2 5 2 22" xfId="825"/>
    <cellStyle name="Normal 2 5 2 23" xfId="826"/>
    <cellStyle name="Normal 2 5 2 24" xfId="827"/>
    <cellStyle name="Normal 2 5 2 25" xfId="828"/>
    <cellStyle name="Normal 2 5 2 26" xfId="829"/>
    <cellStyle name="Normal 2 5 2 27" xfId="830"/>
    <cellStyle name="Normal 2 5 2 28" xfId="831"/>
    <cellStyle name="Normal 2 5 2 29" xfId="832"/>
    <cellStyle name="Normal 2 5 2 3" xfId="833"/>
    <cellStyle name="Normal 2 5 2 30" xfId="834"/>
    <cellStyle name="Normal 2 5 2 31" xfId="835"/>
    <cellStyle name="Normal 2 5 2 32" xfId="836"/>
    <cellStyle name="Normal 2 5 2 33" xfId="837"/>
    <cellStyle name="Normal 2 5 2 4" xfId="838"/>
    <cellStyle name="Normal 2 5 2 5" xfId="839"/>
    <cellStyle name="Normal 2 5 2 6" xfId="840"/>
    <cellStyle name="Normal 2 5 2 7" xfId="841"/>
    <cellStyle name="Normal 2 5 2 8" xfId="842"/>
    <cellStyle name="Normal 2 5 2 9" xfId="843"/>
    <cellStyle name="Normal 2 5 20" xfId="844"/>
    <cellStyle name="Normal 2 5 21" xfId="845"/>
    <cellStyle name="Normal 2 5 22" xfId="846"/>
    <cellStyle name="Normal 2 5 23" xfId="847"/>
    <cellStyle name="Normal 2 5 24" xfId="848"/>
    <cellStyle name="Normal 2 5 25" xfId="849"/>
    <cellStyle name="Normal 2 5 26" xfId="850"/>
    <cellStyle name="Normal 2 5 27" xfId="851"/>
    <cellStyle name="Normal 2 5 28" xfId="852"/>
    <cellStyle name="Normal 2 5 29" xfId="853"/>
    <cellStyle name="Normal 2 5 3" xfId="854"/>
    <cellStyle name="Normal 2 5 30" xfId="855"/>
    <cellStyle name="Normal 2 5 31" xfId="856"/>
    <cellStyle name="Normal 2 5 32" xfId="857"/>
    <cellStyle name="Normal 2 5 33" xfId="858"/>
    <cellStyle name="Normal 2 5 34" xfId="859"/>
    <cellStyle name="Normal 2 5 35" xfId="860"/>
    <cellStyle name="Normal 2 5 36" xfId="861"/>
    <cellStyle name="Normal 2 5 37" xfId="862"/>
    <cellStyle name="Normal 2 5 38" xfId="863"/>
    <cellStyle name="Normal 2 5 39" xfId="864"/>
    <cellStyle name="Normal 2 5 4" xfId="865"/>
    <cellStyle name="Normal 2 5 40" xfId="866"/>
    <cellStyle name="Normal 2 5 41" xfId="867"/>
    <cellStyle name="Normal 2 5 42" xfId="868"/>
    <cellStyle name="Normal 2 5 43" xfId="869"/>
    <cellStyle name="Normal 2 5 44" xfId="870"/>
    <cellStyle name="Normal 2 5 45" xfId="871"/>
    <cellStyle name="Normal 2 5 46" xfId="872"/>
    <cellStyle name="Normal 2 5 47" xfId="873"/>
    <cellStyle name="Normal 2 5 48" xfId="874"/>
    <cellStyle name="Normal 2 5 49" xfId="875"/>
    <cellStyle name="Normal 2 5 5" xfId="876"/>
    <cellStyle name="Normal 2 5 50" xfId="877"/>
    <cellStyle name="Normal 2 5 51" xfId="878"/>
    <cellStyle name="Normal 2 5 52" xfId="879"/>
    <cellStyle name="Normal 2 5 53" xfId="880"/>
    <cellStyle name="Normal 2 5 54" xfId="881"/>
    <cellStyle name="Normal 2 5 55" xfId="882"/>
    <cellStyle name="Normal 2 5 56" xfId="883"/>
    <cellStyle name="Normal 2 5 57" xfId="884"/>
    <cellStyle name="Normal 2 5 58" xfId="885"/>
    <cellStyle name="Normal 2 5 59" xfId="886"/>
    <cellStyle name="Normal 2 5 6" xfId="887"/>
    <cellStyle name="Normal 2 5 60" xfId="888"/>
    <cellStyle name="Normal 2 5 61" xfId="889"/>
    <cellStyle name="Normal 2 5 62" xfId="890"/>
    <cellStyle name="Normal 2 5 63" xfId="891"/>
    <cellStyle name="Normal 2 5 64" xfId="892"/>
    <cellStyle name="Normal 2 5 65" xfId="893"/>
    <cellStyle name="Normal 2 5 66" xfId="894"/>
    <cellStyle name="Normal 2 5 67" xfId="895"/>
    <cellStyle name="Normal 2 5 68" xfId="896"/>
    <cellStyle name="Normal 2 5 69" xfId="897"/>
    <cellStyle name="Normal 2 5 7" xfId="898"/>
    <cellStyle name="Normal 2 5 70" xfId="899"/>
    <cellStyle name="Normal 2 5 71" xfId="900"/>
    <cellStyle name="Normal 2 5 72" xfId="901"/>
    <cellStyle name="Normal 2 5 73" xfId="902"/>
    <cellStyle name="Normal 2 5 74" xfId="903"/>
    <cellStyle name="Normal 2 5 75" xfId="904"/>
    <cellStyle name="Normal 2 5 76" xfId="905"/>
    <cellStyle name="Normal 2 5 77" xfId="906"/>
    <cellStyle name="Normal 2 5 78" xfId="907"/>
    <cellStyle name="Normal 2 5 79" xfId="908"/>
    <cellStyle name="Normal 2 5 8" xfId="909"/>
    <cellStyle name="Normal 2 5 80" xfId="910"/>
    <cellStyle name="Normal 2 5 81" xfId="911"/>
    <cellStyle name="Normal 2 5 82" xfId="912"/>
    <cellStyle name="Normal 2 5 83" xfId="913"/>
    <cellStyle name="Normal 2 5 84" xfId="914"/>
    <cellStyle name="Normal 2 5 85" xfId="915"/>
    <cellStyle name="Normal 2 5 86" xfId="916"/>
    <cellStyle name="Normal 2 5 87" xfId="917"/>
    <cellStyle name="Normal 2 5 9" xfId="918"/>
    <cellStyle name="Normal 2 5_DEER 032008 Cost Summary Delivery - Rev 4 (2)" xfId="919"/>
    <cellStyle name="Normal 2 50" xfId="920"/>
    <cellStyle name="Normal 2 51" xfId="921"/>
    <cellStyle name="Normal 2 52" xfId="922"/>
    <cellStyle name="Normal 2 53" xfId="923"/>
    <cellStyle name="Normal 2 54" xfId="924"/>
    <cellStyle name="Normal 2 55" xfId="925"/>
    <cellStyle name="Normal 2 56" xfId="926"/>
    <cellStyle name="Normal 2 57" xfId="927"/>
    <cellStyle name="Normal 2 58" xfId="928"/>
    <cellStyle name="Normal 2 59" xfId="929"/>
    <cellStyle name="Normal 2 6" xfId="930"/>
    <cellStyle name="Normal 2 60" xfId="931"/>
    <cellStyle name="Normal 2 61" xfId="932"/>
    <cellStyle name="Normal 2 62" xfId="933"/>
    <cellStyle name="Normal 2 63" xfId="934"/>
    <cellStyle name="Normal 2 64" xfId="935"/>
    <cellStyle name="Normal 2 65" xfId="936"/>
    <cellStyle name="Normal 2 66" xfId="937"/>
    <cellStyle name="Normal 2 67" xfId="938"/>
    <cellStyle name="Normal 2 68" xfId="939"/>
    <cellStyle name="Normal 2 69" xfId="940"/>
    <cellStyle name="Normal 2 7" xfId="941"/>
    <cellStyle name="Normal 2 70" xfId="942"/>
    <cellStyle name="Normal 2 71" xfId="943"/>
    <cellStyle name="Normal 2 72" xfId="944"/>
    <cellStyle name="Normal 2 73" xfId="945"/>
    <cellStyle name="Normal 2 74" xfId="946"/>
    <cellStyle name="Normal 2 75" xfId="947"/>
    <cellStyle name="Normal 2 76" xfId="948"/>
    <cellStyle name="Normal 2 77" xfId="949"/>
    <cellStyle name="Normal 2 78" xfId="950"/>
    <cellStyle name="Normal 2 79" xfId="951"/>
    <cellStyle name="Normal 2 8" xfId="952"/>
    <cellStyle name="Normal 2 8 10" xfId="953"/>
    <cellStyle name="Normal 2 8 11" xfId="954"/>
    <cellStyle name="Normal 2 8 12" xfId="955"/>
    <cellStyle name="Normal 2 8 13" xfId="956"/>
    <cellStyle name="Normal 2 8 14" xfId="957"/>
    <cellStyle name="Normal 2 8 15" xfId="958"/>
    <cellStyle name="Normal 2 8 16" xfId="959"/>
    <cellStyle name="Normal 2 8 17" xfId="960"/>
    <cellStyle name="Normal 2 8 18" xfId="961"/>
    <cellStyle name="Normal 2 8 19" xfId="962"/>
    <cellStyle name="Normal 2 8 2" xfId="963"/>
    <cellStyle name="Normal 2 8 20" xfId="964"/>
    <cellStyle name="Normal 2 8 21" xfId="965"/>
    <cellStyle name="Normal 2 8 22" xfId="966"/>
    <cellStyle name="Normal 2 8 23" xfId="967"/>
    <cellStyle name="Normal 2 8 3" xfId="968"/>
    <cellStyle name="Normal 2 8 4" xfId="969"/>
    <cellStyle name="Normal 2 8 5" xfId="970"/>
    <cellStyle name="Normal 2 8 6" xfId="971"/>
    <cellStyle name="Normal 2 8 7" xfId="972"/>
    <cellStyle name="Normal 2 8 8" xfId="973"/>
    <cellStyle name="Normal 2 8 9" xfId="974"/>
    <cellStyle name="Normal 2 80" xfId="975"/>
    <cellStyle name="Normal 2 81" xfId="976"/>
    <cellStyle name="Normal 2 82" xfId="977"/>
    <cellStyle name="Normal 2 83" xfId="978"/>
    <cellStyle name="Normal 2 84" xfId="979"/>
    <cellStyle name="Normal 2 85" xfId="980"/>
    <cellStyle name="Normal 2 86" xfId="981"/>
    <cellStyle name="Normal 2 87" xfId="982"/>
    <cellStyle name="Normal 2 88" xfId="983"/>
    <cellStyle name="Normal 2 89" xfId="984"/>
    <cellStyle name="Normal 2 9" xfId="985"/>
    <cellStyle name="Normal 2 9 10" xfId="986"/>
    <cellStyle name="Normal 2 9 11" xfId="987"/>
    <cellStyle name="Normal 2 9 12" xfId="988"/>
    <cellStyle name="Normal 2 9 13" xfId="989"/>
    <cellStyle name="Normal 2 9 14" xfId="990"/>
    <cellStyle name="Normal 2 9 15" xfId="991"/>
    <cellStyle name="Normal 2 9 16" xfId="992"/>
    <cellStyle name="Normal 2 9 17" xfId="993"/>
    <cellStyle name="Normal 2 9 18" xfId="994"/>
    <cellStyle name="Normal 2 9 19" xfId="995"/>
    <cellStyle name="Normal 2 9 2" xfId="996"/>
    <cellStyle name="Normal 2 9 20" xfId="997"/>
    <cellStyle name="Normal 2 9 21" xfId="998"/>
    <cellStyle name="Normal 2 9 22" xfId="999"/>
    <cellStyle name="Normal 2 9 23" xfId="1000"/>
    <cellStyle name="Normal 2 9 3" xfId="1001"/>
    <cellStyle name="Normal 2 9 4" xfId="1002"/>
    <cellStyle name="Normal 2 9 5" xfId="1003"/>
    <cellStyle name="Normal 2 9 6" xfId="1004"/>
    <cellStyle name="Normal 2 9 7" xfId="1005"/>
    <cellStyle name="Normal 2 9 8" xfId="1006"/>
    <cellStyle name="Normal 2 9 9" xfId="1007"/>
    <cellStyle name="Normal 2 90" xfId="1008"/>
    <cellStyle name="Normal 2 91" xfId="1009"/>
    <cellStyle name="Normal 2 92" xfId="1010"/>
    <cellStyle name="Normal 2 93" xfId="1011"/>
    <cellStyle name="Normal 2 94" xfId="1950"/>
    <cellStyle name="Normal 2 95" xfId="1951"/>
    <cellStyle name="Normal 2 96" xfId="2005"/>
    <cellStyle name="Normal 2 96 2" xfId="2009"/>
    <cellStyle name="Normal 2 96 2 2" xfId="2018"/>
    <cellStyle name="Normal 2 97" xfId="2004"/>
    <cellStyle name="Normal 2 97 2" xfId="2008"/>
    <cellStyle name="Normal 2 97 2 2" xfId="2019"/>
    <cellStyle name="Normal 2 98" xfId="2006"/>
    <cellStyle name="Normal 2 98 2" xfId="2010"/>
    <cellStyle name="Normal 2 98 2 2" xfId="2020"/>
    <cellStyle name="Normal 2_DEER 032008 Cost Summary Delivery - Rev 4 (2)" xfId="1012"/>
    <cellStyle name="Normal 3" xfId="1"/>
    <cellStyle name="Normal 3 10" xfId="1013"/>
    <cellStyle name="Normal 3 10 10" xfId="1014"/>
    <cellStyle name="Normal 3 10 11" xfId="1015"/>
    <cellStyle name="Normal 3 10 12" xfId="1016"/>
    <cellStyle name="Normal 3 10 13" xfId="1017"/>
    <cellStyle name="Normal 3 10 14" xfId="1018"/>
    <cellStyle name="Normal 3 10 15" xfId="1019"/>
    <cellStyle name="Normal 3 10 16" xfId="1020"/>
    <cellStyle name="Normal 3 10 17" xfId="1021"/>
    <cellStyle name="Normal 3 10 18" xfId="1022"/>
    <cellStyle name="Normal 3 10 19" xfId="1023"/>
    <cellStyle name="Normal 3 10 2" xfId="1024"/>
    <cellStyle name="Normal 3 10 20" xfId="1025"/>
    <cellStyle name="Normal 3 10 21" xfId="1026"/>
    <cellStyle name="Normal 3 10 22" xfId="1027"/>
    <cellStyle name="Normal 3 10 23" xfId="1028"/>
    <cellStyle name="Normal 3 10 3" xfId="1029"/>
    <cellStyle name="Normal 3 10 4" xfId="1030"/>
    <cellStyle name="Normal 3 10 5" xfId="1031"/>
    <cellStyle name="Normal 3 10 6" xfId="1032"/>
    <cellStyle name="Normal 3 10 7" xfId="1033"/>
    <cellStyle name="Normal 3 10 8" xfId="1034"/>
    <cellStyle name="Normal 3 10 9" xfId="1035"/>
    <cellStyle name="Normal 3 11" xfId="1036"/>
    <cellStyle name="Normal 3 11 10" xfId="1037"/>
    <cellStyle name="Normal 3 11 11" xfId="1038"/>
    <cellStyle name="Normal 3 11 12" xfId="1039"/>
    <cellStyle name="Normal 3 11 13" xfId="1040"/>
    <cellStyle name="Normal 3 11 14" xfId="1041"/>
    <cellStyle name="Normal 3 11 15" xfId="1042"/>
    <cellStyle name="Normal 3 11 16" xfId="1043"/>
    <cellStyle name="Normal 3 11 17" xfId="1044"/>
    <cellStyle name="Normal 3 11 18" xfId="1045"/>
    <cellStyle name="Normal 3 11 19" xfId="1046"/>
    <cellStyle name="Normal 3 11 2" xfId="1047"/>
    <cellStyle name="Normal 3 11 20" xfId="1048"/>
    <cellStyle name="Normal 3 11 21" xfId="1049"/>
    <cellStyle name="Normal 3 11 22" xfId="1050"/>
    <cellStyle name="Normal 3 11 23" xfId="1051"/>
    <cellStyle name="Normal 3 11 3" xfId="1052"/>
    <cellStyle name="Normal 3 11 4" xfId="1053"/>
    <cellStyle name="Normal 3 11 5" xfId="1054"/>
    <cellStyle name="Normal 3 11 6" xfId="1055"/>
    <cellStyle name="Normal 3 11 7" xfId="1056"/>
    <cellStyle name="Normal 3 11 8" xfId="1057"/>
    <cellStyle name="Normal 3 11 9" xfId="1058"/>
    <cellStyle name="Normal 3 12" xfId="1059"/>
    <cellStyle name="Normal 3 12 10" xfId="1060"/>
    <cellStyle name="Normal 3 12 11" xfId="1061"/>
    <cellStyle name="Normal 3 12 12" xfId="1062"/>
    <cellStyle name="Normal 3 12 13" xfId="1063"/>
    <cellStyle name="Normal 3 12 14" xfId="1064"/>
    <cellStyle name="Normal 3 12 15" xfId="1065"/>
    <cellStyle name="Normal 3 12 16" xfId="1066"/>
    <cellStyle name="Normal 3 12 17" xfId="1067"/>
    <cellStyle name="Normal 3 12 18" xfId="1068"/>
    <cellStyle name="Normal 3 12 19" xfId="1069"/>
    <cellStyle name="Normal 3 12 2" xfId="1070"/>
    <cellStyle name="Normal 3 12 20" xfId="1071"/>
    <cellStyle name="Normal 3 12 21" xfId="1072"/>
    <cellStyle name="Normal 3 12 22" xfId="1073"/>
    <cellStyle name="Normal 3 12 23" xfId="1074"/>
    <cellStyle name="Normal 3 12 3" xfId="1075"/>
    <cellStyle name="Normal 3 12 4" xfId="1076"/>
    <cellStyle name="Normal 3 12 5" xfId="1077"/>
    <cellStyle name="Normal 3 12 6" xfId="1078"/>
    <cellStyle name="Normal 3 12 7" xfId="1079"/>
    <cellStyle name="Normal 3 12 8" xfId="1080"/>
    <cellStyle name="Normal 3 12 9" xfId="1081"/>
    <cellStyle name="Normal 3 13" xfId="1082"/>
    <cellStyle name="Normal 3 13 10" xfId="1083"/>
    <cellStyle name="Normal 3 13 11" xfId="1084"/>
    <cellStyle name="Normal 3 13 12" xfId="1085"/>
    <cellStyle name="Normal 3 13 13" xfId="1086"/>
    <cellStyle name="Normal 3 13 14" xfId="1087"/>
    <cellStyle name="Normal 3 13 15" xfId="1088"/>
    <cellStyle name="Normal 3 13 16" xfId="1089"/>
    <cellStyle name="Normal 3 13 17" xfId="1090"/>
    <cellStyle name="Normal 3 13 18" xfId="1091"/>
    <cellStyle name="Normal 3 13 19" xfId="1092"/>
    <cellStyle name="Normal 3 13 2" xfId="1093"/>
    <cellStyle name="Normal 3 13 20" xfId="1094"/>
    <cellStyle name="Normal 3 13 21" xfId="1095"/>
    <cellStyle name="Normal 3 13 22" xfId="1096"/>
    <cellStyle name="Normal 3 13 23" xfId="1097"/>
    <cellStyle name="Normal 3 13 3" xfId="1098"/>
    <cellStyle name="Normal 3 13 4" xfId="1099"/>
    <cellStyle name="Normal 3 13 5" xfId="1100"/>
    <cellStyle name="Normal 3 13 6" xfId="1101"/>
    <cellStyle name="Normal 3 13 7" xfId="1102"/>
    <cellStyle name="Normal 3 13 8" xfId="1103"/>
    <cellStyle name="Normal 3 13 9" xfId="1104"/>
    <cellStyle name="Normal 3 14" xfId="1105"/>
    <cellStyle name="Normal 3 14 10" xfId="1106"/>
    <cellStyle name="Normal 3 14 11" xfId="1107"/>
    <cellStyle name="Normal 3 14 12" xfId="1108"/>
    <cellStyle name="Normal 3 14 13" xfId="1109"/>
    <cellStyle name="Normal 3 14 14" xfId="1110"/>
    <cellStyle name="Normal 3 14 15" xfId="1111"/>
    <cellStyle name="Normal 3 14 16" xfId="1112"/>
    <cellStyle name="Normal 3 14 17" xfId="1113"/>
    <cellStyle name="Normal 3 14 18" xfId="1114"/>
    <cellStyle name="Normal 3 14 19" xfId="1115"/>
    <cellStyle name="Normal 3 14 2" xfId="1116"/>
    <cellStyle name="Normal 3 14 20" xfId="1117"/>
    <cellStyle name="Normal 3 14 21" xfId="1118"/>
    <cellStyle name="Normal 3 14 22" xfId="1119"/>
    <cellStyle name="Normal 3 14 23" xfId="1120"/>
    <cellStyle name="Normal 3 14 3" xfId="1121"/>
    <cellStyle name="Normal 3 14 4" xfId="1122"/>
    <cellStyle name="Normal 3 14 5" xfId="1123"/>
    <cellStyle name="Normal 3 14 6" xfId="1124"/>
    <cellStyle name="Normal 3 14 7" xfId="1125"/>
    <cellStyle name="Normal 3 14 8" xfId="1126"/>
    <cellStyle name="Normal 3 14 9" xfId="1127"/>
    <cellStyle name="Normal 3 15" xfId="1128"/>
    <cellStyle name="Normal 3 15 10" xfId="1129"/>
    <cellStyle name="Normal 3 15 11" xfId="1130"/>
    <cellStyle name="Normal 3 15 12" xfId="1131"/>
    <cellStyle name="Normal 3 15 13" xfId="1132"/>
    <cellStyle name="Normal 3 15 14" xfId="1133"/>
    <cellStyle name="Normal 3 15 15" xfId="1134"/>
    <cellStyle name="Normal 3 15 16" xfId="1135"/>
    <cellStyle name="Normal 3 15 17" xfId="1136"/>
    <cellStyle name="Normal 3 15 18" xfId="1137"/>
    <cellStyle name="Normal 3 15 19" xfId="1138"/>
    <cellStyle name="Normal 3 15 2" xfId="1139"/>
    <cellStyle name="Normal 3 15 20" xfId="1140"/>
    <cellStyle name="Normal 3 15 21" xfId="1141"/>
    <cellStyle name="Normal 3 15 22" xfId="1142"/>
    <cellStyle name="Normal 3 15 23" xfId="1143"/>
    <cellStyle name="Normal 3 15 3" xfId="1144"/>
    <cellStyle name="Normal 3 15 4" xfId="1145"/>
    <cellStyle name="Normal 3 15 5" xfId="1146"/>
    <cellStyle name="Normal 3 15 6" xfId="1147"/>
    <cellStyle name="Normal 3 15 7" xfId="1148"/>
    <cellStyle name="Normal 3 15 8" xfId="1149"/>
    <cellStyle name="Normal 3 15 9" xfId="1150"/>
    <cellStyle name="Normal 3 16" xfId="1151"/>
    <cellStyle name="Normal 3 16 10" xfId="1152"/>
    <cellStyle name="Normal 3 16 11" xfId="1153"/>
    <cellStyle name="Normal 3 16 12" xfId="1154"/>
    <cellStyle name="Normal 3 16 13" xfId="1155"/>
    <cellStyle name="Normal 3 16 14" xfId="1156"/>
    <cellStyle name="Normal 3 16 15" xfId="1157"/>
    <cellStyle name="Normal 3 16 16" xfId="1158"/>
    <cellStyle name="Normal 3 16 17" xfId="1159"/>
    <cellStyle name="Normal 3 16 18" xfId="1160"/>
    <cellStyle name="Normal 3 16 19" xfId="1161"/>
    <cellStyle name="Normal 3 16 2" xfId="1162"/>
    <cellStyle name="Normal 3 16 20" xfId="1163"/>
    <cellStyle name="Normal 3 16 21" xfId="1164"/>
    <cellStyle name="Normal 3 16 22" xfId="1165"/>
    <cellStyle name="Normal 3 16 23" xfId="1166"/>
    <cellStyle name="Normal 3 16 3" xfId="1167"/>
    <cellStyle name="Normal 3 16 4" xfId="1168"/>
    <cellStyle name="Normal 3 16 5" xfId="1169"/>
    <cellStyle name="Normal 3 16 6" xfId="1170"/>
    <cellStyle name="Normal 3 16 7" xfId="1171"/>
    <cellStyle name="Normal 3 16 8" xfId="1172"/>
    <cellStyle name="Normal 3 16 9" xfId="1173"/>
    <cellStyle name="Normal 3 17" xfId="1174"/>
    <cellStyle name="Normal 3 17 10" xfId="1175"/>
    <cellStyle name="Normal 3 17 11" xfId="1176"/>
    <cellStyle name="Normal 3 17 12" xfId="1177"/>
    <cellStyle name="Normal 3 17 13" xfId="1178"/>
    <cellStyle name="Normal 3 17 14" xfId="1179"/>
    <cellStyle name="Normal 3 17 15" xfId="1180"/>
    <cellStyle name="Normal 3 17 16" xfId="1181"/>
    <cellStyle name="Normal 3 17 17" xfId="1182"/>
    <cellStyle name="Normal 3 17 18" xfId="1183"/>
    <cellStyle name="Normal 3 17 19" xfId="1184"/>
    <cellStyle name="Normal 3 17 2" xfId="1185"/>
    <cellStyle name="Normal 3 17 20" xfId="1186"/>
    <cellStyle name="Normal 3 17 21" xfId="1187"/>
    <cellStyle name="Normal 3 17 22" xfId="1188"/>
    <cellStyle name="Normal 3 17 23" xfId="1189"/>
    <cellStyle name="Normal 3 17 3" xfId="1190"/>
    <cellStyle name="Normal 3 17 4" xfId="1191"/>
    <cellStyle name="Normal 3 17 5" xfId="1192"/>
    <cellStyle name="Normal 3 17 6" xfId="1193"/>
    <cellStyle name="Normal 3 17 7" xfId="1194"/>
    <cellStyle name="Normal 3 17 8" xfId="1195"/>
    <cellStyle name="Normal 3 17 9" xfId="1196"/>
    <cellStyle name="Normal 3 18" xfId="1197"/>
    <cellStyle name="Normal 3 18 10" xfId="1198"/>
    <cellStyle name="Normal 3 18 11" xfId="1199"/>
    <cellStyle name="Normal 3 18 12" xfId="1200"/>
    <cellStyle name="Normal 3 18 13" xfId="1201"/>
    <cellStyle name="Normal 3 18 14" xfId="1202"/>
    <cellStyle name="Normal 3 18 15" xfId="1203"/>
    <cellStyle name="Normal 3 18 16" xfId="1204"/>
    <cellStyle name="Normal 3 18 17" xfId="1205"/>
    <cellStyle name="Normal 3 18 18" xfId="1206"/>
    <cellStyle name="Normal 3 18 19" xfId="1207"/>
    <cellStyle name="Normal 3 18 2" xfId="1208"/>
    <cellStyle name="Normal 3 18 20" xfId="1209"/>
    <cellStyle name="Normal 3 18 21" xfId="1210"/>
    <cellStyle name="Normal 3 18 22" xfId="1211"/>
    <cellStyle name="Normal 3 18 23" xfId="1212"/>
    <cellStyle name="Normal 3 18 3" xfId="1213"/>
    <cellStyle name="Normal 3 18 4" xfId="1214"/>
    <cellStyle name="Normal 3 18 5" xfId="1215"/>
    <cellStyle name="Normal 3 18 6" xfId="1216"/>
    <cellStyle name="Normal 3 18 7" xfId="1217"/>
    <cellStyle name="Normal 3 18 8" xfId="1218"/>
    <cellStyle name="Normal 3 18 9" xfId="1219"/>
    <cellStyle name="Normal 3 19" xfId="1220"/>
    <cellStyle name="Normal 3 19 10" xfId="1221"/>
    <cellStyle name="Normal 3 19 11" xfId="1222"/>
    <cellStyle name="Normal 3 19 12" xfId="1223"/>
    <cellStyle name="Normal 3 19 13" xfId="1224"/>
    <cellStyle name="Normal 3 19 14" xfId="1225"/>
    <cellStyle name="Normal 3 19 15" xfId="1226"/>
    <cellStyle name="Normal 3 19 16" xfId="1227"/>
    <cellStyle name="Normal 3 19 17" xfId="1228"/>
    <cellStyle name="Normal 3 19 18" xfId="1229"/>
    <cellStyle name="Normal 3 19 19" xfId="1230"/>
    <cellStyle name="Normal 3 19 2" xfId="1231"/>
    <cellStyle name="Normal 3 19 20" xfId="1232"/>
    <cellStyle name="Normal 3 19 21" xfId="1233"/>
    <cellStyle name="Normal 3 19 22" xfId="1234"/>
    <cellStyle name="Normal 3 19 23" xfId="1235"/>
    <cellStyle name="Normal 3 19 3" xfId="1236"/>
    <cellStyle name="Normal 3 19 4" xfId="1237"/>
    <cellStyle name="Normal 3 19 5" xfId="1238"/>
    <cellStyle name="Normal 3 19 6" xfId="1239"/>
    <cellStyle name="Normal 3 19 7" xfId="1240"/>
    <cellStyle name="Normal 3 19 8" xfId="1241"/>
    <cellStyle name="Normal 3 19 9" xfId="1242"/>
    <cellStyle name="Normal 3 2" xfId="1243"/>
    <cellStyle name="Normal 3 2 10" xfId="1244"/>
    <cellStyle name="Normal 3 2 11" xfId="1245"/>
    <cellStyle name="Normal 3 2 12" xfId="1246"/>
    <cellStyle name="Normal 3 2 13" xfId="1247"/>
    <cellStyle name="Normal 3 2 14" xfId="1248"/>
    <cellStyle name="Normal 3 2 15" xfId="1249"/>
    <cellStyle name="Normal 3 2 16" xfId="1250"/>
    <cellStyle name="Normal 3 2 17" xfId="1251"/>
    <cellStyle name="Normal 3 2 18" xfId="1252"/>
    <cellStyle name="Normal 3 2 19" xfId="1253"/>
    <cellStyle name="Normal 3 2 2" xfId="1254"/>
    <cellStyle name="Normal 3 2 2 10" xfId="1255"/>
    <cellStyle name="Normal 3 2 2 11" xfId="1256"/>
    <cellStyle name="Normal 3 2 2 12" xfId="1257"/>
    <cellStyle name="Normal 3 2 2 13" xfId="1258"/>
    <cellStyle name="Normal 3 2 2 14" xfId="1259"/>
    <cellStyle name="Normal 3 2 2 15" xfId="1260"/>
    <cellStyle name="Normal 3 2 2 16" xfId="1261"/>
    <cellStyle name="Normal 3 2 2 17" xfId="1262"/>
    <cellStyle name="Normal 3 2 2 18" xfId="1263"/>
    <cellStyle name="Normal 3 2 2 19" xfId="1264"/>
    <cellStyle name="Normal 3 2 2 2" xfId="1265"/>
    <cellStyle name="Normal 3 2 2 20" xfId="1266"/>
    <cellStyle name="Normal 3 2 2 21" xfId="1267"/>
    <cellStyle name="Normal 3 2 2 22" xfId="1268"/>
    <cellStyle name="Normal 3 2 2 23" xfId="1269"/>
    <cellStyle name="Normal 3 2 2 24" xfId="1270"/>
    <cellStyle name="Normal 3 2 2 25" xfId="1271"/>
    <cellStyle name="Normal 3 2 2 26" xfId="1272"/>
    <cellStyle name="Normal 3 2 2 27" xfId="1273"/>
    <cellStyle name="Normal 3 2 2 28" xfId="1274"/>
    <cellStyle name="Normal 3 2 2 29" xfId="1275"/>
    <cellStyle name="Normal 3 2 2 3" xfId="1276"/>
    <cellStyle name="Normal 3 2 2 30" xfId="1277"/>
    <cellStyle name="Normal 3 2 2 31" xfId="1278"/>
    <cellStyle name="Normal 3 2 2 32" xfId="1279"/>
    <cellStyle name="Normal 3 2 2 33" xfId="1280"/>
    <cellStyle name="Normal 3 2 2 4" xfId="1281"/>
    <cellStyle name="Normal 3 2 2 5" xfId="1282"/>
    <cellStyle name="Normal 3 2 2 6" xfId="1283"/>
    <cellStyle name="Normal 3 2 2 7" xfId="1284"/>
    <cellStyle name="Normal 3 2 2 8" xfId="1285"/>
    <cellStyle name="Normal 3 2 2 9" xfId="1286"/>
    <cellStyle name="Normal 3 2 20" xfId="1287"/>
    <cellStyle name="Normal 3 2 21" xfId="1288"/>
    <cellStyle name="Normal 3 2 22" xfId="1289"/>
    <cellStyle name="Normal 3 2 23" xfId="1290"/>
    <cellStyle name="Normal 3 2 24" xfId="1291"/>
    <cellStyle name="Normal 3 2 25" xfId="1292"/>
    <cellStyle name="Normal 3 2 26" xfId="1293"/>
    <cellStyle name="Normal 3 2 27" xfId="1294"/>
    <cellStyle name="Normal 3 2 28" xfId="1295"/>
    <cellStyle name="Normal 3 2 29" xfId="1296"/>
    <cellStyle name="Normal 3 2 3" xfId="1297"/>
    <cellStyle name="Normal 3 2 30" xfId="1298"/>
    <cellStyle name="Normal 3 2 31" xfId="1299"/>
    <cellStyle name="Normal 3 2 32" xfId="1300"/>
    <cellStyle name="Normal 3 2 33" xfId="1301"/>
    <cellStyle name="Normal 3 2 34" xfId="1302"/>
    <cellStyle name="Normal 3 2 35" xfId="1303"/>
    <cellStyle name="Normal 3 2 36" xfId="1304"/>
    <cellStyle name="Normal 3 2 37" xfId="1305"/>
    <cellStyle name="Normal 3 2 38" xfId="1306"/>
    <cellStyle name="Normal 3 2 39" xfId="1307"/>
    <cellStyle name="Normal 3 2 4" xfId="1308"/>
    <cellStyle name="Normal 3 2 40" xfId="1309"/>
    <cellStyle name="Normal 3 2 41" xfId="1310"/>
    <cellStyle name="Normal 3 2 42" xfId="1311"/>
    <cellStyle name="Normal 3 2 43" xfId="1312"/>
    <cellStyle name="Normal 3 2 44" xfId="1313"/>
    <cellStyle name="Normal 3 2 45" xfId="1314"/>
    <cellStyle name="Normal 3 2 46" xfId="1315"/>
    <cellStyle name="Normal 3 2 47" xfId="1316"/>
    <cellStyle name="Normal 3 2 48" xfId="1317"/>
    <cellStyle name="Normal 3 2 49" xfId="1318"/>
    <cellStyle name="Normal 3 2 5" xfId="1319"/>
    <cellStyle name="Normal 3 2 50" xfId="1320"/>
    <cellStyle name="Normal 3 2 51" xfId="1321"/>
    <cellStyle name="Normal 3 2 52" xfId="1322"/>
    <cellStyle name="Normal 3 2 53" xfId="1323"/>
    <cellStyle name="Normal 3 2 54" xfId="1324"/>
    <cellStyle name="Normal 3 2 55" xfId="1325"/>
    <cellStyle name="Normal 3 2 6" xfId="1326"/>
    <cellStyle name="Normal 3 2 7" xfId="1327"/>
    <cellStyle name="Normal 3 2 8" xfId="1328"/>
    <cellStyle name="Normal 3 2 9" xfId="1329"/>
    <cellStyle name="Normal 3 20" xfId="1330"/>
    <cellStyle name="Normal 3 20 10" xfId="1331"/>
    <cellStyle name="Normal 3 20 11" xfId="1332"/>
    <cellStyle name="Normal 3 20 12" xfId="1333"/>
    <cellStyle name="Normal 3 20 13" xfId="1334"/>
    <cellStyle name="Normal 3 20 14" xfId="1335"/>
    <cellStyle name="Normal 3 20 15" xfId="1336"/>
    <cellStyle name="Normal 3 20 16" xfId="1337"/>
    <cellStyle name="Normal 3 20 17" xfId="1338"/>
    <cellStyle name="Normal 3 20 18" xfId="1339"/>
    <cellStyle name="Normal 3 20 19" xfId="1340"/>
    <cellStyle name="Normal 3 20 2" xfId="1341"/>
    <cellStyle name="Normal 3 20 20" xfId="1342"/>
    <cellStyle name="Normal 3 20 21" xfId="1343"/>
    <cellStyle name="Normal 3 20 22" xfId="1344"/>
    <cellStyle name="Normal 3 20 23" xfId="1345"/>
    <cellStyle name="Normal 3 20 3" xfId="1346"/>
    <cellStyle name="Normal 3 20 4" xfId="1347"/>
    <cellStyle name="Normal 3 20 5" xfId="1348"/>
    <cellStyle name="Normal 3 20 6" xfId="1349"/>
    <cellStyle name="Normal 3 20 7" xfId="1350"/>
    <cellStyle name="Normal 3 20 8" xfId="1351"/>
    <cellStyle name="Normal 3 20 9" xfId="1352"/>
    <cellStyle name="Normal 3 21" xfId="1353"/>
    <cellStyle name="Normal 3 21 10" xfId="1354"/>
    <cellStyle name="Normal 3 21 11" xfId="1355"/>
    <cellStyle name="Normal 3 21 12" xfId="1356"/>
    <cellStyle name="Normal 3 21 13" xfId="1357"/>
    <cellStyle name="Normal 3 21 14" xfId="1358"/>
    <cellStyle name="Normal 3 21 15" xfId="1359"/>
    <cellStyle name="Normal 3 21 16" xfId="1360"/>
    <cellStyle name="Normal 3 21 17" xfId="1361"/>
    <cellStyle name="Normal 3 21 18" xfId="1362"/>
    <cellStyle name="Normal 3 21 19" xfId="1363"/>
    <cellStyle name="Normal 3 21 2" xfId="1364"/>
    <cellStyle name="Normal 3 21 20" xfId="1365"/>
    <cellStyle name="Normal 3 21 21" xfId="1366"/>
    <cellStyle name="Normal 3 21 22" xfId="1367"/>
    <cellStyle name="Normal 3 21 23" xfId="1368"/>
    <cellStyle name="Normal 3 21 3" xfId="1369"/>
    <cellStyle name="Normal 3 21 4" xfId="1370"/>
    <cellStyle name="Normal 3 21 5" xfId="1371"/>
    <cellStyle name="Normal 3 21 6" xfId="1372"/>
    <cellStyle name="Normal 3 21 7" xfId="1373"/>
    <cellStyle name="Normal 3 21 8" xfId="1374"/>
    <cellStyle name="Normal 3 21 9" xfId="1375"/>
    <cellStyle name="Normal 3 22" xfId="1376"/>
    <cellStyle name="Normal 3 22 10" xfId="1377"/>
    <cellStyle name="Normal 3 22 11" xfId="1378"/>
    <cellStyle name="Normal 3 22 12" xfId="1379"/>
    <cellStyle name="Normal 3 22 13" xfId="1380"/>
    <cellStyle name="Normal 3 22 14" xfId="1381"/>
    <cellStyle name="Normal 3 22 15" xfId="1382"/>
    <cellStyle name="Normal 3 22 16" xfId="1383"/>
    <cellStyle name="Normal 3 22 17" xfId="1384"/>
    <cellStyle name="Normal 3 22 18" xfId="1385"/>
    <cellStyle name="Normal 3 22 19" xfId="1386"/>
    <cellStyle name="Normal 3 22 2" xfId="1387"/>
    <cellStyle name="Normal 3 22 20" xfId="1388"/>
    <cellStyle name="Normal 3 22 21" xfId="1389"/>
    <cellStyle name="Normal 3 22 22" xfId="1390"/>
    <cellStyle name="Normal 3 22 23" xfId="1391"/>
    <cellStyle name="Normal 3 22 3" xfId="1392"/>
    <cellStyle name="Normal 3 22 4" xfId="1393"/>
    <cellStyle name="Normal 3 22 5" xfId="1394"/>
    <cellStyle name="Normal 3 22 6" xfId="1395"/>
    <cellStyle name="Normal 3 22 7" xfId="1396"/>
    <cellStyle name="Normal 3 22 8" xfId="1397"/>
    <cellStyle name="Normal 3 22 9" xfId="1398"/>
    <cellStyle name="Normal 3 23" xfId="1399"/>
    <cellStyle name="Normal 3 23 10" xfId="1400"/>
    <cellStyle name="Normal 3 23 11" xfId="1401"/>
    <cellStyle name="Normal 3 23 12" xfId="1402"/>
    <cellStyle name="Normal 3 23 13" xfId="1403"/>
    <cellStyle name="Normal 3 23 14" xfId="1404"/>
    <cellStyle name="Normal 3 23 15" xfId="1405"/>
    <cellStyle name="Normal 3 23 16" xfId="1406"/>
    <cellStyle name="Normal 3 23 17" xfId="1407"/>
    <cellStyle name="Normal 3 23 18" xfId="1408"/>
    <cellStyle name="Normal 3 23 19" xfId="1409"/>
    <cellStyle name="Normal 3 23 2" xfId="1410"/>
    <cellStyle name="Normal 3 23 20" xfId="1411"/>
    <cellStyle name="Normal 3 23 21" xfId="1412"/>
    <cellStyle name="Normal 3 23 22" xfId="1413"/>
    <cellStyle name="Normal 3 23 23" xfId="1414"/>
    <cellStyle name="Normal 3 23 3" xfId="1415"/>
    <cellStyle name="Normal 3 23 4" xfId="1416"/>
    <cellStyle name="Normal 3 23 5" xfId="1417"/>
    <cellStyle name="Normal 3 23 6" xfId="1418"/>
    <cellStyle name="Normal 3 23 7" xfId="1419"/>
    <cellStyle name="Normal 3 23 8" xfId="1420"/>
    <cellStyle name="Normal 3 23 9" xfId="1421"/>
    <cellStyle name="Normal 3 24" xfId="1422"/>
    <cellStyle name="Normal 3 24 10" xfId="1423"/>
    <cellStyle name="Normal 3 24 11" xfId="1424"/>
    <cellStyle name="Normal 3 24 12" xfId="1425"/>
    <cellStyle name="Normal 3 24 13" xfId="1426"/>
    <cellStyle name="Normal 3 24 14" xfId="1427"/>
    <cellStyle name="Normal 3 24 15" xfId="1428"/>
    <cellStyle name="Normal 3 24 16" xfId="1429"/>
    <cellStyle name="Normal 3 24 17" xfId="1430"/>
    <cellStyle name="Normal 3 24 18" xfId="1431"/>
    <cellStyle name="Normal 3 24 19" xfId="1432"/>
    <cellStyle name="Normal 3 24 2" xfId="1433"/>
    <cellStyle name="Normal 3 24 20" xfId="1434"/>
    <cellStyle name="Normal 3 24 21" xfId="1435"/>
    <cellStyle name="Normal 3 24 22" xfId="1436"/>
    <cellStyle name="Normal 3 24 23" xfId="1437"/>
    <cellStyle name="Normal 3 24 3" xfId="1438"/>
    <cellStyle name="Normal 3 24 4" xfId="1439"/>
    <cellStyle name="Normal 3 24 5" xfId="1440"/>
    <cellStyle name="Normal 3 24 6" xfId="1441"/>
    <cellStyle name="Normal 3 24 7" xfId="1442"/>
    <cellStyle name="Normal 3 24 8" xfId="1443"/>
    <cellStyle name="Normal 3 24 9" xfId="1444"/>
    <cellStyle name="Normal 3 25" xfId="1445"/>
    <cellStyle name="Normal 3 25 10" xfId="1446"/>
    <cellStyle name="Normal 3 25 11" xfId="1447"/>
    <cellStyle name="Normal 3 25 12" xfId="1448"/>
    <cellStyle name="Normal 3 25 13" xfId="1449"/>
    <cellStyle name="Normal 3 25 14" xfId="1450"/>
    <cellStyle name="Normal 3 25 15" xfId="1451"/>
    <cellStyle name="Normal 3 25 16" xfId="1452"/>
    <cellStyle name="Normal 3 25 17" xfId="1453"/>
    <cellStyle name="Normal 3 25 18" xfId="1454"/>
    <cellStyle name="Normal 3 25 19" xfId="1455"/>
    <cellStyle name="Normal 3 25 2" xfId="1456"/>
    <cellStyle name="Normal 3 25 20" xfId="1457"/>
    <cellStyle name="Normal 3 25 21" xfId="1458"/>
    <cellStyle name="Normal 3 25 22" xfId="1459"/>
    <cellStyle name="Normal 3 25 23" xfId="1460"/>
    <cellStyle name="Normal 3 25 3" xfId="1461"/>
    <cellStyle name="Normal 3 25 4" xfId="1462"/>
    <cellStyle name="Normal 3 25 5" xfId="1463"/>
    <cellStyle name="Normal 3 25 6" xfId="1464"/>
    <cellStyle name="Normal 3 25 7" xfId="1465"/>
    <cellStyle name="Normal 3 25 8" xfId="1466"/>
    <cellStyle name="Normal 3 25 9" xfId="1467"/>
    <cellStyle name="Normal 3 26" xfId="1468"/>
    <cellStyle name="Normal 3 26 10" xfId="1469"/>
    <cellStyle name="Normal 3 26 11" xfId="1470"/>
    <cellStyle name="Normal 3 26 12" xfId="1471"/>
    <cellStyle name="Normal 3 26 13" xfId="1472"/>
    <cellStyle name="Normal 3 26 14" xfId="1473"/>
    <cellStyle name="Normal 3 26 15" xfId="1474"/>
    <cellStyle name="Normal 3 26 16" xfId="1475"/>
    <cellStyle name="Normal 3 26 17" xfId="1476"/>
    <cellStyle name="Normal 3 26 18" xfId="1477"/>
    <cellStyle name="Normal 3 26 19" xfId="1478"/>
    <cellStyle name="Normal 3 26 2" xfId="1479"/>
    <cellStyle name="Normal 3 26 20" xfId="1480"/>
    <cellStyle name="Normal 3 26 21" xfId="1481"/>
    <cellStyle name="Normal 3 26 22" xfId="1482"/>
    <cellStyle name="Normal 3 26 23" xfId="1483"/>
    <cellStyle name="Normal 3 26 3" xfId="1484"/>
    <cellStyle name="Normal 3 26 4" xfId="1485"/>
    <cellStyle name="Normal 3 26 5" xfId="1486"/>
    <cellStyle name="Normal 3 26 6" xfId="1487"/>
    <cellStyle name="Normal 3 26 7" xfId="1488"/>
    <cellStyle name="Normal 3 26 8" xfId="1489"/>
    <cellStyle name="Normal 3 26 9" xfId="1490"/>
    <cellStyle name="Normal 3 27" xfId="1491"/>
    <cellStyle name="Normal 3 27 10" xfId="1492"/>
    <cellStyle name="Normal 3 27 11" xfId="1493"/>
    <cellStyle name="Normal 3 27 12" xfId="1494"/>
    <cellStyle name="Normal 3 27 13" xfId="1495"/>
    <cellStyle name="Normal 3 27 14" xfId="1496"/>
    <cellStyle name="Normal 3 27 15" xfId="1497"/>
    <cellStyle name="Normal 3 27 16" xfId="1498"/>
    <cellStyle name="Normal 3 27 17" xfId="1499"/>
    <cellStyle name="Normal 3 27 18" xfId="1500"/>
    <cellStyle name="Normal 3 27 19" xfId="1501"/>
    <cellStyle name="Normal 3 27 2" xfId="1502"/>
    <cellStyle name="Normal 3 27 20" xfId="1503"/>
    <cellStyle name="Normal 3 27 21" xfId="1504"/>
    <cellStyle name="Normal 3 27 22" xfId="1505"/>
    <cellStyle name="Normal 3 27 23" xfId="1506"/>
    <cellStyle name="Normal 3 27 3" xfId="1507"/>
    <cellStyle name="Normal 3 27 4" xfId="1508"/>
    <cellStyle name="Normal 3 27 5" xfId="1509"/>
    <cellStyle name="Normal 3 27 6" xfId="1510"/>
    <cellStyle name="Normal 3 27 7" xfId="1511"/>
    <cellStyle name="Normal 3 27 8" xfId="1512"/>
    <cellStyle name="Normal 3 27 9" xfId="1513"/>
    <cellStyle name="Normal 3 28" xfId="1514"/>
    <cellStyle name="Normal 3 28 10" xfId="1515"/>
    <cellStyle name="Normal 3 28 11" xfId="1516"/>
    <cellStyle name="Normal 3 28 12" xfId="1517"/>
    <cellStyle name="Normal 3 28 13" xfId="1518"/>
    <cellStyle name="Normal 3 28 14" xfId="1519"/>
    <cellStyle name="Normal 3 28 15" xfId="1520"/>
    <cellStyle name="Normal 3 28 16" xfId="1521"/>
    <cellStyle name="Normal 3 28 17" xfId="1522"/>
    <cellStyle name="Normal 3 28 18" xfId="1523"/>
    <cellStyle name="Normal 3 28 19" xfId="1524"/>
    <cellStyle name="Normal 3 28 2" xfId="1525"/>
    <cellStyle name="Normal 3 28 20" xfId="1526"/>
    <cellStyle name="Normal 3 28 21" xfId="1527"/>
    <cellStyle name="Normal 3 28 22" xfId="1528"/>
    <cellStyle name="Normal 3 28 23" xfId="1529"/>
    <cellStyle name="Normal 3 28 3" xfId="1530"/>
    <cellStyle name="Normal 3 28 4" xfId="1531"/>
    <cellStyle name="Normal 3 28 5" xfId="1532"/>
    <cellStyle name="Normal 3 28 6" xfId="1533"/>
    <cellStyle name="Normal 3 28 7" xfId="1534"/>
    <cellStyle name="Normal 3 28 8" xfId="1535"/>
    <cellStyle name="Normal 3 28 9" xfId="1536"/>
    <cellStyle name="Normal 3 29" xfId="1537"/>
    <cellStyle name="Normal 3 29 10" xfId="1538"/>
    <cellStyle name="Normal 3 29 11" xfId="1539"/>
    <cellStyle name="Normal 3 29 12" xfId="1540"/>
    <cellStyle name="Normal 3 29 13" xfId="1541"/>
    <cellStyle name="Normal 3 29 14" xfId="1542"/>
    <cellStyle name="Normal 3 29 15" xfId="1543"/>
    <cellStyle name="Normal 3 29 16" xfId="1544"/>
    <cellStyle name="Normal 3 29 17" xfId="1545"/>
    <cellStyle name="Normal 3 29 18" xfId="1546"/>
    <cellStyle name="Normal 3 29 19" xfId="1547"/>
    <cellStyle name="Normal 3 29 2" xfId="1548"/>
    <cellStyle name="Normal 3 29 20" xfId="1549"/>
    <cellStyle name="Normal 3 29 21" xfId="1550"/>
    <cellStyle name="Normal 3 29 22" xfId="1551"/>
    <cellStyle name="Normal 3 29 23" xfId="1552"/>
    <cellStyle name="Normal 3 29 3" xfId="1553"/>
    <cellStyle name="Normal 3 29 4" xfId="1554"/>
    <cellStyle name="Normal 3 29 5" xfId="1555"/>
    <cellStyle name="Normal 3 29 6" xfId="1556"/>
    <cellStyle name="Normal 3 29 7" xfId="1557"/>
    <cellStyle name="Normal 3 29 8" xfId="1558"/>
    <cellStyle name="Normal 3 29 9" xfId="1559"/>
    <cellStyle name="Normal 3 3" xfId="1560"/>
    <cellStyle name="Normal 3 3 10" xfId="1561"/>
    <cellStyle name="Normal 3 3 11" xfId="1562"/>
    <cellStyle name="Normal 3 3 12" xfId="1563"/>
    <cellStyle name="Normal 3 3 13" xfId="1564"/>
    <cellStyle name="Normal 3 3 14" xfId="1565"/>
    <cellStyle name="Normal 3 3 15" xfId="1566"/>
    <cellStyle name="Normal 3 3 16" xfId="1567"/>
    <cellStyle name="Normal 3 3 17" xfId="1568"/>
    <cellStyle name="Normal 3 3 18" xfId="1569"/>
    <cellStyle name="Normal 3 3 19" xfId="1570"/>
    <cellStyle name="Normal 3 3 2" xfId="1571"/>
    <cellStyle name="Normal 3 3 20" xfId="1572"/>
    <cellStyle name="Normal 3 3 21" xfId="1573"/>
    <cellStyle name="Normal 3 3 22" xfId="1574"/>
    <cellStyle name="Normal 3 3 23" xfId="1575"/>
    <cellStyle name="Normal 3 3 3" xfId="1576"/>
    <cellStyle name="Normal 3 3 4" xfId="1577"/>
    <cellStyle name="Normal 3 3 5" xfId="1578"/>
    <cellStyle name="Normal 3 3 6" xfId="1579"/>
    <cellStyle name="Normal 3 3 7" xfId="1580"/>
    <cellStyle name="Normal 3 3 8" xfId="1581"/>
    <cellStyle name="Normal 3 3 9" xfId="1582"/>
    <cellStyle name="Normal 3 30" xfId="1583"/>
    <cellStyle name="Normal 3 30 10" xfId="1584"/>
    <cellStyle name="Normal 3 30 11" xfId="1585"/>
    <cellStyle name="Normal 3 30 12" xfId="1586"/>
    <cellStyle name="Normal 3 30 13" xfId="1587"/>
    <cellStyle name="Normal 3 30 14" xfId="1588"/>
    <cellStyle name="Normal 3 30 15" xfId="1589"/>
    <cellStyle name="Normal 3 30 16" xfId="1590"/>
    <cellStyle name="Normal 3 30 17" xfId="1591"/>
    <cellStyle name="Normal 3 30 18" xfId="1592"/>
    <cellStyle name="Normal 3 30 19" xfId="1593"/>
    <cellStyle name="Normal 3 30 2" xfId="1594"/>
    <cellStyle name="Normal 3 30 20" xfId="1595"/>
    <cellStyle name="Normal 3 30 21" xfId="1596"/>
    <cellStyle name="Normal 3 30 22" xfId="1597"/>
    <cellStyle name="Normal 3 30 23" xfId="1598"/>
    <cellStyle name="Normal 3 30 3" xfId="1599"/>
    <cellStyle name="Normal 3 30 4" xfId="1600"/>
    <cellStyle name="Normal 3 30 5" xfId="1601"/>
    <cellStyle name="Normal 3 30 6" xfId="1602"/>
    <cellStyle name="Normal 3 30 7" xfId="1603"/>
    <cellStyle name="Normal 3 30 8" xfId="1604"/>
    <cellStyle name="Normal 3 30 9" xfId="1605"/>
    <cellStyle name="Normal 3 31" xfId="1606"/>
    <cellStyle name="Normal 3 31 10" xfId="1607"/>
    <cellStyle name="Normal 3 31 11" xfId="1608"/>
    <cellStyle name="Normal 3 31 12" xfId="1609"/>
    <cellStyle name="Normal 3 31 13" xfId="1610"/>
    <cellStyle name="Normal 3 31 14" xfId="1611"/>
    <cellStyle name="Normal 3 31 15" xfId="1612"/>
    <cellStyle name="Normal 3 31 16" xfId="1613"/>
    <cellStyle name="Normal 3 31 17" xfId="1614"/>
    <cellStyle name="Normal 3 31 18" xfId="1615"/>
    <cellStyle name="Normal 3 31 19" xfId="1616"/>
    <cellStyle name="Normal 3 31 2" xfId="1617"/>
    <cellStyle name="Normal 3 31 20" xfId="1618"/>
    <cellStyle name="Normal 3 31 21" xfId="1619"/>
    <cellStyle name="Normal 3 31 22" xfId="1620"/>
    <cellStyle name="Normal 3 31 23" xfId="1621"/>
    <cellStyle name="Normal 3 31 3" xfId="1622"/>
    <cellStyle name="Normal 3 31 4" xfId="1623"/>
    <cellStyle name="Normal 3 31 5" xfId="1624"/>
    <cellStyle name="Normal 3 31 6" xfId="1625"/>
    <cellStyle name="Normal 3 31 7" xfId="1626"/>
    <cellStyle name="Normal 3 31 8" xfId="1627"/>
    <cellStyle name="Normal 3 31 9" xfId="1628"/>
    <cellStyle name="Normal 3 32" xfId="1629"/>
    <cellStyle name="Normal 3 32 10" xfId="1630"/>
    <cellStyle name="Normal 3 32 11" xfId="1631"/>
    <cellStyle name="Normal 3 32 12" xfId="1632"/>
    <cellStyle name="Normal 3 32 13" xfId="1633"/>
    <cellStyle name="Normal 3 32 14" xfId="1634"/>
    <cellStyle name="Normal 3 32 15" xfId="1635"/>
    <cellStyle name="Normal 3 32 16" xfId="1636"/>
    <cellStyle name="Normal 3 32 17" xfId="1637"/>
    <cellStyle name="Normal 3 32 18" xfId="1638"/>
    <cellStyle name="Normal 3 32 19" xfId="1639"/>
    <cellStyle name="Normal 3 32 2" xfId="1640"/>
    <cellStyle name="Normal 3 32 20" xfId="1641"/>
    <cellStyle name="Normal 3 32 21" xfId="1642"/>
    <cellStyle name="Normal 3 32 22" xfId="1643"/>
    <cellStyle name="Normal 3 32 23" xfId="1644"/>
    <cellStyle name="Normal 3 32 3" xfId="1645"/>
    <cellStyle name="Normal 3 32 4" xfId="1646"/>
    <cellStyle name="Normal 3 32 5" xfId="1647"/>
    <cellStyle name="Normal 3 32 6" xfId="1648"/>
    <cellStyle name="Normal 3 32 7" xfId="1649"/>
    <cellStyle name="Normal 3 32 8" xfId="1650"/>
    <cellStyle name="Normal 3 32 9" xfId="1651"/>
    <cellStyle name="Normal 3 33" xfId="1652"/>
    <cellStyle name="Normal 3 33 10" xfId="1653"/>
    <cellStyle name="Normal 3 33 11" xfId="1654"/>
    <cellStyle name="Normal 3 33 12" xfId="1655"/>
    <cellStyle name="Normal 3 33 13" xfId="1656"/>
    <cellStyle name="Normal 3 33 14" xfId="1657"/>
    <cellStyle name="Normal 3 33 15" xfId="1658"/>
    <cellStyle name="Normal 3 33 16" xfId="1659"/>
    <cellStyle name="Normal 3 33 17" xfId="1660"/>
    <cellStyle name="Normal 3 33 18" xfId="1661"/>
    <cellStyle name="Normal 3 33 19" xfId="1662"/>
    <cellStyle name="Normal 3 33 2" xfId="1663"/>
    <cellStyle name="Normal 3 33 20" xfId="1664"/>
    <cellStyle name="Normal 3 33 21" xfId="1665"/>
    <cellStyle name="Normal 3 33 22" xfId="1666"/>
    <cellStyle name="Normal 3 33 23" xfId="1667"/>
    <cellStyle name="Normal 3 33 3" xfId="1668"/>
    <cellStyle name="Normal 3 33 4" xfId="1669"/>
    <cellStyle name="Normal 3 33 5" xfId="1670"/>
    <cellStyle name="Normal 3 33 6" xfId="1671"/>
    <cellStyle name="Normal 3 33 7" xfId="1672"/>
    <cellStyle name="Normal 3 33 8" xfId="1673"/>
    <cellStyle name="Normal 3 33 9" xfId="1674"/>
    <cellStyle name="Normal 3 34" xfId="1675"/>
    <cellStyle name="Normal 3 35" xfId="1676"/>
    <cellStyle name="Normal 3 36" xfId="1677"/>
    <cellStyle name="Normal 3 37" xfId="1678"/>
    <cellStyle name="Normal 3 38" xfId="1679"/>
    <cellStyle name="Normal 3 39" xfId="1680"/>
    <cellStyle name="Normal 3 4" xfId="1681"/>
    <cellStyle name="Normal 3 4 10" xfId="1682"/>
    <cellStyle name="Normal 3 4 11" xfId="1683"/>
    <cellStyle name="Normal 3 4 12" xfId="1684"/>
    <cellStyle name="Normal 3 4 13" xfId="1685"/>
    <cellStyle name="Normal 3 4 14" xfId="1686"/>
    <cellStyle name="Normal 3 4 15" xfId="1687"/>
    <cellStyle name="Normal 3 4 16" xfId="1688"/>
    <cellStyle name="Normal 3 4 17" xfId="1689"/>
    <cellStyle name="Normal 3 4 18" xfId="1690"/>
    <cellStyle name="Normal 3 4 19" xfId="1691"/>
    <cellStyle name="Normal 3 4 2" xfId="1692"/>
    <cellStyle name="Normal 3 4 20" xfId="1693"/>
    <cellStyle name="Normal 3 4 21" xfId="1694"/>
    <cellStyle name="Normal 3 4 22" xfId="1695"/>
    <cellStyle name="Normal 3 4 23" xfId="1696"/>
    <cellStyle name="Normal 3 4 3" xfId="1697"/>
    <cellStyle name="Normal 3 4 4" xfId="1698"/>
    <cellStyle name="Normal 3 4 5" xfId="1699"/>
    <cellStyle name="Normal 3 4 6" xfId="1700"/>
    <cellStyle name="Normal 3 4 7" xfId="1701"/>
    <cellStyle name="Normal 3 4 8" xfId="1702"/>
    <cellStyle name="Normal 3 4 9" xfId="1703"/>
    <cellStyle name="Normal 3 40" xfId="1704"/>
    <cellStyle name="Normal 3 41" xfId="1705"/>
    <cellStyle name="Normal 3 42" xfId="1706"/>
    <cellStyle name="Normal 3 43" xfId="1707"/>
    <cellStyle name="Normal 3 44" xfId="1708"/>
    <cellStyle name="Normal 3 45" xfId="1709"/>
    <cellStyle name="Normal 3 46" xfId="1710"/>
    <cellStyle name="Normal 3 47" xfId="1711"/>
    <cellStyle name="Normal 3 48" xfId="1712"/>
    <cellStyle name="Normal 3 49" xfId="1713"/>
    <cellStyle name="Normal 3 5" xfId="1714"/>
    <cellStyle name="Normal 3 5 10" xfId="1715"/>
    <cellStyle name="Normal 3 5 11" xfId="1716"/>
    <cellStyle name="Normal 3 5 12" xfId="1717"/>
    <cellStyle name="Normal 3 5 13" xfId="1718"/>
    <cellStyle name="Normal 3 5 14" xfId="1719"/>
    <cellStyle name="Normal 3 5 15" xfId="1720"/>
    <cellStyle name="Normal 3 5 16" xfId="1721"/>
    <cellStyle name="Normal 3 5 17" xfId="1722"/>
    <cellStyle name="Normal 3 5 18" xfId="1723"/>
    <cellStyle name="Normal 3 5 19" xfId="1724"/>
    <cellStyle name="Normal 3 5 2" xfId="1725"/>
    <cellStyle name="Normal 3 5 20" xfId="1726"/>
    <cellStyle name="Normal 3 5 21" xfId="1727"/>
    <cellStyle name="Normal 3 5 22" xfId="1728"/>
    <cellStyle name="Normal 3 5 23" xfId="1729"/>
    <cellStyle name="Normal 3 5 3" xfId="1730"/>
    <cellStyle name="Normal 3 5 4" xfId="1731"/>
    <cellStyle name="Normal 3 5 5" xfId="1732"/>
    <cellStyle name="Normal 3 5 6" xfId="1733"/>
    <cellStyle name="Normal 3 5 7" xfId="1734"/>
    <cellStyle name="Normal 3 5 8" xfId="1735"/>
    <cellStyle name="Normal 3 5 9" xfId="1736"/>
    <cellStyle name="Normal 3 50" xfId="1737"/>
    <cellStyle name="Normal 3 51" xfId="1738"/>
    <cellStyle name="Normal 3 52" xfId="1739"/>
    <cellStyle name="Normal 3 53" xfId="1740"/>
    <cellStyle name="Normal 3 54" xfId="1741"/>
    <cellStyle name="Normal 3 55" xfId="1742"/>
    <cellStyle name="Normal 3 56" xfId="1743"/>
    <cellStyle name="Normal 3 57" xfId="1744"/>
    <cellStyle name="Normal 3 58" xfId="1745"/>
    <cellStyle name="Normal 3 59" xfId="1746"/>
    <cellStyle name="Normal 3 6" xfId="1747"/>
    <cellStyle name="Normal 3 6 10" xfId="1748"/>
    <cellStyle name="Normal 3 6 11" xfId="1749"/>
    <cellStyle name="Normal 3 6 12" xfId="1750"/>
    <cellStyle name="Normal 3 6 13" xfId="1751"/>
    <cellStyle name="Normal 3 6 14" xfId="1752"/>
    <cellStyle name="Normal 3 6 15" xfId="1753"/>
    <cellStyle name="Normal 3 6 16" xfId="1754"/>
    <cellStyle name="Normal 3 6 17" xfId="1755"/>
    <cellStyle name="Normal 3 6 18" xfId="1756"/>
    <cellStyle name="Normal 3 6 19" xfId="1757"/>
    <cellStyle name="Normal 3 6 2" xfId="1758"/>
    <cellStyle name="Normal 3 6 20" xfId="1759"/>
    <cellStyle name="Normal 3 6 21" xfId="1760"/>
    <cellStyle name="Normal 3 6 22" xfId="1761"/>
    <cellStyle name="Normal 3 6 23" xfId="1762"/>
    <cellStyle name="Normal 3 6 3" xfId="1763"/>
    <cellStyle name="Normal 3 6 4" xfId="1764"/>
    <cellStyle name="Normal 3 6 5" xfId="1765"/>
    <cellStyle name="Normal 3 6 6" xfId="1766"/>
    <cellStyle name="Normal 3 6 7" xfId="1767"/>
    <cellStyle name="Normal 3 6 8" xfId="1768"/>
    <cellStyle name="Normal 3 6 9" xfId="1769"/>
    <cellStyle name="Normal 3 60" xfId="1770"/>
    <cellStyle name="Normal 3 61" xfId="1771"/>
    <cellStyle name="Normal 3 62" xfId="1772"/>
    <cellStyle name="Normal 3 63" xfId="1773"/>
    <cellStyle name="Normal 3 64" xfId="1774"/>
    <cellStyle name="Normal 3 65" xfId="1775"/>
    <cellStyle name="Normal 3 66" xfId="1958"/>
    <cellStyle name="Normal 3 66 2" xfId="2007"/>
    <cellStyle name="Normal 3 67" xfId="2021"/>
    <cellStyle name="Normal 3 7" xfId="1776"/>
    <cellStyle name="Normal 3 7 10" xfId="1777"/>
    <cellStyle name="Normal 3 7 11" xfId="1778"/>
    <cellStyle name="Normal 3 7 12" xfId="1779"/>
    <cellStyle name="Normal 3 7 13" xfId="1780"/>
    <cellStyle name="Normal 3 7 14" xfId="1781"/>
    <cellStyle name="Normal 3 7 15" xfId="1782"/>
    <cellStyle name="Normal 3 7 16" xfId="1783"/>
    <cellStyle name="Normal 3 7 17" xfId="1784"/>
    <cellStyle name="Normal 3 7 18" xfId="1785"/>
    <cellStyle name="Normal 3 7 19" xfId="1786"/>
    <cellStyle name="Normal 3 7 2" xfId="1787"/>
    <cellStyle name="Normal 3 7 20" xfId="1788"/>
    <cellStyle name="Normal 3 7 21" xfId="1789"/>
    <cellStyle name="Normal 3 7 22" xfId="1790"/>
    <cellStyle name="Normal 3 7 23" xfId="1791"/>
    <cellStyle name="Normal 3 7 3" xfId="1792"/>
    <cellStyle name="Normal 3 7 4" xfId="1793"/>
    <cellStyle name="Normal 3 7 5" xfId="1794"/>
    <cellStyle name="Normal 3 7 6" xfId="1795"/>
    <cellStyle name="Normal 3 7 7" xfId="1796"/>
    <cellStyle name="Normal 3 7 8" xfId="1797"/>
    <cellStyle name="Normal 3 7 9" xfId="1798"/>
    <cellStyle name="Normal 3 8" xfId="1799"/>
    <cellStyle name="Normal 3 8 10" xfId="1800"/>
    <cellStyle name="Normal 3 8 11" xfId="1801"/>
    <cellStyle name="Normal 3 8 12" xfId="1802"/>
    <cellStyle name="Normal 3 8 13" xfId="1803"/>
    <cellStyle name="Normal 3 8 14" xfId="1804"/>
    <cellStyle name="Normal 3 8 15" xfId="1805"/>
    <cellStyle name="Normal 3 8 16" xfId="1806"/>
    <cellStyle name="Normal 3 8 17" xfId="1807"/>
    <cellStyle name="Normal 3 8 18" xfId="1808"/>
    <cellStyle name="Normal 3 8 19" xfId="1809"/>
    <cellStyle name="Normal 3 8 2" xfId="1810"/>
    <cellStyle name="Normal 3 8 20" xfId="1811"/>
    <cellStyle name="Normal 3 8 21" xfId="1812"/>
    <cellStyle name="Normal 3 8 22" xfId="1813"/>
    <cellStyle name="Normal 3 8 23" xfId="1814"/>
    <cellStyle name="Normal 3 8 3" xfId="1815"/>
    <cellStyle name="Normal 3 8 4" xfId="1816"/>
    <cellStyle name="Normal 3 8 5" xfId="1817"/>
    <cellStyle name="Normal 3 8 6" xfId="1818"/>
    <cellStyle name="Normal 3 8 7" xfId="1819"/>
    <cellStyle name="Normal 3 8 8" xfId="1820"/>
    <cellStyle name="Normal 3 8 9" xfId="1821"/>
    <cellStyle name="Normal 3 9" xfId="1822"/>
    <cellStyle name="Normal 3 9 10" xfId="1823"/>
    <cellStyle name="Normal 3 9 11" xfId="1824"/>
    <cellStyle name="Normal 3 9 12" xfId="1825"/>
    <cellStyle name="Normal 3 9 13" xfId="1826"/>
    <cellStyle name="Normal 3 9 14" xfId="1827"/>
    <cellStyle name="Normal 3 9 15" xfId="1828"/>
    <cellStyle name="Normal 3 9 16" xfId="1829"/>
    <cellStyle name="Normal 3 9 17" xfId="1830"/>
    <cellStyle name="Normal 3 9 18" xfId="1831"/>
    <cellStyle name="Normal 3 9 19" xfId="1832"/>
    <cellStyle name="Normal 3 9 2" xfId="1833"/>
    <cellStyle name="Normal 3 9 20" xfId="1834"/>
    <cellStyle name="Normal 3 9 21" xfId="1835"/>
    <cellStyle name="Normal 3 9 22" xfId="1836"/>
    <cellStyle name="Normal 3 9 23" xfId="1837"/>
    <cellStyle name="Normal 3 9 3" xfId="1838"/>
    <cellStyle name="Normal 3 9 4" xfId="1839"/>
    <cellStyle name="Normal 3 9 5" xfId="1840"/>
    <cellStyle name="Normal 3 9 6" xfId="1841"/>
    <cellStyle name="Normal 3 9 7" xfId="1842"/>
    <cellStyle name="Normal 3 9 8" xfId="1843"/>
    <cellStyle name="Normal 3 9 9" xfId="1844"/>
    <cellStyle name="Normal 4" xfId="1845"/>
    <cellStyle name="Normal 4 2" xfId="1846"/>
    <cellStyle name="Normal 4 3" xfId="1959"/>
    <cellStyle name="Normal 4 4" xfId="1960"/>
    <cellStyle name="Normal 5" xfId="1847"/>
    <cellStyle name="Normal 5 10" xfId="1848"/>
    <cellStyle name="Normal 5 11" xfId="1849"/>
    <cellStyle name="Normal 5 12" xfId="1850"/>
    <cellStyle name="Normal 5 13" xfId="1851"/>
    <cellStyle name="Normal 5 14" xfId="1852"/>
    <cellStyle name="Normal 5 15" xfId="1853"/>
    <cellStyle name="Normal 5 16" xfId="1854"/>
    <cellStyle name="Normal 5 17" xfId="1855"/>
    <cellStyle name="Normal 5 18" xfId="1856"/>
    <cellStyle name="Normal 5 19" xfId="1857"/>
    <cellStyle name="Normal 5 2" xfId="1858"/>
    <cellStyle name="Normal 5 2 10" xfId="1859"/>
    <cellStyle name="Normal 5 2 11" xfId="1860"/>
    <cellStyle name="Normal 5 2 12" xfId="1861"/>
    <cellStyle name="Normal 5 2 13" xfId="1862"/>
    <cellStyle name="Normal 5 2 14" xfId="1863"/>
    <cellStyle name="Normal 5 2 15" xfId="1864"/>
    <cellStyle name="Normal 5 2 16" xfId="1865"/>
    <cellStyle name="Normal 5 2 17" xfId="1866"/>
    <cellStyle name="Normal 5 2 18" xfId="1867"/>
    <cellStyle name="Normal 5 2 19" xfId="1868"/>
    <cellStyle name="Normal 5 2 2" xfId="1869"/>
    <cellStyle name="Normal 5 2 20" xfId="1870"/>
    <cellStyle name="Normal 5 2 21" xfId="1871"/>
    <cellStyle name="Normal 5 2 22" xfId="1872"/>
    <cellStyle name="Normal 5 2 23" xfId="1873"/>
    <cellStyle name="Normal 5 2 3" xfId="1874"/>
    <cellStyle name="Normal 5 2 4" xfId="1875"/>
    <cellStyle name="Normal 5 2 5" xfId="1876"/>
    <cellStyle name="Normal 5 2 6" xfId="1877"/>
    <cellStyle name="Normal 5 2 7" xfId="1878"/>
    <cellStyle name="Normal 5 2 8" xfId="1879"/>
    <cellStyle name="Normal 5 2 9" xfId="1880"/>
    <cellStyle name="Normal 5 20" xfId="1881"/>
    <cellStyle name="Normal 5 21" xfId="1882"/>
    <cellStyle name="Normal 5 22" xfId="1883"/>
    <cellStyle name="Normal 5 23" xfId="1884"/>
    <cellStyle name="Normal 5 24" xfId="1885"/>
    <cellStyle name="Normal 5 3" xfId="1886"/>
    <cellStyle name="Normal 5 4" xfId="1887"/>
    <cellStyle name="Normal 5 5" xfId="1888"/>
    <cellStyle name="Normal 5 6" xfId="1889"/>
    <cellStyle name="Normal 5 7" xfId="1890"/>
    <cellStyle name="Normal 5 8" xfId="1891"/>
    <cellStyle name="Normal 5 9" xfId="1892"/>
    <cellStyle name="Normal 6" xfId="3"/>
    <cellStyle name="Normal 7" xfId="1893"/>
    <cellStyle name="Normal 7 10" xfId="1894"/>
    <cellStyle name="Normal 7 11" xfId="1895"/>
    <cellStyle name="Normal 7 12" xfId="1896"/>
    <cellStyle name="Normal 7 13" xfId="1897"/>
    <cellStyle name="Normal 7 14" xfId="1898"/>
    <cellStyle name="Normal 7 15" xfId="1899"/>
    <cellStyle name="Normal 7 16" xfId="1900"/>
    <cellStyle name="Normal 7 17" xfId="1901"/>
    <cellStyle name="Normal 7 18" xfId="1902"/>
    <cellStyle name="Normal 7 19" xfId="1903"/>
    <cellStyle name="Normal 7 2" xfId="1904"/>
    <cellStyle name="Normal 7 2 10" xfId="1905"/>
    <cellStyle name="Normal 7 2 11" xfId="1906"/>
    <cellStyle name="Normal 7 2 12" xfId="1907"/>
    <cellStyle name="Normal 7 2 13" xfId="1908"/>
    <cellStyle name="Normal 7 2 14" xfId="1909"/>
    <cellStyle name="Normal 7 2 15" xfId="1910"/>
    <cellStyle name="Normal 7 2 16" xfId="1911"/>
    <cellStyle name="Normal 7 2 17" xfId="1912"/>
    <cellStyle name="Normal 7 2 18" xfId="1913"/>
    <cellStyle name="Normal 7 2 19" xfId="1914"/>
    <cellStyle name="Normal 7 2 2" xfId="1915"/>
    <cellStyle name="Normal 7 2 20" xfId="1916"/>
    <cellStyle name="Normal 7 2 21" xfId="1917"/>
    <cellStyle name="Normal 7 2 22" xfId="1918"/>
    <cellStyle name="Normal 7 2 23" xfId="1919"/>
    <cellStyle name="Normal 7 2 3" xfId="1920"/>
    <cellStyle name="Normal 7 2 4" xfId="1921"/>
    <cellStyle name="Normal 7 2 5" xfId="1922"/>
    <cellStyle name="Normal 7 2 6" xfId="1923"/>
    <cellStyle name="Normal 7 2 7" xfId="1924"/>
    <cellStyle name="Normal 7 2 8" xfId="1925"/>
    <cellStyle name="Normal 7 2 9" xfId="1926"/>
    <cellStyle name="Normal 7 20" xfId="1927"/>
    <cellStyle name="Normal 7 21" xfId="1928"/>
    <cellStyle name="Normal 7 22" xfId="1929"/>
    <cellStyle name="Normal 7 23" xfId="1930"/>
    <cellStyle name="Normal 7 24" xfId="1931"/>
    <cellStyle name="Normal 7 3" xfId="1932"/>
    <cellStyle name="Normal 7 4" xfId="1933"/>
    <cellStyle name="Normal 7 5" xfId="1934"/>
    <cellStyle name="Normal 7 6" xfId="1935"/>
    <cellStyle name="Normal 7 7" xfId="1936"/>
    <cellStyle name="Normal 7 8" xfId="1937"/>
    <cellStyle name="Normal 7 9" xfId="1938"/>
    <cellStyle name="Normal 8" xfId="1939"/>
    <cellStyle name="Normal 9" xfId="1953"/>
    <cellStyle name="Normal 9 2" xfId="2022"/>
    <cellStyle name="Note" xfId="1975" builtinId="10" customBuiltin="1"/>
    <cellStyle name="Note 2" xfId="1940"/>
    <cellStyle name="Output" xfId="1970" builtinId="21" customBuiltin="1"/>
    <cellStyle name="Output 2" xfId="1941"/>
    <cellStyle name="Percent" xfId="2013" builtinId="5"/>
    <cellStyle name="Percent 2" xfId="6"/>
    <cellStyle name="Percent 3" xfId="1956"/>
    <cellStyle name="Percent 3 2" xfId="2023"/>
    <cellStyle name="Percent 4" xfId="1942"/>
    <cellStyle name="Title" xfId="1961" builtinId="15" customBuiltin="1"/>
    <cellStyle name="Title 2" xfId="1943"/>
    <cellStyle name="Title 3" xfId="2012"/>
    <cellStyle name="Total" xfId="1977" builtinId="25" customBuiltin="1"/>
    <cellStyle name="Total 2" xfId="1944"/>
    <cellStyle name="Warning Text" xfId="1974" builtinId="11" customBuiltin="1"/>
    <cellStyle name="Warning Text 2" xfId="19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163285</xdr:colOff>
      <xdr:row>1</xdr:row>
      <xdr:rowOff>81641</xdr:rowOff>
    </xdr:from>
    <xdr:to>
      <xdr:col>14</xdr:col>
      <xdr:colOff>165016</xdr:colOff>
      <xdr:row>56</xdr:row>
      <xdr:rowOff>112567</xdr:rowOff>
    </xdr:to>
    <xdr:sp macro="" textlink="">
      <xdr:nvSpPr>
        <xdr:cNvPr id="2" name="TextBox 1"/>
        <xdr:cNvSpPr txBox="1"/>
      </xdr:nvSpPr>
      <xdr:spPr>
        <a:xfrm>
          <a:off x="163285" y="350073"/>
          <a:ext cx="8392390" cy="15773153"/>
        </a:xfrm>
        <a:prstGeom prst="rect">
          <a:avLst/>
        </a:prstGeom>
        <a:solidFill>
          <a:schemeClr val="bg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Incremental Cost Methodology</a:t>
          </a:r>
        </a:p>
        <a:p>
          <a:r>
            <a:rPr lang="en-US" sz="1100">
              <a:solidFill>
                <a:schemeClr val="dk1"/>
              </a:solidFill>
              <a:effectLst/>
              <a:latin typeface="+mn-lt"/>
              <a:ea typeface="+mn-ea"/>
              <a:cs typeface="+mn-cs"/>
            </a:rPr>
            <a:t>Incremental cost research on Anti-Sweat Door Heater Controls (ASDHC) was aimed at estimating the total installed cost since the baseline for this measure is uncontrolled door heaters at zero cost.</a:t>
          </a:r>
          <a:r>
            <a:rPr lang="en-US" sz="1100" baseline="0">
              <a:solidFill>
                <a:sysClr val="windowText" lastClr="000000"/>
              </a:solidFill>
              <a:effectLst/>
              <a:latin typeface="+mn-lt"/>
              <a:ea typeface="+mn-ea"/>
              <a:cs typeface="+mn-cs"/>
            </a:rPr>
            <a:t>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Qualifying Measure</a:t>
          </a:r>
          <a:r>
            <a:rPr lang="en-US" sz="1100">
              <a:solidFill>
                <a:schemeClr val="dk1"/>
              </a:solidFill>
              <a:effectLst/>
              <a:latin typeface="+mn-lt"/>
              <a:ea typeface="+mn-ea"/>
              <a:cs typeface="+mn-cs"/>
            </a:rPr>
            <a:t>: A qualifying measure is defined as the energy-efficient alternative to the standard, or baseline equipment option. In this case, it is defined as a door heater control installed to turn off refrigerated cooler/freezer door heaters when the surface temperature of the cooler or freezer door is warm enough to prevent condensation when the door is opened.</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Baseline</a:t>
          </a:r>
          <a:r>
            <a:rPr lang="en-US" sz="1100">
              <a:solidFill>
                <a:schemeClr val="dk1"/>
              </a:solidFill>
              <a:effectLst/>
              <a:latin typeface="+mn-lt"/>
              <a:ea typeface="+mn-ea"/>
              <a:cs typeface="+mn-cs"/>
            </a:rPr>
            <a:t>: The </a:t>
          </a:r>
          <a:r>
            <a:rPr lang="en-US" sz="1100" u="none">
              <a:solidFill>
                <a:schemeClr val="dk1"/>
              </a:solidFill>
              <a:effectLst/>
              <a:latin typeface="+mn-lt"/>
              <a:ea typeface="+mn-ea"/>
              <a:cs typeface="+mn-cs"/>
            </a:rPr>
            <a:t>baseline</a:t>
          </a:r>
          <a:r>
            <a:rPr lang="en-US" sz="1100">
              <a:solidFill>
                <a:schemeClr val="dk1"/>
              </a:solidFill>
              <a:effectLst/>
              <a:latin typeface="+mn-lt"/>
              <a:ea typeface="+mn-ea"/>
              <a:cs typeface="+mn-cs"/>
            </a:rPr>
            <a:t> condition is defined as</a:t>
          </a:r>
          <a:r>
            <a:rPr lang="en-US" sz="1100" baseline="0">
              <a:solidFill>
                <a:schemeClr val="dk1"/>
              </a:solidFill>
              <a:effectLst/>
              <a:latin typeface="+mn-lt"/>
              <a:ea typeface="+mn-ea"/>
              <a:cs typeface="+mn-cs"/>
            </a:rPr>
            <a:t> </a:t>
          </a:r>
          <a:r>
            <a:rPr lang="en-US" sz="1100" b="0" baseline="0">
              <a:solidFill>
                <a:schemeClr val="dk1"/>
              </a:solidFill>
              <a:effectLst/>
              <a:latin typeface="+mn-lt"/>
              <a:ea typeface="+mn-ea"/>
              <a:cs typeface="+mn-cs"/>
            </a:rPr>
            <a:t>reach-in cooler or freezer doors with uncontrolled anti-sweat door heaters operating continuously.</a:t>
          </a:r>
        </a:p>
        <a:p>
          <a:endParaRPr lang="en-US" sz="1000" b="0" baseline="0">
            <a:solidFill>
              <a:schemeClr val="dk1"/>
            </a:solidFill>
            <a:effectLst/>
            <a:latin typeface="+mn-lt"/>
            <a:ea typeface="+mn-ea"/>
            <a:cs typeface="+mn-cs"/>
          </a:endParaRPr>
        </a:p>
        <a:p>
          <a:r>
            <a:rPr lang="en-US" sz="1100" b="1" u="sng">
              <a:solidFill>
                <a:schemeClr val="dk1"/>
              </a:solidFill>
              <a:effectLst/>
              <a:latin typeface="+mn-lt"/>
              <a:ea typeface="+mn-ea"/>
              <a:cs typeface="+mn-cs"/>
            </a:rPr>
            <a:t>Measure</a:t>
          </a:r>
          <a:r>
            <a:rPr lang="en-US" sz="1100" b="1" u="sng" baseline="0">
              <a:solidFill>
                <a:schemeClr val="dk1"/>
              </a:solidFill>
              <a:effectLst/>
              <a:latin typeface="+mn-lt"/>
              <a:ea typeface="+mn-ea"/>
              <a:cs typeface="+mn-cs"/>
            </a:rPr>
            <a:t> Characteristics</a:t>
          </a:r>
          <a:endParaRPr lang="en-US" sz="1000">
            <a:effectLst/>
            <a:latin typeface="+mn-lt"/>
          </a:endParaRPr>
        </a:p>
        <a:p>
          <a:r>
            <a:rPr lang="en-US" sz="1100" b="1" baseline="0">
              <a:solidFill>
                <a:schemeClr val="dk1"/>
              </a:solidFill>
              <a:effectLst/>
              <a:latin typeface="+mn-lt"/>
              <a:ea typeface="+mn-ea"/>
              <a:cs typeface="+mn-cs"/>
            </a:rPr>
            <a:t>Cooler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Door Heater Controls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Anti-sweat door heater controls will turn off (or modulate the pulse width* of) the anti-sweat door heaters on a given circuit when the heaters are not required to prevent condensation when the door is opened. The control can be activated either by a conductivity sensor when no condensation is detected, or by a humidity or dewpoint sensor when the dewpoint temperature of the ambient air falls below the door surface temperature.</a:t>
          </a:r>
        </a:p>
        <a:p>
          <a:endParaRPr lang="en-US" sz="1100">
            <a:solidFill>
              <a:schemeClr val="dk1"/>
            </a:solidFill>
            <a:effectLst/>
            <a:latin typeface="+mn-lt"/>
            <a:ea typeface="+mn-ea"/>
            <a:cs typeface="+mn-cs"/>
          </a:endParaRPr>
        </a:p>
        <a:p>
          <a:r>
            <a:rPr lang="en-US" sz="1100" b="1" baseline="0">
              <a:solidFill>
                <a:schemeClr val="dk1"/>
              </a:solidFill>
              <a:effectLst/>
              <a:latin typeface="+mn-lt"/>
              <a:ea typeface="+mn-ea"/>
              <a:cs typeface="+mn-cs"/>
            </a:rPr>
            <a:t>Freezer</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Door Heater Controls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Anti-sweat Door </a:t>
          </a:r>
          <a:r>
            <a:rPr lang="en-US" sz="1100" baseline="0">
              <a:solidFill>
                <a:schemeClr val="dk1"/>
              </a:solidFill>
              <a:effectLst/>
              <a:latin typeface="+mn-lt"/>
              <a:ea typeface="+mn-ea"/>
              <a:cs typeface="+mn-cs"/>
            </a:rPr>
            <a:t>Heaters on Freezer doors are typically installed on both the door frame and the mullion to prevent ice or frost from forming on the door gaskets. Since both of these heater circuits need to be controlled by the ASDHC, the control is only able to handle half the number of doors as a cooler controller due to amperage capacity limitations.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a:t>
          </a:r>
          <a:r>
            <a:rPr lang="en-US" sz="1000" baseline="0">
              <a:solidFill>
                <a:schemeClr val="dk1"/>
              </a:solidFill>
              <a:effectLst/>
              <a:latin typeface="+mn-lt"/>
              <a:ea typeface="+mn-ea"/>
              <a:cs typeface="+mn-cs"/>
            </a:rPr>
            <a:t>Pulse-Width Modulation may be used by certain controllers as opposed to on/off control to reduce thermal stress on heating elements.</a:t>
          </a:r>
        </a:p>
        <a:p>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1" baseline="0">
              <a:solidFill>
                <a:schemeClr val="dk1"/>
              </a:solidFill>
              <a:effectLst/>
              <a:latin typeface="+mn-lt"/>
              <a:ea typeface="+mn-ea"/>
              <a:cs typeface="+mn-cs"/>
            </a:rPr>
            <a:t>Note: </a:t>
          </a:r>
          <a:r>
            <a:rPr lang="en-US" sz="1100" i="1">
              <a:solidFill>
                <a:schemeClr val="dk1"/>
              </a:solidFill>
              <a:effectLst/>
              <a:latin typeface="+mn-lt"/>
              <a:ea typeface="+mn-ea"/>
              <a:cs typeface="+mn-cs"/>
            </a:rPr>
            <a:t>Our research revealed that the only controls using the Pulse Width Modulation </a:t>
          </a:r>
          <a:r>
            <a:rPr lang="en-US" sz="1100" baseline="0">
              <a:solidFill>
                <a:schemeClr val="dk1"/>
              </a:solidFill>
              <a:effectLst/>
              <a:latin typeface="+mn-lt"/>
              <a:ea typeface="+mn-ea"/>
              <a:cs typeface="+mn-cs"/>
            </a:rPr>
            <a:t>(PWM) </a:t>
          </a:r>
          <a:r>
            <a:rPr lang="en-US" sz="1100" i="1">
              <a:solidFill>
                <a:schemeClr val="dk1"/>
              </a:solidFill>
              <a:effectLst/>
              <a:latin typeface="+mn-lt"/>
              <a:ea typeface="+mn-ea"/>
              <a:cs typeface="+mn-cs"/>
            </a:rPr>
            <a:t>technology were either larger, multi-channel controllers, or</a:t>
          </a:r>
          <a:r>
            <a:rPr lang="en-US" sz="1100" i="1" baseline="0">
              <a:solidFill>
                <a:schemeClr val="dk1"/>
              </a:solidFill>
              <a:effectLst/>
              <a:latin typeface="+mn-lt"/>
              <a:ea typeface="+mn-ea"/>
              <a:cs typeface="+mn-cs"/>
            </a:rPr>
            <a:t> controllers</a:t>
          </a:r>
          <a:r>
            <a:rPr lang="en-US" sz="1100" i="1">
              <a:solidFill>
                <a:schemeClr val="dk1"/>
              </a:solidFill>
              <a:effectLst/>
              <a:latin typeface="+mn-lt"/>
              <a:ea typeface="+mn-ea"/>
              <a:cs typeface="+mn-cs"/>
            </a:rPr>
            <a:t> installed as part of a contract price in certain utility territories. The</a:t>
          </a:r>
          <a:r>
            <a:rPr lang="en-US" sz="1100" i="1" baseline="0">
              <a:solidFill>
                <a:schemeClr val="dk1"/>
              </a:solidFill>
              <a:effectLst/>
              <a:latin typeface="+mn-lt"/>
              <a:ea typeface="+mn-ea"/>
              <a:cs typeface="+mn-cs"/>
            </a:rPr>
            <a:t> multi-channel controller</a:t>
          </a:r>
          <a:r>
            <a:rPr lang="en-US" sz="1100" i="1">
              <a:solidFill>
                <a:schemeClr val="dk1"/>
              </a:solidFill>
              <a:effectLst/>
              <a:latin typeface="+mn-lt"/>
              <a:ea typeface="+mn-ea"/>
              <a:cs typeface="+mn-cs"/>
            </a:rPr>
            <a:t> data points were discarded due to lack of reliable cost data and the inherent inaccuracies of trying to scale those units down to the scale of the other data points. The contract price data points were included after estimating and deducting the</a:t>
          </a:r>
          <a:r>
            <a:rPr lang="en-US" sz="1100" i="1" baseline="0">
              <a:solidFill>
                <a:schemeClr val="dk1"/>
              </a:solidFill>
              <a:effectLst/>
              <a:latin typeface="+mn-lt"/>
              <a:ea typeface="+mn-ea"/>
              <a:cs typeface="+mn-cs"/>
            </a:rPr>
            <a:t> estimated marketing, outreach and </a:t>
          </a:r>
          <a:r>
            <a:rPr lang="en-US" sz="1100" i="1">
              <a:solidFill>
                <a:schemeClr val="dk1"/>
              </a:solidFill>
              <a:effectLst/>
              <a:latin typeface="+mn-lt"/>
              <a:ea typeface="+mn-ea"/>
              <a:cs typeface="+mn-cs"/>
            </a:rPr>
            <a:t>overhead costs included in that contract price</a:t>
          </a:r>
          <a:r>
            <a:rPr lang="en-US" sz="1100">
              <a:solidFill>
                <a:schemeClr val="dk1"/>
              </a:solidFill>
              <a:effectLst/>
              <a:latin typeface="+mn-lt"/>
              <a:ea typeface="+mn-ea"/>
              <a:cs typeface="+mn-cs"/>
            </a:rPr>
            <a:t>.</a:t>
          </a:r>
          <a:endParaRPr lang="en-US" sz="1000">
            <a:solidFill>
              <a:schemeClr val="dk1"/>
            </a:solidFill>
            <a:effectLst/>
            <a:latin typeface="+mn-lt"/>
            <a:ea typeface="+mn-ea"/>
            <a:cs typeface="+mn-cs"/>
          </a:endParaRPr>
        </a:p>
        <a:p>
          <a:endParaRPr lang="en-US" sz="1000">
            <a:solidFill>
              <a:schemeClr val="dk1"/>
            </a:solidFill>
            <a:effectLst/>
            <a:latin typeface="+mn-lt"/>
            <a:ea typeface="+mn-ea"/>
            <a:cs typeface="+mn-cs"/>
          </a:endParaRPr>
        </a:p>
        <a:p>
          <a:r>
            <a:rPr lang="en-US" sz="1100" b="1" u="sng">
              <a:solidFill>
                <a:schemeClr val="dk1"/>
              </a:solidFill>
              <a:effectLst/>
              <a:latin typeface="+mn-lt"/>
              <a:ea typeface="+mn-ea"/>
              <a:cs typeface="+mn-cs"/>
            </a:rPr>
            <a:t>Summary of Results Tab</a:t>
          </a:r>
        </a:p>
        <a:p>
          <a:r>
            <a:rPr lang="en-US" sz="1100">
              <a:solidFill>
                <a:schemeClr val="dk1"/>
              </a:solidFill>
              <a:effectLst/>
              <a:latin typeface="+mn-lt"/>
              <a:ea typeface="+mn-ea"/>
              <a:cs typeface="+mn-cs"/>
            </a:rPr>
            <a:t>The Summary of Results tab presents the total installed cost for </a:t>
          </a:r>
          <a:r>
            <a:rPr lang="en-US" sz="1100" baseline="0">
              <a:solidFill>
                <a:schemeClr val="dk1"/>
              </a:solidFill>
              <a:effectLst/>
              <a:latin typeface="+mn-lt"/>
              <a:ea typeface="+mn-ea"/>
              <a:cs typeface="+mn-cs"/>
            </a:rPr>
            <a:t>ASDHCs. </a:t>
          </a:r>
          <a:r>
            <a:rPr lang="en-US" sz="1100">
              <a:solidFill>
                <a:schemeClr val="dk1"/>
              </a:solidFill>
              <a:effectLst/>
              <a:latin typeface="+mn-lt"/>
              <a:ea typeface="+mn-ea"/>
              <a:cs typeface="+mn-cs"/>
            </a:rPr>
            <a:t>These costs are presented for seven regions allowing NEEP members to choose the market that best represents their service territory.  </a:t>
          </a:r>
        </a:p>
        <a:p>
          <a:endParaRPr lang="en-US" sz="1100">
            <a:solidFill>
              <a:schemeClr val="dk1"/>
            </a:solidFill>
            <a:effectLst/>
            <a:latin typeface="+mn-lt"/>
            <a:ea typeface="+mn-ea"/>
            <a:cs typeface="+mn-cs"/>
          </a:endParaRPr>
        </a:p>
        <a:p>
          <a:r>
            <a:rPr lang="en-US" sz="1100">
              <a:solidFill>
                <a:sysClr val="windowText" lastClr="000000"/>
              </a:solidFill>
              <a:effectLst/>
              <a:latin typeface="+mn-lt"/>
              <a:ea typeface="+mn-ea"/>
              <a:cs typeface="+mn-cs"/>
            </a:rPr>
            <a:t>The regions represent the results of analyzing RSMeans City Cost Index (CCI)</a:t>
          </a:r>
          <a:r>
            <a:rPr lang="en-US" sz="1100">
              <a:solidFill>
                <a:schemeClr val="dk1"/>
              </a:solidFill>
              <a:effectLst/>
              <a:latin typeface="+mn-lt"/>
              <a:ea typeface="+mn-ea"/>
              <a:cs typeface="+mn-cs"/>
            </a:rPr>
            <a:t> for the NEEP territory.</a:t>
          </a:r>
          <a:r>
            <a:rPr lang="en-US" sz="1100">
              <a:solidFill>
                <a:sysClr val="windowText" lastClr="000000"/>
              </a:solidFill>
              <a:effectLst/>
              <a:latin typeface="+mn-lt"/>
              <a:ea typeface="+mn-ea"/>
              <a:cs typeface="+mn-cs"/>
            </a:rPr>
            <a:t>  Navigant's analysis of the CCI determined that NEEP's overall service territories could be categorized into six</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unique regions (</a:t>
          </a:r>
          <a:r>
            <a:rPr lang="en-US" sz="1100" baseline="0">
              <a:solidFill>
                <a:sysClr val="windowText" lastClr="000000"/>
              </a:solidFill>
              <a:effectLst/>
              <a:latin typeface="+mn-lt"/>
              <a:ea typeface="+mn-ea"/>
              <a:cs typeface="+mn-cs"/>
            </a:rPr>
            <a:t>seven </a:t>
          </a:r>
          <a:r>
            <a:rPr lang="en-US" sz="1100">
              <a:solidFill>
                <a:sysClr val="windowText" lastClr="000000"/>
              </a:solidFill>
              <a:effectLst/>
              <a:latin typeface="+mn-lt"/>
              <a:ea typeface="+mn-ea"/>
              <a:cs typeface="+mn-cs"/>
            </a:rPr>
            <a:t>including a Non-Regional Specific category).</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Alternative Data Integration </a:t>
          </a:r>
          <a:endParaRPr lang="en-US">
            <a:effectLst/>
          </a:endParaRPr>
        </a:p>
        <a:p>
          <a:r>
            <a:rPr lang="en-US" sz="1100">
              <a:solidFill>
                <a:schemeClr val="dk1"/>
              </a:solidFill>
              <a:effectLst/>
              <a:latin typeface="+mn-lt"/>
              <a:ea typeface="+mn-ea"/>
              <a:cs typeface="+mn-cs"/>
            </a:rPr>
            <a:t>The following alternative data sources were used to inform the final result of this study:</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Internet-derived equipment costs: </a:t>
          </a:r>
          <a:r>
            <a:rPr lang="en-US" sz="1100">
              <a:solidFill>
                <a:schemeClr val="dk1"/>
              </a:solidFill>
              <a:effectLst/>
              <a:latin typeface="+mn-lt"/>
              <a:ea typeface="+mn-ea"/>
              <a:cs typeface="+mn-cs"/>
            </a:rPr>
            <a:t> Costs for rebate-eligible Anti-Sweat Door Heater Controls gathered through internet searches were marked up by 35% and average labor costs added under the assumption that no end-user would install such equipment themselves. Rather, a contractor / installer would purchase the equipment and apply a standard markup before invoicing the customer.  Each price for each model of equipment was given the weight of one data point.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Installer Interviews: </a:t>
          </a:r>
          <a:r>
            <a:rPr lang="en-US" sz="1100">
              <a:solidFill>
                <a:schemeClr val="dk1"/>
              </a:solidFill>
              <a:effectLst/>
              <a:latin typeface="+mn-lt"/>
              <a:ea typeface="+mn-ea"/>
              <a:cs typeface="+mn-cs"/>
            </a:rPr>
            <a:t> Navigant conducted 3 interviews with knowledgeable installers for the study. Each of the interviews produced one data point, including estimates of equipment cost, labor hours, and average quantity of doors installed per circuit (split between coolers and freezers). Where necessary those labor hours were combined with prevailing state-specific labor rates from RS Means to generate labor cost estimates for other data points that were not broken out into labor and materials.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Contract pricing: </a:t>
          </a:r>
          <a:r>
            <a:rPr lang="en-US" sz="1100" b="0">
              <a:solidFill>
                <a:schemeClr val="dk1"/>
              </a:solidFill>
              <a:effectLst/>
              <a:latin typeface="+mn-lt"/>
              <a:ea typeface="+mn-ea"/>
              <a:cs typeface="+mn-cs"/>
            </a:rPr>
            <a:t>For</a:t>
          </a:r>
          <a:r>
            <a:rPr lang="en-US" sz="1100" b="1">
              <a:solidFill>
                <a:schemeClr val="dk1"/>
              </a:solidFill>
              <a:effectLst/>
              <a:latin typeface="+mn-lt"/>
              <a:ea typeface="+mn-ea"/>
              <a:cs typeface="+mn-cs"/>
            </a:rPr>
            <a:t> s</a:t>
          </a:r>
          <a:r>
            <a:rPr lang="en-US" sz="1100" b="0">
              <a:solidFill>
                <a:schemeClr val="dk1"/>
              </a:solidFill>
              <a:effectLst/>
              <a:latin typeface="+mn-lt"/>
              <a:ea typeface="+mn-ea"/>
              <a:cs typeface="+mn-cs"/>
            </a:rPr>
            <a:t>ome</a:t>
          </a:r>
          <a:r>
            <a:rPr lang="en-US" sz="1100" b="0" baseline="0">
              <a:solidFill>
                <a:schemeClr val="dk1"/>
              </a:solidFill>
              <a:effectLst/>
              <a:latin typeface="+mn-lt"/>
              <a:ea typeface="+mn-ea"/>
              <a:cs typeface="+mn-cs"/>
            </a:rPr>
            <a:t> or all of the d</a:t>
          </a:r>
          <a:r>
            <a:rPr lang="en-US" sz="1100" b="0">
              <a:solidFill>
                <a:schemeClr val="dk1"/>
              </a:solidFill>
              <a:effectLst/>
              <a:latin typeface="+mn-lt"/>
              <a:ea typeface="+mn-ea"/>
              <a:cs typeface="+mn-cs"/>
            </a:rPr>
            <a:t>ata</a:t>
          </a:r>
          <a:r>
            <a:rPr lang="en-US" sz="1100" b="0" baseline="0">
              <a:solidFill>
                <a:schemeClr val="dk1"/>
              </a:solidFill>
              <a:effectLst/>
              <a:latin typeface="+mn-lt"/>
              <a:ea typeface="+mn-ea"/>
              <a:cs typeface="+mn-cs"/>
            </a:rPr>
            <a:t> from</a:t>
          </a:r>
          <a:r>
            <a:rPr lang="en-US" sz="1100">
              <a:solidFill>
                <a:schemeClr val="dk1"/>
              </a:solidFill>
              <a:effectLst/>
              <a:latin typeface="+mn-lt"/>
              <a:ea typeface="+mn-ea"/>
              <a:cs typeface="+mn-cs"/>
            </a:rPr>
            <a:t> the NYC, MD, </a:t>
          </a:r>
          <a:r>
            <a:rPr lang="en-US" sz="1100" baseline="0">
              <a:solidFill>
                <a:schemeClr val="dk1"/>
              </a:solidFill>
              <a:effectLst/>
              <a:latin typeface="+mn-lt"/>
              <a:ea typeface="+mn-ea"/>
              <a:cs typeface="+mn-cs"/>
            </a:rPr>
            <a:t>MA and RI regions,</a:t>
          </a:r>
          <a:r>
            <a:rPr lang="en-US" sz="1100">
              <a:solidFill>
                <a:schemeClr val="dk1"/>
              </a:solidFill>
              <a:effectLst/>
              <a:latin typeface="+mn-lt"/>
              <a:ea typeface="+mn-ea"/>
              <a:cs typeface="+mn-cs"/>
            </a:rPr>
            <a:t> the pricing of </a:t>
          </a:r>
          <a:r>
            <a:rPr lang="en-US" sz="1100" baseline="0">
              <a:solidFill>
                <a:schemeClr val="dk1"/>
              </a:solidFill>
              <a:effectLst/>
              <a:latin typeface="+mn-lt"/>
              <a:ea typeface="+mn-ea"/>
              <a:cs typeface="+mn-cs"/>
            </a:rPr>
            <a:t>ASDHC</a:t>
          </a:r>
          <a:r>
            <a:rPr lang="en-US" sz="1100">
              <a:solidFill>
                <a:schemeClr val="dk1"/>
              </a:solidFill>
              <a:effectLst/>
              <a:latin typeface="+mn-lt"/>
              <a:ea typeface="+mn-ea"/>
              <a:cs typeface="+mn-cs"/>
            </a:rPr>
            <a:t> installations is predetermined by contract between an approved installer and</a:t>
          </a:r>
          <a:r>
            <a:rPr lang="en-US" sz="1100" baseline="0">
              <a:solidFill>
                <a:schemeClr val="dk1"/>
              </a:solidFill>
              <a:effectLst/>
              <a:latin typeface="+mn-lt"/>
              <a:ea typeface="+mn-ea"/>
              <a:cs typeface="+mn-cs"/>
            </a:rPr>
            <a:t> the respective Program Administrator</a:t>
          </a:r>
          <a:r>
            <a:rPr lang="en-US" sz="1100">
              <a:solidFill>
                <a:schemeClr val="dk1"/>
              </a:solidFill>
              <a:effectLst/>
              <a:latin typeface="+mn-lt"/>
              <a:ea typeface="+mn-ea"/>
              <a:cs typeface="+mn-cs"/>
            </a:rPr>
            <a:t>. These data sets were</a:t>
          </a:r>
          <a:r>
            <a:rPr lang="en-US" sz="1100" baseline="0">
              <a:solidFill>
                <a:schemeClr val="dk1"/>
              </a:solidFill>
              <a:effectLst/>
              <a:latin typeface="+mn-lt"/>
              <a:ea typeface="+mn-ea"/>
              <a:cs typeface="+mn-cs"/>
            </a:rPr>
            <a:t> adjusted to account for the assumed portion of the contract price attributable to administration, marketing and outreach needed to fulfill the terms of the contract.</a:t>
          </a:r>
          <a:r>
            <a:rPr lang="en-US" sz="1100">
              <a:solidFill>
                <a:schemeClr val="dk1"/>
              </a:solidFill>
              <a:effectLst/>
              <a:latin typeface="+mn-lt"/>
              <a:ea typeface="+mn-ea"/>
              <a:cs typeface="+mn-cs"/>
            </a:rPr>
            <a:t>  </a:t>
          </a:r>
          <a:endParaRPr lang="en-US">
            <a:effectLst/>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Data Analysis Tab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Raw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total of </a:t>
          </a:r>
          <a:r>
            <a:rPr lang="en-US" sz="1100">
              <a:solidFill>
                <a:sysClr val="windowText" lastClr="000000"/>
              </a:solidFill>
              <a:effectLst/>
              <a:latin typeface="+mn-lt"/>
              <a:ea typeface="+mn-ea"/>
              <a:cs typeface="+mn-cs"/>
            </a:rPr>
            <a:t>212 cost points </a:t>
          </a:r>
          <a:r>
            <a:rPr lang="en-US" sz="1100">
              <a:solidFill>
                <a:schemeClr val="dk1"/>
              </a:solidFill>
              <a:effectLst/>
              <a:latin typeface="+mn-lt"/>
              <a:ea typeface="+mn-ea"/>
              <a:cs typeface="+mn-cs"/>
            </a:rPr>
            <a:t>were collected through contractor interviews,</a:t>
          </a:r>
          <a:r>
            <a:rPr lang="en-US" sz="1100" baseline="0">
              <a:solidFill>
                <a:schemeClr val="dk1"/>
              </a:solidFill>
              <a:effectLst/>
              <a:latin typeface="+mn-lt"/>
              <a:ea typeface="+mn-ea"/>
              <a:cs typeface="+mn-cs"/>
            </a:rPr>
            <a:t> program data extracts </a:t>
          </a:r>
          <a:r>
            <a:rPr lang="en-US" sz="1100">
              <a:solidFill>
                <a:schemeClr val="dk1"/>
              </a:solidFill>
              <a:effectLst/>
              <a:latin typeface="+mn-lt"/>
              <a:ea typeface="+mn-ea"/>
              <a:cs typeface="+mn-cs"/>
            </a:rPr>
            <a:t>and invoices provided by NEEP member Program Administrators.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Formatted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Primary cost data was collected from contractors across seven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states</a:t>
          </a:r>
          <a:r>
            <a:rPr lang="en-US" sz="1100">
              <a:solidFill>
                <a:sysClr val="windowText" lastClr="000000"/>
              </a:solidFill>
              <a:effectLst/>
              <a:latin typeface="+mn-lt"/>
              <a:ea typeface="+mn-ea"/>
              <a:cs typeface="+mn-cs"/>
            </a:rPr>
            <a:t> (NY,</a:t>
          </a:r>
          <a:r>
            <a:rPr lang="en-US" sz="1100" baseline="0">
              <a:solidFill>
                <a:sysClr val="windowText" lastClr="000000"/>
              </a:solidFill>
              <a:effectLst/>
              <a:latin typeface="+mn-lt"/>
              <a:ea typeface="+mn-ea"/>
              <a:cs typeface="+mn-cs"/>
            </a:rPr>
            <a:t> CT, MA, RI, NH, VT, MD</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Due to the inherent differences in cost from one region to another, Navigant adjusted all material and labor cost points to represent Base Cost Factor (BCF) data using RSMeans </a:t>
          </a:r>
          <a:r>
            <a:rPr lang="en-US" sz="1100">
              <a:solidFill>
                <a:schemeClr val="dk1"/>
              </a:solidFill>
              <a:effectLst/>
              <a:latin typeface="+mn-lt"/>
              <a:ea typeface="+mn-ea"/>
              <a:cs typeface="+mn-cs"/>
            </a:rPr>
            <a:t>City Cost Indexes (CCI)</a:t>
          </a:r>
          <a:r>
            <a:rPr lang="en-US" sz="1100">
              <a:solidFill>
                <a:sysClr val="windowText" lastClr="000000"/>
              </a:solidFill>
              <a:effectLst/>
              <a:latin typeface="+mn-lt"/>
              <a:ea typeface="+mn-ea"/>
              <a:cs typeface="+mn-cs"/>
            </a:rPr>
            <a:t>. For example, if the cost provided from a contractor in Pennsylvania for an air source heat pump was $5000, than the NRS cost would be:</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BCF = Original State Cost ($) / Average Adjustment Factor for Original State</a:t>
          </a:r>
        </a:p>
        <a:p>
          <a:r>
            <a:rPr lang="en-US" sz="1100">
              <a:solidFill>
                <a:sysClr val="windowText" lastClr="000000"/>
              </a:solidFill>
              <a:effectLst/>
              <a:latin typeface="+mn-lt"/>
              <a:ea typeface="+mn-ea"/>
              <a:cs typeface="+mn-cs"/>
            </a:rPr>
            <a:t>	BCF = $5000 / 0.99</a:t>
          </a:r>
        </a:p>
        <a:p>
          <a:r>
            <a:rPr lang="en-US" sz="1100">
              <a:solidFill>
                <a:sysClr val="windowText" lastClr="000000"/>
              </a:solidFill>
              <a:effectLst/>
              <a:latin typeface="+mn-lt"/>
              <a:ea typeface="+mn-ea"/>
              <a:cs typeface="+mn-cs"/>
            </a:rPr>
            <a:t>	BCF = $5050 </a:t>
          </a:r>
        </a:p>
        <a:p>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The same method was used to adjust all labor costs. </a:t>
          </a:r>
        </a:p>
        <a:p>
          <a:endParaRPr lang="en-US" sz="1100">
            <a:solidFill>
              <a:srgbClr val="FF0000"/>
            </a:solidFill>
            <a:effectLst/>
            <a:latin typeface="+mn-lt"/>
            <a:ea typeface="+mn-ea"/>
            <a:cs typeface="+mn-cs"/>
          </a:endParaRPr>
        </a:p>
        <a:p>
          <a:r>
            <a:rPr lang="en-US" sz="1100" b="1" u="sng">
              <a:solidFill>
                <a:sysClr val="windowText" lastClr="000000"/>
              </a:solidFill>
              <a:effectLst/>
              <a:latin typeface="+mn-lt"/>
              <a:ea typeface="+mn-ea"/>
              <a:cs typeface="+mn-cs"/>
            </a:rPr>
            <a:t>Labor Analysis</a:t>
          </a:r>
          <a:endParaRPr lang="en-US" sz="1100" u="sng">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Navigant conducted contractor interviews to identify average labor</a:t>
          </a:r>
          <a:r>
            <a:rPr lang="en-US" sz="1100" baseline="0">
              <a:solidFill>
                <a:sysClr val="windowText" lastClr="000000"/>
              </a:solidFill>
              <a:effectLst/>
              <a:latin typeface="+mn-lt"/>
              <a:ea typeface="+mn-ea"/>
              <a:cs typeface="+mn-cs"/>
            </a:rPr>
            <a:t> rates and hours</a:t>
          </a:r>
          <a:r>
            <a:rPr lang="en-US" sz="1100">
              <a:solidFill>
                <a:sysClr val="windowText" lastClr="000000"/>
              </a:solidFill>
              <a:effectLst/>
              <a:latin typeface="+mn-lt"/>
              <a:ea typeface="+mn-ea"/>
              <a:cs typeface="+mn-cs"/>
            </a:rPr>
            <a:t> for controls</a:t>
          </a:r>
          <a:r>
            <a:rPr lang="en-US" sz="1100" baseline="0">
              <a:solidFill>
                <a:sysClr val="windowText" lastClr="000000"/>
              </a:solidFill>
              <a:effectLst/>
              <a:latin typeface="+mn-lt"/>
              <a:ea typeface="+mn-ea"/>
              <a:cs typeface="+mn-cs"/>
            </a:rPr>
            <a:t> installation.</a:t>
          </a:r>
        </a:p>
        <a:p>
          <a:endParaRPr lang="en-US" sz="1100" baseline="0">
            <a:solidFill>
              <a:sysClr val="windowText" lastClr="000000"/>
            </a:solidFill>
            <a:effectLst/>
            <a:latin typeface="+mn-lt"/>
            <a:ea typeface="+mn-ea"/>
            <a:cs typeface="+mn-cs"/>
          </a:endParaRPr>
        </a:p>
        <a:p>
          <a:r>
            <a:rPr lang="en-US" sz="1100" b="1">
              <a:solidFill>
                <a:schemeClr val="dk1"/>
              </a:solidFill>
              <a:effectLst/>
              <a:latin typeface="+mn-lt"/>
              <a:ea typeface="+mn-ea"/>
              <a:cs typeface="+mn-cs"/>
            </a:rPr>
            <a:t>Scrubbing of data: </a:t>
          </a:r>
          <a:r>
            <a:rPr lang="en-US" sz="1100" b="0">
              <a:solidFill>
                <a:schemeClr val="dk1"/>
              </a:solidFill>
              <a:effectLst/>
              <a:latin typeface="+mn-lt"/>
              <a:ea typeface="+mn-ea"/>
              <a:cs typeface="+mn-cs"/>
            </a:rPr>
            <a:t>Data points were</a:t>
          </a:r>
          <a:r>
            <a:rPr lang="en-US" sz="1100" b="0" baseline="0">
              <a:solidFill>
                <a:schemeClr val="dk1"/>
              </a:solidFill>
              <a:effectLst/>
              <a:latin typeface="+mn-lt"/>
              <a:ea typeface="+mn-ea"/>
              <a:cs typeface="+mn-cs"/>
            </a:rPr>
            <a:t> removed for any of the following reasons (also see "Alternative Data Integration," above):</a:t>
          </a:r>
          <a:endParaRPr lang="en-US" sz="1100">
            <a:effectLst/>
            <a:latin typeface="+mn-lt"/>
          </a:endParaRPr>
        </a:p>
        <a:p>
          <a:r>
            <a:rPr lang="en-US" sz="1100" b="0" baseline="0">
              <a:solidFill>
                <a:schemeClr val="dk1"/>
              </a:solidFill>
              <a:effectLst/>
              <a:latin typeface="+mn-lt"/>
              <a:ea typeface="+mn-ea"/>
              <a:cs typeface="+mn-cs"/>
            </a:rPr>
            <a:t>- cost data couldn't be disaggregated from overall invoice cost</a:t>
          </a:r>
          <a:endParaRPr lang="en-US" sz="1100">
            <a:effectLst/>
            <a:latin typeface="+mn-lt"/>
          </a:endParaRPr>
        </a:p>
        <a:p>
          <a:r>
            <a:rPr lang="en-US" sz="1100" b="0" baseline="0">
              <a:solidFill>
                <a:schemeClr val="dk1"/>
              </a:solidFill>
              <a:effectLst/>
              <a:latin typeface="+mn-lt"/>
              <a:ea typeface="+mn-ea"/>
              <a:cs typeface="+mn-cs"/>
            </a:rPr>
            <a:t>- no clear cost data available</a:t>
          </a:r>
          <a:endParaRPr lang="en-US" sz="1100">
            <a:effectLst/>
            <a:latin typeface="+mn-lt"/>
          </a:endParaRPr>
        </a:p>
        <a:p>
          <a:r>
            <a:rPr lang="en-US" sz="1100" b="0" baseline="0">
              <a:solidFill>
                <a:schemeClr val="dk1"/>
              </a:solidFill>
              <a:effectLst/>
              <a:latin typeface="+mn-lt"/>
              <a:ea typeface="+mn-ea"/>
              <a:cs typeface="+mn-cs"/>
            </a:rPr>
            <a:t>- costs were for equipment that was designed for use with three phase power [costs were generally 2 to 3 times higher for these units]</a:t>
          </a:r>
          <a:endParaRPr lang="en-US" sz="1100">
            <a:effectLst/>
            <a:latin typeface="+mn-lt"/>
          </a:endParaRPr>
        </a:p>
        <a:p>
          <a:r>
            <a:rPr lang="en-US" sz="1100" b="0" baseline="0">
              <a:solidFill>
                <a:schemeClr val="dk1"/>
              </a:solidFill>
              <a:effectLst/>
              <a:latin typeface="+mn-lt"/>
              <a:ea typeface="+mn-ea"/>
              <a:cs typeface="+mn-cs"/>
            </a:rPr>
            <a:t>- cost data was for multifunctional controls that include EFC. (see Note, above)</a:t>
          </a:r>
          <a:endParaRPr lang="en-US" sz="1100" baseline="0">
            <a:solidFill>
              <a:sysClr val="windowText" lastClr="000000"/>
            </a:solidFill>
            <a:effectLst/>
            <a:latin typeface="+mn-lt"/>
            <a:ea typeface="+mn-ea"/>
            <a:cs typeface="+mn-cs"/>
          </a:endParaRPr>
        </a:p>
        <a:p>
          <a:endParaRPr lang="en-US"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Removal of outliers</a:t>
          </a:r>
          <a:r>
            <a:rPr lang="en-US" sz="1100">
              <a:solidFill>
                <a:schemeClr val="dk1"/>
              </a:solidFill>
              <a:effectLst/>
              <a:latin typeface="+mn-lt"/>
              <a:ea typeface="+mn-ea"/>
              <a:cs typeface="+mn-cs"/>
            </a:rPr>
            <a:t>: Navigant</a:t>
          </a:r>
          <a:r>
            <a:rPr lang="en-US" sz="1100" baseline="0">
              <a:solidFill>
                <a:schemeClr val="dk1"/>
              </a:solidFill>
              <a:effectLst/>
              <a:latin typeface="+mn-lt"/>
              <a:ea typeface="+mn-ea"/>
              <a:cs typeface="+mn-cs"/>
            </a:rPr>
            <a:t> used a standard deviation </a:t>
          </a:r>
          <a:r>
            <a:rPr lang="en-US" sz="1100">
              <a:solidFill>
                <a:schemeClr val="dk1"/>
              </a:solidFill>
              <a:effectLst/>
              <a:latin typeface="+mn-lt"/>
              <a:ea typeface="+mn-ea"/>
              <a:cs typeface="+mn-cs"/>
            </a:rPr>
            <a:t>methodology</a:t>
          </a:r>
          <a:r>
            <a:rPr lang="en-US" sz="1100" baseline="0">
              <a:solidFill>
                <a:schemeClr val="dk1"/>
              </a:solidFill>
              <a:effectLst/>
              <a:latin typeface="+mn-lt"/>
              <a:ea typeface="+mn-ea"/>
              <a:cs typeface="+mn-cs"/>
            </a:rPr>
            <a:t> for determining outliers which is presented in the Material and Labor Cost Analysis section of the Data Analysis tab. The standard deviation was determined using the full scrubbed data set, and data points </a:t>
          </a:r>
          <a:r>
            <a:rPr lang="en-US" sz="1100">
              <a:solidFill>
                <a:schemeClr val="dk1"/>
              </a:solidFill>
              <a:effectLst/>
              <a:latin typeface="+mn-lt"/>
              <a:ea typeface="+mn-ea"/>
              <a:cs typeface="+mn-cs"/>
            </a:rPr>
            <a:t>two standard deviations either side of the arithmetic mean were removed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sz="1100">
            <a:solidFill>
              <a:sysClr val="windowText" lastClr="000000"/>
            </a:solidFill>
            <a:effectLst/>
            <a:latin typeface="+mn-lt"/>
            <a:ea typeface="+mn-ea"/>
            <a:cs typeface="+mn-cs"/>
          </a:endParaRP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Results</a:t>
          </a:r>
          <a:endParaRPr lang="en-US" sz="1100"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Navigant defined the total</a:t>
          </a:r>
          <a:r>
            <a:rPr lang="en-US" sz="1100" baseline="0">
              <a:solidFill>
                <a:schemeClr val="dk1"/>
              </a:solidFill>
              <a:effectLst/>
              <a:latin typeface="+mn-lt"/>
              <a:ea typeface="+mn-ea"/>
              <a:cs typeface="+mn-cs"/>
            </a:rPr>
            <a:t> measure cost on a per controller basis as well as on a per door basis for two installation categories: cooler doors, and freezer doors.</a:t>
          </a:r>
          <a:r>
            <a:rPr lang="en-US" sz="1100">
              <a:solidFill>
                <a:schemeClr val="dk1"/>
              </a:solidFill>
              <a:effectLst/>
              <a:latin typeface="+mn-lt"/>
              <a:ea typeface="+mn-ea"/>
              <a:cs typeface="+mn-cs"/>
            </a:rPr>
            <a:t> To</a:t>
          </a:r>
          <a:r>
            <a:rPr lang="en-US" sz="1100" baseline="0">
              <a:solidFill>
                <a:schemeClr val="dk1"/>
              </a:solidFill>
              <a:effectLst/>
              <a:latin typeface="+mn-lt"/>
              <a:ea typeface="+mn-ea"/>
              <a:cs typeface="+mn-cs"/>
            </a:rPr>
            <a:t> prevent contract prices and internet-derived data from having undue weight in the final result, data from each source group (i.e. each state/region and internet data) was averaged before deriving the final result. Outliers were removed from each source group before averaging. </a:t>
          </a:r>
          <a:r>
            <a:rPr lang="en-US" sz="1100">
              <a:solidFill>
                <a:schemeClr val="dk1"/>
              </a:solidFill>
              <a:effectLst/>
              <a:latin typeface="+mn-lt"/>
              <a:ea typeface="+mn-ea"/>
              <a:cs typeface="+mn-cs"/>
            </a:rPr>
            <a:t>Results are presented as</a:t>
          </a:r>
          <a:r>
            <a:rPr lang="en-US" sz="1100" baseline="0">
              <a:solidFill>
                <a:schemeClr val="dk1"/>
              </a:solidFill>
              <a:effectLst/>
              <a:latin typeface="+mn-lt"/>
              <a:ea typeface="+mn-ea"/>
              <a:cs typeface="+mn-cs"/>
            </a:rPr>
            <a:t> a Base Cost Factor from which</a:t>
          </a:r>
          <a:r>
            <a:rPr lang="en-US" sz="1100">
              <a:solidFill>
                <a:schemeClr val="dk1"/>
              </a:solidFill>
              <a:effectLst/>
              <a:latin typeface="+mn-lt"/>
              <a:ea typeface="+mn-ea"/>
              <a:cs typeface="+mn-cs"/>
            </a:rPr>
            <a:t> regional specific costs are derived</a:t>
          </a:r>
          <a:r>
            <a:rPr lang="en-US" sz="1100" baseline="0">
              <a:solidFill>
                <a:schemeClr val="dk1"/>
              </a:solidFill>
              <a:effectLst/>
              <a:latin typeface="+mn-lt"/>
              <a:ea typeface="+mn-ea"/>
              <a:cs typeface="+mn-cs"/>
            </a:rPr>
            <a:t> using RS Means cost index data. These average costs are presented on the Summary of Results tab</a:t>
          </a:r>
          <a:r>
            <a:rPr lang="en-US" sz="1100">
              <a:solidFill>
                <a:schemeClr val="dk1"/>
              </a:solidFill>
              <a:effectLst/>
              <a:latin typeface="+mn-lt"/>
              <a:ea typeface="+mn-ea"/>
              <a:cs typeface="+mn-cs"/>
            </a:rPr>
            <a:t>. </a:t>
          </a:r>
          <a:endParaRPr lang="en-US" sz="1100" baseline="0">
            <a:solidFill>
              <a:schemeClr val="dk1"/>
            </a:solidFill>
            <a:effectLst/>
            <a:latin typeface="+mn-lt"/>
            <a:ea typeface="+mn-ea"/>
            <a:cs typeface="+mn-cs"/>
          </a:endParaRPr>
        </a:p>
        <a:p>
          <a:r>
            <a:rPr lang="en-US" sz="1000" baseline="0">
              <a:solidFill>
                <a:schemeClr val="dk1"/>
              </a:solidFill>
              <a:effectLst/>
              <a:latin typeface="Palatino Linotype" pitchFamily="18" charset="0"/>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xdr:row>
      <xdr:rowOff>47625</xdr:rowOff>
    </xdr:from>
    <xdr:to>
      <xdr:col>5</xdr:col>
      <xdr:colOff>1181101</xdr:colOff>
      <xdr:row>5</xdr:row>
      <xdr:rowOff>228600</xdr:rowOff>
    </xdr:to>
    <xdr:sp macro="" textlink="">
      <xdr:nvSpPr>
        <xdr:cNvPr id="2" name="TextBox 1"/>
        <xdr:cNvSpPr txBox="1"/>
      </xdr:nvSpPr>
      <xdr:spPr>
        <a:xfrm>
          <a:off x="390525" y="638175"/>
          <a:ext cx="8505826" cy="62865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a:solidFill>
                <a:schemeClr val="dk1"/>
              </a:solidFill>
              <a:latin typeface="+mn-lt"/>
              <a:ea typeface="+mn-ea"/>
              <a:cs typeface="+mn-cs"/>
            </a:rPr>
            <a:t>Regional adjustment factors are applied to national average incremental costs.</a:t>
          </a:r>
          <a:r>
            <a:rPr lang="en-US" sz="1100" b="0" i="0">
              <a:solidFill>
                <a:schemeClr val="dk1"/>
              </a:solidFill>
              <a:effectLst/>
              <a:latin typeface="+mn-lt"/>
              <a:ea typeface="+mn-ea"/>
              <a:cs typeface="+mn-cs"/>
            </a:rPr>
            <a:t> </a:t>
          </a:r>
          <a:r>
            <a:rPr lang="en-US" sz="1100" b="0" i="0">
              <a:solidFill>
                <a:sysClr val="windowText" lastClr="000000"/>
              </a:solidFill>
              <a:effectLst/>
              <a:latin typeface="+mn-lt"/>
              <a:ea typeface="+mn-ea"/>
              <a:cs typeface="+mn-cs"/>
            </a:rPr>
            <a:t>*</a:t>
          </a:r>
          <a:r>
            <a:rPr lang="en-US" sz="1100" b="0" i="1">
              <a:solidFill>
                <a:sysClr val="windowText" lastClr="000000"/>
              </a:solidFill>
              <a:effectLst/>
              <a:latin typeface="+mn-lt"/>
              <a:ea typeface="+mn-ea"/>
              <a:cs typeface="+mn-cs"/>
            </a:rPr>
            <a:t>Since the baseline cost for this measure is zero, these costs are the full installed cost including both materials and labor</a:t>
          </a:r>
          <a:r>
            <a:rPr lang="en-US" sz="1100" b="0" i="0">
              <a:solidFill>
                <a:sysClr val="windowText" lastClr="000000"/>
              </a:solidFill>
              <a:effectLst/>
              <a:latin typeface="+mn-lt"/>
              <a:ea typeface="+mn-ea"/>
              <a:cs typeface="+mn-cs"/>
            </a:rPr>
            <a:t>.  </a:t>
          </a:r>
          <a:r>
            <a:rPr lang="en-US" sz="1100" b="0" i="0" u="none" strike="noStrike">
              <a:solidFill>
                <a:schemeClr val="dk1"/>
              </a:solidFill>
              <a:latin typeface="+mn-lt"/>
              <a:ea typeface="+mn-ea"/>
              <a:cs typeface="+mn-cs"/>
            </a:rPr>
            <a:t>Regional adjustment factors were developed using RSMeans Masterformat City Cost Indexes based on weighted average of division category</a:t>
          </a:r>
          <a:r>
            <a:rPr lang="en-US" sz="1100">
              <a:latin typeface="+mn-lt"/>
            </a:rPr>
            <a: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cc_nwgf.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cc_cuac_tari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iroaks1\all_proj\0501%20DEER%20Measure%20Cost%20Study\Data%20Collection\HVAC\CostRecordingForm-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nbeaman/Local%20Settings/Temporary%20Internet%20Files/Content.Outlook/XY3NTGW0/DRAFT%20NREL%20SHW%20Interview%20Protocol%20(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mmercial%20Unitary%20AC%2012_10_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ation Results"/>
      <sheetName val="Simulation Stat"/>
      <sheetName val="Summary"/>
      <sheetName val="Equipment Price"/>
      <sheetName val="Markups"/>
      <sheetName val="Energy Use"/>
      <sheetName val="Electricity Use"/>
      <sheetName val="Fan Curves"/>
      <sheetName val="AFUEexisting Lookup"/>
      <sheetName val="InputCapacity Lookup"/>
      <sheetName val="AirFlow Lookup"/>
      <sheetName val="Generic Model Lookup"/>
      <sheetName val="HDD Dist by Division"/>
      <sheetName val="RECS HH Data"/>
      <sheetName val="AFUEbaseline Lookup"/>
      <sheetName val="Installation Cost"/>
      <sheetName val="Maintenance and Repair Cost"/>
      <sheetName val="Energy Price Trends"/>
      <sheetName val="Discount Rate"/>
      <sheetName val="Lifetime"/>
      <sheetName val="Labels"/>
      <sheetName val="Forecast Cells"/>
    </sheetNames>
    <sheetDataSet>
      <sheetData sheetId="0"/>
      <sheetData sheetId="1"/>
      <sheetData sheetId="2">
        <row r="2">
          <cell r="B2" t="str">
            <v>GAS FURNACE  (NON-WEATHERIZED)</v>
          </cell>
        </row>
        <row r="8">
          <cell r="AC8">
            <v>2001</v>
          </cell>
        </row>
        <row r="15">
          <cell r="K15">
            <v>6</v>
          </cell>
        </row>
        <row r="17">
          <cell r="D17">
            <v>20</v>
          </cell>
        </row>
        <row r="18">
          <cell r="D18">
            <v>4.0142495589450385E-2</v>
          </cell>
        </row>
        <row r="21">
          <cell r="I21">
            <v>0</v>
          </cell>
          <cell r="N21" t="e">
            <v>#NAME?</v>
          </cell>
          <cell r="S21">
            <v>1963.8123428363901</v>
          </cell>
          <cell r="U21" t="e">
            <v>#NAME?</v>
          </cell>
        </row>
        <row r="22">
          <cell r="I22">
            <v>1</v>
          </cell>
          <cell r="S22">
            <v>1972.2503578776391</v>
          </cell>
          <cell r="U22" t="e">
            <v>#NAME?</v>
          </cell>
        </row>
        <row r="23">
          <cell r="I23">
            <v>2</v>
          </cell>
          <cell r="S23">
            <v>2261.223711153159</v>
          </cell>
          <cell r="U23" t="e">
            <v>#NAME?</v>
          </cell>
        </row>
        <row r="24">
          <cell r="I24">
            <v>3</v>
          </cell>
          <cell r="S24">
            <v>2044.6150305271826</v>
          </cell>
          <cell r="U24" t="e">
            <v>#NAME?</v>
          </cell>
        </row>
        <row r="25">
          <cell r="I25">
            <v>4</v>
          </cell>
          <cell r="S25">
            <v>2333.6098635738872</v>
          </cell>
          <cell r="U25" t="e">
            <v>#NAME?</v>
          </cell>
        </row>
        <row r="26">
          <cell r="I26">
            <v>5</v>
          </cell>
          <cell r="S26">
            <v>2645.7022463420462</v>
          </cell>
          <cell r="U26" t="e">
            <v>#NAME?</v>
          </cell>
        </row>
        <row r="27">
          <cell r="I27">
            <v>6</v>
          </cell>
          <cell r="S27">
            <v>2815.0463118852613</v>
          </cell>
          <cell r="U27" t="e">
            <v>#NAME?</v>
          </cell>
        </row>
        <row r="28">
          <cell r="I28">
            <v>7</v>
          </cell>
          <cell r="S28">
            <v>3064.7194497449264</v>
          </cell>
          <cell r="U28" t="e">
            <v>#NAME?</v>
          </cell>
        </row>
        <row r="29">
          <cell r="I29">
            <v>8</v>
          </cell>
          <cell r="S29">
            <v>3105.974754136354</v>
          </cell>
          <cell r="U29" t="e">
            <v>#NAME?</v>
          </cell>
        </row>
        <row r="30">
          <cell r="I30">
            <v>9</v>
          </cell>
          <cell r="S30">
            <v>3746.8072853435651</v>
          </cell>
          <cell r="U30" t="e">
            <v>#NAME?</v>
          </cell>
        </row>
      </sheetData>
      <sheetData sheetId="3">
        <row r="4">
          <cell r="L4">
            <v>380.374542381124</v>
          </cell>
        </row>
        <row r="5">
          <cell r="L5">
            <v>0</v>
          </cell>
        </row>
        <row r="8">
          <cell r="D8">
            <v>2.8871634173443961</v>
          </cell>
          <cell r="O8">
            <v>45</v>
          </cell>
          <cell r="P8">
            <v>0.93</v>
          </cell>
          <cell r="Q8">
            <v>0.91</v>
          </cell>
        </row>
        <row r="9">
          <cell r="D9">
            <v>1.9342071468282909</v>
          </cell>
          <cell r="O9">
            <v>50</v>
          </cell>
          <cell r="P9">
            <v>0.94</v>
          </cell>
          <cell r="Q9">
            <v>0.92500000000000004</v>
          </cell>
        </row>
        <row r="10">
          <cell r="O10">
            <v>60</v>
          </cell>
          <cell r="P10">
            <v>0.96499999999999997</v>
          </cell>
          <cell r="Q10">
            <v>0.95499999999999996</v>
          </cell>
        </row>
        <row r="11">
          <cell r="D11">
            <v>1</v>
          </cell>
          <cell r="K11">
            <v>1.0449999999999999</v>
          </cell>
          <cell r="O11">
            <v>70</v>
          </cell>
          <cell r="P11">
            <v>0.99</v>
          </cell>
          <cell r="Q11">
            <v>0.98499999999999999</v>
          </cell>
        </row>
        <row r="12">
          <cell r="K12">
            <v>1.0449999999999999</v>
          </cell>
          <cell r="O12">
            <v>75</v>
          </cell>
          <cell r="P12">
            <v>1</v>
          </cell>
          <cell r="Q12">
            <v>1</v>
          </cell>
        </row>
        <row r="13">
          <cell r="K13">
            <v>1.0449999999999999</v>
          </cell>
          <cell r="O13">
            <v>80</v>
          </cell>
          <cell r="P13">
            <v>1.0149999999999999</v>
          </cell>
          <cell r="Q13">
            <v>1.02</v>
          </cell>
        </row>
        <row r="14">
          <cell r="K14">
            <v>1.0449999999999999</v>
          </cell>
          <cell r="O14">
            <v>90</v>
          </cell>
          <cell r="P14">
            <v>1.0449999999999999</v>
          </cell>
          <cell r="Q14">
            <v>1.0549999999999999</v>
          </cell>
        </row>
        <row r="15">
          <cell r="K15">
            <v>1.0449999999999999</v>
          </cell>
          <cell r="O15">
            <v>100</v>
          </cell>
          <cell r="P15">
            <v>1.075</v>
          </cell>
          <cell r="Q15">
            <v>1.0900000000000001</v>
          </cell>
        </row>
        <row r="16">
          <cell r="B16">
            <v>0</v>
          </cell>
          <cell r="C16">
            <v>1147.6226195162319</v>
          </cell>
          <cell r="K16">
            <v>1.0549999999999999</v>
          </cell>
          <cell r="O16">
            <v>115</v>
          </cell>
          <cell r="P16">
            <v>1.1200000000000001</v>
          </cell>
          <cell r="Q16">
            <v>1.1499999999999999</v>
          </cell>
        </row>
        <row r="17">
          <cell r="B17">
            <v>1</v>
          </cell>
          <cell r="C17">
            <v>1156.0606345574811</v>
          </cell>
          <cell r="K17">
            <v>1.0549999999999999</v>
          </cell>
          <cell r="O17">
            <v>120</v>
          </cell>
          <cell r="P17">
            <v>1.135</v>
          </cell>
          <cell r="Q17">
            <v>1.17</v>
          </cell>
        </row>
        <row r="18">
          <cell r="B18">
            <v>2</v>
          </cell>
          <cell r="C18">
            <v>1445.033987833001</v>
          </cell>
          <cell r="K18">
            <v>1.0549999999999999</v>
          </cell>
          <cell r="O18">
            <v>125</v>
          </cell>
          <cell r="P18">
            <v>1.1499999999999999</v>
          </cell>
          <cell r="Q18">
            <v>1.19</v>
          </cell>
        </row>
        <row r="19">
          <cell r="B19">
            <v>3</v>
          </cell>
          <cell r="C19">
            <v>1187.4450700528744</v>
          </cell>
          <cell r="K19">
            <v>1.0549999999999999</v>
          </cell>
          <cell r="O19">
            <v>140</v>
          </cell>
          <cell r="P19">
            <v>1.1950000000000001</v>
          </cell>
          <cell r="Q19">
            <v>1.24</v>
          </cell>
        </row>
        <row r="20">
          <cell r="B20">
            <v>4</v>
          </cell>
          <cell r="C20">
            <v>1476.4399030995787</v>
          </cell>
          <cell r="K20">
            <v>1.0549999999999999</v>
          </cell>
        </row>
        <row r="21">
          <cell r="B21">
            <v>5</v>
          </cell>
          <cell r="C21">
            <v>1536.9591633380937</v>
          </cell>
        </row>
        <row r="22">
          <cell r="B22">
            <v>6</v>
          </cell>
          <cell r="C22">
            <v>1706.3032288813083</v>
          </cell>
        </row>
        <row r="23">
          <cell r="B23">
            <v>7</v>
          </cell>
          <cell r="C23">
            <v>1955.9763667409734</v>
          </cell>
        </row>
        <row r="24">
          <cell r="B24">
            <v>8</v>
          </cell>
          <cell r="C24">
            <v>1997.2316711324015</v>
          </cell>
        </row>
        <row r="25">
          <cell r="B25">
            <v>9</v>
          </cell>
          <cell r="C25">
            <v>2638.0642023396122</v>
          </cell>
          <cell r="J25">
            <v>380.374542381124</v>
          </cell>
          <cell r="K25">
            <v>392.2565728543135</v>
          </cell>
          <cell r="L25">
            <v>357.60065064084409</v>
          </cell>
        </row>
        <row r="26">
          <cell r="J26">
            <v>384.54920151993753</v>
          </cell>
          <cell r="K26">
            <v>397.0086721181483</v>
          </cell>
          <cell r="L26">
            <v>360.66854954003361</v>
          </cell>
        </row>
        <row r="27">
          <cell r="J27">
            <v>527.51709672134962</v>
          </cell>
          <cell r="K27">
            <v>539.97656731956044</v>
          </cell>
          <cell r="L27">
            <v>503.63644474144559</v>
          </cell>
          <cell r="O27">
            <v>800</v>
          </cell>
          <cell r="P27">
            <v>-11.144347826086957</v>
          </cell>
        </row>
        <row r="28">
          <cell r="J28">
            <v>400.07646946350735</v>
          </cell>
          <cell r="K28">
            <v>413.5084513959398</v>
          </cell>
          <cell r="L28">
            <v>374.3318374263452</v>
          </cell>
          <cell r="O28">
            <v>1200</v>
          </cell>
          <cell r="P28">
            <v>0</v>
          </cell>
        </row>
        <row r="29">
          <cell r="J29">
            <v>543.05499165748074</v>
          </cell>
          <cell r="K29">
            <v>556.48697358991319</v>
          </cell>
          <cell r="L29">
            <v>517.31035962031865</v>
          </cell>
          <cell r="O29">
            <v>1600</v>
          </cell>
          <cell r="P29">
            <v>6.590988142292491</v>
          </cell>
        </row>
        <row r="30">
          <cell r="J30">
            <v>567.56529875791409</v>
          </cell>
          <cell r="K30">
            <v>605.97357415470378</v>
          </cell>
          <cell r="L30">
            <v>500.73851293078656</v>
          </cell>
          <cell r="O30">
            <v>2000</v>
          </cell>
          <cell r="P30">
            <v>16.870197628458499</v>
          </cell>
        </row>
        <row r="31">
          <cell r="J31">
            <v>650.55315360061263</v>
          </cell>
          <cell r="K31">
            <v>683.90088696469138</v>
          </cell>
          <cell r="L31">
            <v>597.17148500423207</v>
          </cell>
        </row>
        <row r="32">
          <cell r="J32">
            <v>772.90664769179762</v>
          </cell>
          <cell r="K32">
            <v>807.0715668031894</v>
          </cell>
          <cell r="L32">
            <v>719.82261604640144</v>
          </cell>
        </row>
        <row r="33">
          <cell r="J33">
            <v>793.12400341279556</v>
          </cell>
          <cell r="K33">
            <v>827.28892252418723</v>
          </cell>
          <cell r="L33">
            <v>740.03997176739938</v>
          </cell>
        </row>
        <row r="34">
          <cell r="J34">
            <v>1107.1669957533322</v>
          </cell>
          <cell r="K34">
            <v>1219.9825791597539</v>
          </cell>
          <cell r="L34">
            <v>904.17996667830164</v>
          </cell>
        </row>
      </sheetData>
      <sheetData sheetId="4">
        <row r="5">
          <cell r="D5">
            <v>1</v>
          </cell>
        </row>
        <row r="9">
          <cell r="D9">
            <v>2.8871634173443961</v>
          </cell>
        </row>
        <row r="10">
          <cell r="D10">
            <v>1.9342071468282909</v>
          </cell>
        </row>
        <row r="12">
          <cell r="I12">
            <v>1.226112829478214</v>
          </cell>
        </row>
        <row r="21">
          <cell r="I21">
            <v>1.36</v>
          </cell>
          <cell r="J21">
            <v>1.1100000000000001</v>
          </cell>
        </row>
        <row r="31">
          <cell r="I31">
            <v>1.6228497241155471</v>
          </cell>
          <cell r="J31">
            <v>1.3320663362723117</v>
          </cell>
          <cell r="K31">
            <v>1.4112334180073385</v>
          </cell>
          <cell r="L31">
            <v>1.219245139209701</v>
          </cell>
        </row>
        <row r="40">
          <cell r="I40">
            <v>1.43</v>
          </cell>
          <cell r="J40">
            <v>1.33</v>
          </cell>
        </row>
        <row r="51">
          <cell r="I51">
            <v>6.6900000000000001E-2</v>
          </cell>
        </row>
      </sheetData>
      <sheetData sheetId="5">
        <row r="2">
          <cell r="Z2" t="e">
            <v>#NAME?</v>
          </cell>
          <cell r="AE2">
            <v>1095.4777777777779</v>
          </cell>
        </row>
        <row r="3">
          <cell r="Z3">
            <v>5</v>
          </cell>
        </row>
        <row r="8">
          <cell r="D8">
            <v>98.593000000000004</v>
          </cell>
        </row>
        <row r="9">
          <cell r="D9">
            <v>2378.1428571428573</v>
          </cell>
          <cell r="H9" t="e">
            <v>#NAME?</v>
          </cell>
          <cell r="I9" t="str">
            <v>NA</v>
          </cell>
          <cell r="J9" t="e">
            <v>#NAME?</v>
          </cell>
          <cell r="M9" t="e">
            <v>#NAME?</v>
          </cell>
          <cell r="P9" t="e">
            <v>#NAME?</v>
          </cell>
          <cell r="S9" t="str">
            <v>78%AFUE - Baseline</v>
          </cell>
          <cell r="T9">
            <v>0.78</v>
          </cell>
          <cell r="U9" t="str">
            <v>PSC</v>
          </cell>
          <cell r="V9">
            <v>1</v>
          </cell>
          <cell r="W9" t="e">
            <v>#NAME?</v>
          </cell>
          <cell r="X9" t="str">
            <v>NA</v>
          </cell>
          <cell r="Y9">
            <v>1.3875968992248062</v>
          </cell>
          <cell r="Z9" t="str">
            <v>NA</v>
          </cell>
          <cell r="AA9">
            <v>1</v>
          </cell>
          <cell r="AB9" t="str">
            <v>NA</v>
          </cell>
          <cell r="AC9">
            <v>0.15934539190353145</v>
          </cell>
          <cell r="AD9" t="str">
            <v>NA</v>
          </cell>
          <cell r="AE9" t="str">
            <v>NA</v>
          </cell>
          <cell r="AF9" t="str">
            <v>NA</v>
          </cell>
          <cell r="AG9">
            <v>70.985340000000008</v>
          </cell>
          <cell r="AH9" t="str">
            <v>NA</v>
          </cell>
          <cell r="AI9" t="str">
            <v>NA</v>
          </cell>
          <cell r="AJ9">
            <v>0.78</v>
          </cell>
          <cell r="AK9">
            <v>0.78</v>
          </cell>
          <cell r="AL9" t="str">
            <v>NA</v>
          </cell>
          <cell r="AM9" t="str">
            <v>NA</v>
          </cell>
          <cell r="AN9">
            <v>0.80572600000000005</v>
          </cell>
          <cell r="AO9" t="str">
            <v>NA</v>
          </cell>
          <cell r="AP9" t="str">
            <v>NA</v>
          </cell>
          <cell r="AQ9" t="e">
            <v>#NAME?</v>
          </cell>
          <cell r="AR9" t="str">
            <v>NA</v>
          </cell>
          <cell r="AS9" t="str">
            <v>NA</v>
          </cell>
          <cell r="AT9" t="str">
            <v>NA</v>
          </cell>
          <cell r="AU9" t="str">
            <v>NA</v>
          </cell>
          <cell r="AX9">
            <v>3.87</v>
          </cell>
          <cell r="AY9" t="str">
            <v>NA</v>
          </cell>
          <cell r="AZ9" t="str">
            <v>NA</v>
          </cell>
          <cell r="BA9" t="str">
            <v>NA</v>
          </cell>
          <cell r="BB9">
            <v>75</v>
          </cell>
          <cell r="BC9" t="e">
            <v>#NAME?</v>
          </cell>
          <cell r="BD9" t="str">
            <v>NA</v>
          </cell>
          <cell r="BE9" t="str">
            <v>NA</v>
          </cell>
        </row>
        <row r="10">
          <cell r="H10" t="e">
            <v>#NAME?</v>
          </cell>
          <cell r="I10" t="str">
            <v>NA</v>
          </cell>
          <cell r="J10" t="e">
            <v>#NAME?</v>
          </cell>
          <cell r="M10" t="e">
            <v>#NAME?</v>
          </cell>
          <cell r="P10" t="e">
            <v>#NAME?</v>
          </cell>
          <cell r="S10" t="str">
            <v>80%AFUE - Increased HXArea</v>
          </cell>
          <cell r="T10">
            <v>0.8</v>
          </cell>
          <cell r="U10" t="str">
            <v>PSC</v>
          </cell>
          <cell r="V10">
            <v>1</v>
          </cell>
          <cell r="W10" t="e">
            <v>#NAME?</v>
          </cell>
          <cell r="X10" t="str">
            <v>NA</v>
          </cell>
          <cell r="Y10">
            <v>1.3875968992248062</v>
          </cell>
          <cell r="Z10" t="str">
            <v>NA</v>
          </cell>
          <cell r="AA10">
            <v>1</v>
          </cell>
          <cell r="AB10" t="str">
            <v>NA</v>
          </cell>
          <cell r="AC10">
            <v>0.15934539190353145</v>
          </cell>
          <cell r="AD10" t="str">
            <v>NA</v>
          </cell>
          <cell r="AE10" t="str">
            <v>NA</v>
          </cell>
          <cell r="AF10" t="str">
            <v>NA</v>
          </cell>
          <cell r="AG10">
            <v>72.2898</v>
          </cell>
          <cell r="AH10" t="str">
            <v>NA</v>
          </cell>
          <cell r="AI10" t="str">
            <v>NA</v>
          </cell>
          <cell r="AJ10">
            <v>0.8</v>
          </cell>
          <cell r="AK10">
            <v>0.8</v>
          </cell>
          <cell r="AL10" t="str">
            <v>NA</v>
          </cell>
          <cell r="AM10" t="str">
            <v>NA</v>
          </cell>
          <cell r="AN10">
            <v>0.82022000000000006</v>
          </cell>
          <cell r="AO10" t="str">
            <v>NA</v>
          </cell>
          <cell r="AP10" t="str">
            <v>NA</v>
          </cell>
          <cell r="AQ10" t="e">
            <v>#NAME?</v>
          </cell>
          <cell r="AR10" t="str">
            <v>NA</v>
          </cell>
          <cell r="AS10" t="str">
            <v>NA</v>
          </cell>
          <cell r="AT10" t="str">
            <v>NA</v>
          </cell>
          <cell r="AU10" t="str">
            <v>NA</v>
          </cell>
          <cell r="AX10">
            <v>3.87</v>
          </cell>
          <cell r="AY10" t="str">
            <v>NA</v>
          </cell>
          <cell r="AZ10" t="str">
            <v>NA</v>
          </cell>
          <cell r="BA10" t="str">
            <v>NA</v>
          </cell>
          <cell r="BB10">
            <v>75</v>
          </cell>
          <cell r="BC10" t="e">
            <v>#NAME?</v>
          </cell>
          <cell r="BD10" t="str">
            <v>NA</v>
          </cell>
          <cell r="BE10" t="str">
            <v>NA</v>
          </cell>
        </row>
        <row r="11">
          <cell r="H11" t="e">
            <v>#NAME?</v>
          </cell>
          <cell r="I11" t="e">
            <v>#NAME?</v>
          </cell>
          <cell r="J11" t="e">
            <v>#NAME?</v>
          </cell>
          <cell r="M11" t="e">
            <v>#NAME?</v>
          </cell>
          <cell r="P11" t="e">
            <v>#NAME?</v>
          </cell>
          <cell r="S11" t="str">
            <v>80%AFUE - Modulation (Two-stage)</v>
          </cell>
          <cell r="T11">
            <v>0.8</v>
          </cell>
          <cell r="U11" t="str">
            <v>ECM</v>
          </cell>
          <cell r="V11">
            <v>2</v>
          </cell>
          <cell r="W11" t="e">
            <v>#NAME?</v>
          </cell>
          <cell r="X11" t="e">
            <v>#NAME?</v>
          </cell>
          <cell r="Y11" t="e">
            <v>#NAME?</v>
          </cell>
          <cell r="Z11" t="e">
            <v>#NAME?</v>
          </cell>
          <cell r="AA11">
            <v>1</v>
          </cell>
          <cell r="AB11">
            <v>1</v>
          </cell>
          <cell r="AC11" t="e">
            <v>#NAME?</v>
          </cell>
          <cell r="AD11" t="e">
            <v>#NAME?</v>
          </cell>
          <cell r="AE11">
            <v>62.099999999999994</v>
          </cell>
          <cell r="AF11" t="str">
            <v>NA</v>
          </cell>
          <cell r="AG11">
            <v>72.2898</v>
          </cell>
          <cell r="AH11">
            <v>49.879961999999999</v>
          </cell>
          <cell r="AI11" t="str">
            <v>NA</v>
          </cell>
          <cell r="AJ11">
            <v>0.8</v>
          </cell>
          <cell r="AK11">
            <v>0.8</v>
          </cell>
          <cell r="AL11" t="e">
            <v>#NAME?</v>
          </cell>
          <cell r="AM11" t="str">
            <v>NA</v>
          </cell>
          <cell r="AN11">
            <v>0.82022000000000006</v>
          </cell>
          <cell r="AO11">
            <v>0.82022000000000006</v>
          </cell>
          <cell r="AP11" t="str">
            <v>NA</v>
          </cell>
          <cell r="AQ11" t="e">
            <v>#NAME?</v>
          </cell>
          <cell r="AR11" t="e">
            <v>#NAME?</v>
          </cell>
          <cell r="AS11" t="e">
            <v>#NAME?</v>
          </cell>
          <cell r="AT11" t="e">
            <v>#NAME?</v>
          </cell>
          <cell r="AU11" t="e">
            <v>#NAME?</v>
          </cell>
          <cell r="AX11" t="e">
            <v>#NAME?</v>
          </cell>
          <cell r="AY11" t="e">
            <v>#NAME?</v>
          </cell>
          <cell r="AZ11" t="e">
            <v>#NAME?</v>
          </cell>
          <cell r="BA11" t="e">
            <v>#NAME?</v>
          </cell>
          <cell r="BB11">
            <v>75</v>
          </cell>
          <cell r="BC11" t="str">
            <v>NA</v>
          </cell>
          <cell r="BD11" t="e">
            <v>#NAME?</v>
          </cell>
          <cell r="BE11" t="e">
            <v>#NAME?</v>
          </cell>
        </row>
        <row r="12">
          <cell r="D12">
            <v>0.8</v>
          </cell>
          <cell r="H12" t="e">
            <v>#NAME?</v>
          </cell>
          <cell r="I12" t="str">
            <v>NA</v>
          </cell>
          <cell r="J12" t="e">
            <v>#NAME?</v>
          </cell>
          <cell r="M12" t="e">
            <v>#NAME?</v>
          </cell>
          <cell r="P12" t="e">
            <v>#NAME?</v>
          </cell>
          <cell r="S12" t="str">
            <v>81%AFUE - Increased HX Area</v>
          </cell>
          <cell r="T12">
            <v>0.81</v>
          </cell>
          <cell r="U12" t="str">
            <v>PSC</v>
          </cell>
          <cell r="V12">
            <v>1</v>
          </cell>
          <cell r="W12" t="e">
            <v>#NAME?</v>
          </cell>
          <cell r="X12" t="str">
            <v>NA</v>
          </cell>
          <cell r="Y12">
            <v>1.3875968992248062</v>
          </cell>
          <cell r="Z12" t="str">
            <v>NA</v>
          </cell>
          <cell r="AA12">
            <v>1</v>
          </cell>
          <cell r="AB12" t="str">
            <v>NA</v>
          </cell>
          <cell r="AC12">
            <v>0.15934539190353145</v>
          </cell>
          <cell r="AD12" t="str">
            <v>NA</v>
          </cell>
          <cell r="AE12" t="str">
            <v>NA</v>
          </cell>
          <cell r="AF12" t="str">
            <v>NA</v>
          </cell>
          <cell r="AG12">
            <v>72.942030000000003</v>
          </cell>
          <cell r="AH12" t="str">
            <v>NA</v>
          </cell>
          <cell r="AI12" t="str">
            <v>NA</v>
          </cell>
          <cell r="AJ12">
            <v>0.81</v>
          </cell>
          <cell r="AK12">
            <v>0.81</v>
          </cell>
          <cell r="AL12" t="str">
            <v>NA</v>
          </cell>
          <cell r="AM12" t="str">
            <v>NA</v>
          </cell>
          <cell r="AN12">
            <v>0.82746700000000006</v>
          </cell>
          <cell r="AO12" t="str">
            <v>NA</v>
          </cell>
          <cell r="AP12" t="str">
            <v>NA</v>
          </cell>
          <cell r="AQ12" t="e">
            <v>#NAME?</v>
          </cell>
          <cell r="AR12" t="str">
            <v>NA</v>
          </cell>
          <cell r="AS12" t="str">
            <v>NA</v>
          </cell>
          <cell r="AT12" t="str">
            <v>NA</v>
          </cell>
          <cell r="AU12" t="str">
            <v>NA</v>
          </cell>
          <cell r="AX12">
            <v>3.87</v>
          </cell>
          <cell r="AY12" t="str">
            <v>NA</v>
          </cell>
          <cell r="AZ12" t="str">
            <v>NA</v>
          </cell>
          <cell r="BA12" t="str">
            <v>NA</v>
          </cell>
          <cell r="BB12">
            <v>75</v>
          </cell>
          <cell r="BC12" t="e">
            <v>#NAME?</v>
          </cell>
          <cell r="BD12" t="str">
            <v>NA</v>
          </cell>
          <cell r="BE12" t="str">
            <v>NA</v>
          </cell>
        </row>
        <row r="13">
          <cell r="H13" t="e">
            <v>#NAME?</v>
          </cell>
          <cell r="I13" t="e">
            <v>#NAME?</v>
          </cell>
          <cell r="J13" t="e">
            <v>#NAME?</v>
          </cell>
          <cell r="M13" t="e">
            <v>#NAME?</v>
          </cell>
          <cell r="P13" t="e">
            <v>#NAME?</v>
          </cell>
          <cell r="S13" t="str">
            <v>81%AFUE - Modulation (Two-stage)</v>
          </cell>
          <cell r="T13">
            <v>0.81</v>
          </cell>
          <cell r="U13" t="str">
            <v>ECM</v>
          </cell>
          <cell r="V13">
            <v>2</v>
          </cell>
          <cell r="W13" t="e">
            <v>#NAME?</v>
          </cell>
          <cell r="X13" t="e">
            <v>#NAME?</v>
          </cell>
          <cell r="Y13" t="e">
            <v>#NAME?</v>
          </cell>
          <cell r="Z13" t="e">
            <v>#NAME?</v>
          </cell>
          <cell r="AA13">
            <v>1</v>
          </cell>
          <cell r="AB13">
            <v>1</v>
          </cell>
          <cell r="AC13" t="e">
            <v>#NAME?</v>
          </cell>
          <cell r="AD13" t="e">
            <v>#NAME?</v>
          </cell>
          <cell r="AE13">
            <v>62.099999999999994</v>
          </cell>
          <cell r="AF13" t="str">
            <v>NA</v>
          </cell>
          <cell r="AG13">
            <v>72.942030000000003</v>
          </cell>
          <cell r="AH13">
            <v>50.330000699999992</v>
          </cell>
          <cell r="AI13" t="str">
            <v>NA</v>
          </cell>
          <cell r="AJ13">
            <v>0.81</v>
          </cell>
          <cell r="AK13">
            <v>0.81</v>
          </cell>
          <cell r="AL13" t="e">
            <v>#NAME?</v>
          </cell>
          <cell r="AM13" t="str">
            <v>NA</v>
          </cell>
          <cell r="AN13">
            <v>0.82746700000000006</v>
          </cell>
          <cell r="AO13">
            <v>0.82746699999999995</v>
          </cell>
          <cell r="AP13" t="str">
            <v>NA</v>
          </cell>
          <cell r="AQ13" t="e">
            <v>#NAME?</v>
          </cell>
          <cell r="AR13" t="e">
            <v>#NAME?</v>
          </cell>
          <cell r="AS13" t="e">
            <v>#NAME?</v>
          </cell>
          <cell r="AT13" t="e">
            <v>#NAME?</v>
          </cell>
          <cell r="AU13" t="e">
            <v>#NAME?</v>
          </cell>
          <cell r="AX13" t="e">
            <v>#NAME?</v>
          </cell>
          <cell r="AY13" t="e">
            <v>#NAME?</v>
          </cell>
          <cell r="AZ13" t="e">
            <v>#NAME?</v>
          </cell>
          <cell r="BA13" t="e">
            <v>#NAME?</v>
          </cell>
          <cell r="BB13">
            <v>75</v>
          </cell>
          <cell r="BC13" t="str">
            <v>NA</v>
          </cell>
          <cell r="BD13" t="e">
            <v>#NAME?</v>
          </cell>
          <cell r="BE13" t="e">
            <v>#NAME?</v>
          </cell>
        </row>
        <row r="14">
          <cell r="H14" t="e">
            <v>#NAME?</v>
          </cell>
          <cell r="I14" t="str">
            <v>NA</v>
          </cell>
          <cell r="J14" t="e">
            <v>#NAME?</v>
          </cell>
          <cell r="M14" t="e">
            <v>#NAME?</v>
          </cell>
          <cell r="P14" t="e">
            <v>#NAME?</v>
          </cell>
          <cell r="S14" t="str">
            <v>90%AFUE</v>
          </cell>
          <cell r="T14">
            <v>0.9</v>
          </cell>
          <cell r="U14" t="str">
            <v>PSC</v>
          </cell>
          <cell r="V14">
            <v>1</v>
          </cell>
          <cell r="W14" t="e">
            <v>#NAME?</v>
          </cell>
          <cell r="X14" t="str">
            <v>NA</v>
          </cell>
          <cell r="Y14">
            <v>1.3875968992248062</v>
          </cell>
          <cell r="Z14" t="str">
            <v>NA</v>
          </cell>
          <cell r="AA14">
            <v>1</v>
          </cell>
          <cell r="AB14" t="str">
            <v>NA</v>
          </cell>
          <cell r="AC14">
            <v>0.15934539190353145</v>
          </cell>
          <cell r="AD14" t="str">
            <v>NA</v>
          </cell>
          <cell r="AE14" t="str">
            <v>NA</v>
          </cell>
          <cell r="AF14" t="str">
            <v>NA</v>
          </cell>
          <cell r="AG14">
            <v>81.63</v>
          </cell>
          <cell r="AH14" t="str">
            <v>NA</v>
          </cell>
          <cell r="AI14" t="str">
            <v>NA</v>
          </cell>
          <cell r="AJ14">
            <v>0.9</v>
          </cell>
          <cell r="AK14">
            <v>0.9</v>
          </cell>
          <cell r="AL14" t="str">
            <v>NA</v>
          </cell>
          <cell r="AM14" t="str">
            <v>NA</v>
          </cell>
          <cell r="AN14">
            <v>0.92399999999999993</v>
          </cell>
          <cell r="AO14" t="str">
            <v>NA</v>
          </cell>
          <cell r="AP14" t="str">
            <v>NA</v>
          </cell>
          <cell r="AQ14" t="e">
            <v>#NAME?</v>
          </cell>
          <cell r="AR14" t="str">
            <v>NA</v>
          </cell>
          <cell r="AS14" t="str">
            <v>NA</v>
          </cell>
          <cell r="AT14" t="str">
            <v>NA</v>
          </cell>
          <cell r="AU14" t="str">
            <v>NA</v>
          </cell>
          <cell r="AX14">
            <v>3.87</v>
          </cell>
          <cell r="AY14" t="str">
            <v>NA</v>
          </cell>
          <cell r="AZ14" t="str">
            <v>NA</v>
          </cell>
          <cell r="BA14" t="str">
            <v>NA</v>
          </cell>
          <cell r="BB14">
            <v>90</v>
          </cell>
          <cell r="BC14" t="e">
            <v>#NAME?</v>
          </cell>
          <cell r="BD14" t="str">
            <v>NA</v>
          </cell>
          <cell r="BE14" t="str">
            <v>NA</v>
          </cell>
        </row>
        <row r="15">
          <cell r="H15" t="e">
            <v>#NAME?</v>
          </cell>
          <cell r="I15" t="str">
            <v>NA</v>
          </cell>
          <cell r="J15" t="e">
            <v>#NAME?</v>
          </cell>
          <cell r="M15" t="e">
            <v>#NAME?</v>
          </cell>
          <cell r="P15" t="e">
            <v>#NAME?</v>
          </cell>
          <cell r="S15" t="str">
            <v>92%AFUE - Increased HXArea</v>
          </cell>
          <cell r="T15">
            <v>0.92</v>
          </cell>
          <cell r="U15" t="str">
            <v>PSC</v>
          </cell>
          <cell r="V15">
            <v>1</v>
          </cell>
          <cell r="W15" t="e">
            <v>#NAME?</v>
          </cell>
          <cell r="X15" t="str">
            <v>NA</v>
          </cell>
          <cell r="Y15">
            <v>1.3875968992248062</v>
          </cell>
          <cell r="Z15" t="str">
            <v>NA</v>
          </cell>
          <cell r="AA15">
            <v>1</v>
          </cell>
          <cell r="AB15" t="str">
            <v>NA</v>
          </cell>
          <cell r="AC15">
            <v>0.15934539190353145</v>
          </cell>
          <cell r="AD15" t="str">
            <v>NA</v>
          </cell>
          <cell r="AE15" t="str">
            <v>NA</v>
          </cell>
          <cell r="AF15" t="str">
            <v>NA</v>
          </cell>
          <cell r="AG15">
            <v>83.092860000000002</v>
          </cell>
          <cell r="AH15" t="str">
            <v>NA</v>
          </cell>
          <cell r="AI15" t="str">
            <v>NA</v>
          </cell>
          <cell r="AJ15">
            <v>0.92</v>
          </cell>
          <cell r="AK15">
            <v>0.92</v>
          </cell>
          <cell r="AL15" t="str">
            <v>NA</v>
          </cell>
          <cell r="AM15" t="str">
            <v>NA</v>
          </cell>
          <cell r="AN15">
            <v>0.94025400000000003</v>
          </cell>
          <cell r="AO15" t="str">
            <v>NA</v>
          </cell>
          <cell r="AP15" t="str">
            <v>NA</v>
          </cell>
          <cell r="AQ15" t="e">
            <v>#NAME?</v>
          </cell>
          <cell r="AR15" t="str">
            <v>NA</v>
          </cell>
          <cell r="AS15" t="str">
            <v>NA</v>
          </cell>
          <cell r="AT15" t="str">
            <v>NA</v>
          </cell>
          <cell r="AU15" t="str">
            <v>NA</v>
          </cell>
          <cell r="AX15">
            <v>3.87</v>
          </cell>
          <cell r="AY15" t="str">
            <v>NA</v>
          </cell>
          <cell r="AZ15" t="str">
            <v>NA</v>
          </cell>
          <cell r="BA15" t="str">
            <v>NA</v>
          </cell>
          <cell r="BB15">
            <v>90</v>
          </cell>
          <cell r="BC15" t="e">
            <v>#NAME?</v>
          </cell>
          <cell r="BD15" t="str">
            <v>NA</v>
          </cell>
          <cell r="BE15" t="str">
            <v>NA</v>
          </cell>
        </row>
        <row r="16">
          <cell r="C16" t="str">
            <v>PSC</v>
          </cell>
          <cell r="D16" t="e">
            <v>#NAME?</v>
          </cell>
          <cell r="E16" t="e">
            <v>#NAME?</v>
          </cell>
          <cell r="H16" t="e">
            <v>#NAME?</v>
          </cell>
          <cell r="I16" t="e">
            <v>#NAME?</v>
          </cell>
          <cell r="J16" t="e">
            <v>#NAME?</v>
          </cell>
          <cell r="M16" t="e">
            <v>#NAME?</v>
          </cell>
          <cell r="P16" t="e">
            <v>#NAME?</v>
          </cell>
          <cell r="S16" t="str">
            <v>92%AFUE - Modulation (Two-stage)</v>
          </cell>
          <cell r="T16">
            <v>0.92</v>
          </cell>
          <cell r="U16" t="str">
            <v>ECM</v>
          </cell>
          <cell r="V16">
            <v>2</v>
          </cell>
          <cell r="W16" t="e">
            <v>#NAME?</v>
          </cell>
          <cell r="X16" t="e">
            <v>#NAME?</v>
          </cell>
          <cell r="Y16" t="e">
            <v>#NAME?</v>
          </cell>
          <cell r="Z16" t="e">
            <v>#NAME?</v>
          </cell>
          <cell r="AA16">
            <v>1</v>
          </cell>
          <cell r="AB16">
            <v>1</v>
          </cell>
          <cell r="AC16" t="e">
            <v>#NAME?</v>
          </cell>
          <cell r="AD16" t="e">
            <v>#NAME?</v>
          </cell>
          <cell r="AE16">
            <v>60.300000000000004</v>
          </cell>
          <cell r="AF16" t="str">
            <v>NA</v>
          </cell>
          <cell r="AG16">
            <v>83.092860000000002</v>
          </cell>
          <cell r="AH16">
            <v>55.672216200000001</v>
          </cell>
          <cell r="AI16" t="str">
            <v>NA</v>
          </cell>
          <cell r="AJ16">
            <v>0.92</v>
          </cell>
          <cell r="AK16">
            <v>0.92</v>
          </cell>
          <cell r="AL16" t="e">
            <v>#NAME?</v>
          </cell>
          <cell r="AM16" t="str">
            <v>NA</v>
          </cell>
          <cell r="AN16">
            <v>0.94025400000000003</v>
          </cell>
          <cell r="AO16">
            <v>0.94025399999999992</v>
          </cell>
          <cell r="AP16" t="str">
            <v>NA</v>
          </cell>
          <cell r="AQ16" t="e">
            <v>#NAME?</v>
          </cell>
          <cell r="AR16" t="e">
            <v>#NAME?</v>
          </cell>
          <cell r="AS16" t="e">
            <v>#NAME?</v>
          </cell>
          <cell r="AT16" t="e">
            <v>#NAME?</v>
          </cell>
          <cell r="AU16" t="e">
            <v>#NAME?</v>
          </cell>
          <cell r="AX16" t="e">
            <v>#NAME?</v>
          </cell>
          <cell r="AY16" t="e">
            <v>#NAME?</v>
          </cell>
          <cell r="AZ16" t="e">
            <v>#NAME?</v>
          </cell>
          <cell r="BA16" t="e">
            <v>#NAME?</v>
          </cell>
          <cell r="BB16">
            <v>90</v>
          </cell>
          <cell r="BC16" t="str">
            <v>NA</v>
          </cell>
          <cell r="BD16" t="e">
            <v>#NAME?</v>
          </cell>
          <cell r="BE16" t="e">
            <v>#NAME?</v>
          </cell>
        </row>
        <row r="17">
          <cell r="C17" t="str">
            <v>ECM</v>
          </cell>
          <cell r="D17" t="e">
            <v>#NAME?</v>
          </cell>
          <cell r="E17" t="e">
            <v>#NAME?</v>
          </cell>
          <cell r="H17" t="e">
            <v>#NAME?</v>
          </cell>
          <cell r="I17" t="e">
            <v>#NAME?</v>
          </cell>
          <cell r="J17" t="e">
            <v>#NAME?</v>
          </cell>
          <cell r="M17" t="e">
            <v>#NAME?</v>
          </cell>
          <cell r="P17" t="e">
            <v>#NAME?</v>
          </cell>
          <cell r="S17" t="str">
            <v>92%AFUE - Modulation (Continuous)</v>
          </cell>
          <cell r="T17">
            <v>0.92</v>
          </cell>
          <cell r="U17" t="str">
            <v>ECM</v>
          </cell>
          <cell r="V17">
            <v>3</v>
          </cell>
          <cell r="W17" t="e">
            <v>#NAME?</v>
          </cell>
          <cell r="X17" t="e">
            <v>#NAME?</v>
          </cell>
          <cell r="Y17" t="e">
            <v>#NAME?</v>
          </cell>
          <cell r="Z17" t="e">
            <v>#NAME?</v>
          </cell>
          <cell r="AA17">
            <v>1</v>
          </cell>
          <cell r="AB17">
            <v>1</v>
          </cell>
          <cell r="AC17" t="e">
            <v>#NAME?</v>
          </cell>
          <cell r="AD17" t="e">
            <v>#NAME?</v>
          </cell>
          <cell r="AE17">
            <v>36</v>
          </cell>
          <cell r="AF17" t="e">
            <v>#NAME?</v>
          </cell>
          <cell r="AG17">
            <v>83.092860000000002</v>
          </cell>
          <cell r="AH17">
            <v>33.237144000000001</v>
          </cell>
          <cell r="AI17" t="e">
            <v>#NAME?</v>
          </cell>
          <cell r="AJ17">
            <v>0.92</v>
          </cell>
          <cell r="AK17">
            <v>0.92</v>
          </cell>
          <cell r="AL17" t="e">
            <v>#NAME?</v>
          </cell>
          <cell r="AM17">
            <v>0.92325400000000002</v>
          </cell>
          <cell r="AN17">
            <v>0.94025400000000003</v>
          </cell>
          <cell r="AO17">
            <v>0.94025400000000003</v>
          </cell>
          <cell r="AP17" t="e">
            <v>#NAME?</v>
          </cell>
          <cell r="AQ17" t="e">
            <v>#NAME?</v>
          </cell>
          <cell r="AR17" t="e">
            <v>#NAME?</v>
          </cell>
          <cell r="AS17" t="e">
            <v>#NAME?</v>
          </cell>
          <cell r="AT17" t="e">
            <v>#NAME?</v>
          </cell>
          <cell r="AU17" t="e">
            <v>#NAME?</v>
          </cell>
          <cell r="AX17" t="e">
            <v>#NAME?</v>
          </cell>
          <cell r="AY17" t="e">
            <v>#NAME?</v>
          </cell>
          <cell r="AZ17" t="e">
            <v>#NAME?</v>
          </cell>
          <cell r="BA17" t="e">
            <v>#NAME?</v>
          </cell>
          <cell r="BB17">
            <v>90</v>
          </cell>
          <cell r="BC17" t="str">
            <v>NA</v>
          </cell>
          <cell r="BD17" t="e">
            <v>#NAME?</v>
          </cell>
          <cell r="BE17" t="e">
            <v>#NAME?</v>
          </cell>
        </row>
        <row r="18">
          <cell r="H18" t="e">
            <v>#NAME?</v>
          </cell>
          <cell r="I18" t="e">
            <v>#NAME?</v>
          </cell>
          <cell r="J18" t="e">
            <v>#NAME?</v>
          </cell>
          <cell r="M18" t="e">
            <v>#NAME?</v>
          </cell>
          <cell r="P18" t="e">
            <v>#NAME?</v>
          </cell>
          <cell r="S18" t="str">
            <v>96%AFUE - Modulation (Continuous)</v>
          </cell>
          <cell r="T18">
            <v>0.96</v>
          </cell>
          <cell r="U18" t="str">
            <v>ECM</v>
          </cell>
          <cell r="V18">
            <v>3</v>
          </cell>
          <cell r="W18" t="e">
            <v>#NAME?</v>
          </cell>
          <cell r="X18" t="e">
            <v>#NAME?</v>
          </cell>
          <cell r="Y18" t="e">
            <v>#NAME?</v>
          </cell>
          <cell r="Z18" t="e">
            <v>#NAME?</v>
          </cell>
          <cell r="AA18">
            <v>1</v>
          </cell>
          <cell r="AB18">
            <v>1</v>
          </cell>
          <cell r="AC18" t="e">
            <v>#NAME?</v>
          </cell>
          <cell r="AD18" t="e">
            <v>#NAME?</v>
          </cell>
          <cell r="AE18">
            <v>36</v>
          </cell>
          <cell r="AF18" t="e">
            <v>#NAME?</v>
          </cell>
          <cell r="AG18">
            <v>86.01858</v>
          </cell>
          <cell r="AH18">
            <v>34.407432</v>
          </cell>
          <cell r="AI18" t="e">
            <v>#NAME?</v>
          </cell>
          <cell r="AJ18">
            <v>0.96</v>
          </cell>
          <cell r="AK18">
            <v>0.96</v>
          </cell>
          <cell r="AL18" t="e">
            <v>#NAME?</v>
          </cell>
          <cell r="AM18">
            <v>0.955762</v>
          </cell>
          <cell r="AN18">
            <v>0.97276200000000002</v>
          </cell>
          <cell r="AO18">
            <v>0.97276200000000002</v>
          </cell>
          <cell r="AP18" t="e">
            <v>#NAME?</v>
          </cell>
          <cell r="AQ18" t="e">
            <v>#NAME?</v>
          </cell>
          <cell r="AR18" t="e">
            <v>#NAME?</v>
          </cell>
          <cell r="AS18" t="e">
            <v>#NAME?</v>
          </cell>
          <cell r="AT18" t="e">
            <v>#NAME?</v>
          </cell>
          <cell r="AU18" t="e">
            <v>#NAME?</v>
          </cell>
          <cell r="AX18" t="e">
            <v>#NAME?</v>
          </cell>
          <cell r="AY18" t="e">
            <v>#NAME?</v>
          </cell>
          <cell r="AZ18" t="e">
            <v>#NAME?</v>
          </cell>
          <cell r="BA18" t="e">
            <v>#NAME?</v>
          </cell>
          <cell r="BB18">
            <v>90</v>
          </cell>
          <cell r="BC18" t="str">
            <v>NA</v>
          </cell>
          <cell r="BD18" t="e">
            <v>#NAME?</v>
          </cell>
          <cell r="BE18" t="e">
            <v>#NAME?</v>
          </cell>
        </row>
        <row r="19">
          <cell r="D19" t="e">
            <v>#NAME?</v>
          </cell>
          <cell r="E19" t="e">
            <v>#NAME?</v>
          </cell>
        </row>
        <row r="20">
          <cell r="D20" t="e">
            <v>#NAME?</v>
          </cell>
          <cell r="E20" t="e">
            <v>#NAME?</v>
          </cell>
          <cell r="K20" t="e">
            <v>#NAME?</v>
          </cell>
          <cell r="AB20">
            <v>2</v>
          </cell>
          <cell r="AH20">
            <v>400</v>
          </cell>
        </row>
        <row r="21">
          <cell r="AB21">
            <v>0.5</v>
          </cell>
          <cell r="AH21">
            <v>75</v>
          </cell>
        </row>
        <row r="22">
          <cell r="D22" t="e">
            <v>#NAME?</v>
          </cell>
          <cell r="E22" t="e">
            <v>#NAME?</v>
          </cell>
          <cell r="I22">
            <v>6</v>
          </cell>
          <cell r="AB22">
            <v>8.3333333333333329E-2</v>
          </cell>
          <cell r="AH22">
            <v>90</v>
          </cell>
        </row>
        <row r="23">
          <cell r="D23" t="e">
            <v>#NAME?</v>
          </cell>
          <cell r="E23" t="e">
            <v>#NAME?</v>
          </cell>
          <cell r="I23">
            <v>0</v>
          </cell>
          <cell r="AB23">
            <v>0.6166666666666667</v>
          </cell>
          <cell r="AH23">
            <v>1.7</v>
          </cell>
        </row>
        <row r="24">
          <cell r="AB24">
            <v>3.87</v>
          </cell>
          <cell r="AH24">
            <v>0.01</v>
          </cell>
        </row>
      </sheetData>
      <sheetData sheetId="6">
        <row r="5">
          <cell r="E5">
            <v>1200</v>
          </cell>
        </row>
        <row r="7">
          <cell r="I7" t="e">
            <v>#NAME?</v>
          </cell>
          <cell r="J7" t="e">
            <v>#NAME?</v>
          </cell>
        </row>
        <row r="8">
          <cell r="I8" t="e">
            <v>#NAME?</v>
          </cell>
          <cell r="J8" t="e">
            <v>#NAME?</v>
          </cell>
        </row>
        <row r="10">
          <cell r="I10" t="e">
            <v>#NAME?</v>
          </cell>
          <cell r="J10" t="e">
            <v>#NAME?</v>
          </cell>
        </row>
        <row r="11">
          <cell r="I11" t="e">
            <v>#NAME?</v>
          </cell>
          <cell r="J11" t="e">
            <v>#NAME?</v>
          </cell>
        </row>
        <row r="13">
          <cell r="I13" t="e">
            <v>#NAME?</v>
          </cell>
          <cell r="J13" t="e">
            <v>#NAME?</v>
          </cell>
        </row>
        <row r="14">
          <cell r="I14" t="e">
            <v>#NAME?</v>
          </cell>
          <cell r="J14" t="e">
            <v>#NAME?</v>
          </cell>
        </row>
        <row r="17">
          <cell r="M17">
            <v>0.43</v>
          </cell>
        </row>
        <row r="21">
          <cell r="L21">
            <v>800</v>
          </cell>
          <cell r="M21">
            <v>0.97</v>
          </cell>
        </row>
        <row r="22">
          <cell r="L22">
            <v>1200</v>
          </cell>
          <cell r="M22">
            <v>0.43</v>
          </cell>
        </row>
        <row r="23">
          <cell r="L23">
            <v>1600</v>
          </cell>
          <cell r="M23">
            <v>0.24</v>
          </cell>
        </row>
        <row r="24">
          <cell r="L24">
            <v>2000</v>
          </cell>
          <cell r="M24">
            <v>0.16</v>
          </cell>
        </row>
      </sheetData>
      <sheetData sheetId="7">
        <row r="6">
          <cell r="H6">
            <v>800</v>
          </cell>
          <cell r="I6">
            <v>890.95560792327865</v>
          </cell>
          <cell r="J6">
            <v>-590.76503065125587</v>
          </cell>
          <cell r="K6">
            <v>564.63787352198244</v>
          </cell>
          <cell r="L6">
            <v>-552.2113531592596</v>
          </cell>
          <cell r="M6">
            <v>0</v>
          </cell>
          <cell r="P6">
            <v>800</v>
          </cell>
          <cell r="Q6">
            <v>0.38994830123618712</v>
          </cell>
          <cell r="R6">
            <v>-8.4281565324370346E-3</v>
          </cell>
          <cell r="S6">
            <v>-0.11092094249084285</v>
          </cell>
          <cell r="T6">
            <v>0.21756248289486232</v>
          </cell>
          <cell r="U6">
            <v>2.9745003279853365E-2</v>
          </cell>
        </row>
        <row r="7">
          <cell r="H7">
            <v>1200</v>
          </cell>
          <cell r="I7">
            <v>1280.3249199625782</v>
          </cell>
          <cell r="J7">
            <v>-279.83547888672473</v>
          </cell>
          <cell r="K7">
            <v>194.35434321120306</v>
          </cell>
          <cell r="L7">
            <v>-456.26236058747349</v>
          </cell>
          <cell r="M7">
            <v>0</v>
          </cell>
          <cell r="P7">
            <v>1200</v>
          </cell>
          <cell r="Q7">
            <v>0.42809179376241024</v>
          </cell>
          <cell r="R7">
            <v>-0.14811587395620276</v>
          </cell>
          <cell r="S7">
            <v>9.1679990203239164E-2</v>
          </cell>
          <cell r="T7">
            <v>1.722113460409485E-2</v>
          </cell>
          <cell r="U7">
            <v>6.2320707769477519E-2</v>
          </cell>
        </row>
        <row r="8">
          <cell r="H8">
            <v>1600</v>
          </cell>
          <cell r="I8">
            <v>1585.0522738735137</v>
          </cell>
          <cell r="J8">
            <v>32.768093557729301</v>
          </cell>
          <cell r="K8">
            <v>-575.74734883285112</v>
          </cell>
          <cell r="L8">
            <v>-78.405880478856091</v>
          </cell>
          <cell r="M8">
            <v>12.310770589043718</v>
          </cell>
          <cell r="P8">
            <v>1600</v>
          </cell>
          <cell r="Q8">
            <v>0.40950685285766719</v>
          </cell>
          <cell r="R8">
            <v>-0.16475906255713507</v>
          </cell>
          <cell r="S8">
            <v>0.13690979480316057</v>
          </cell>
          <cell r="T8">
            <v>-6.5374507483580938E-2</v>
          </cell>
          <cell r="U8">
            <v>7.9675119688231766E-2</v>
          </cell>
        </row>
        <row r="9">
          <cell r="D9">
            <v>1280.3249199625782</v>
          </cell>
          <cell r="E9">
            <v>1169.5172344845098</v>
          </cell>
          <cell r="H9">
            <v>2000</v>
          </cell>
          <cell r="I9">
            <v>1998.0550154493146</v>
          </cell>
          <cell r="J9">
            <v>-260.89035355766936</v>
          </cell>
          <cell r="K9">
            <v>-93.223331239363915</v>
          </cell>
          <cell r="L9">
            <v>-359.7957670303972</v>
          </cell>
          <cell r="M9">
            <v>115.94570233350828</v>
          </cell>
          <cell r="P9">
            <v>2000</v>
          </cell>
          <cell r="Q9">
            <v>0.43528022013576301</v>
          </cell>
          <cell r="R9">
            <v>-7.8968160581094043E-2</v>
          </cell>
          <cell r="S9">
            <v>6.6596192918532216E-3</v>
          </cell>
          <cell r="T9">
            <v>5.484402492209698E-2</v>
          </cell>
          <cell r="U9">
            <v>7.1190998237448035E-3</v>
          </cell>
        </row>
        <row r="10">
          <cell r="D10">
            <v>-279.83547888672473</v>
          </cell>
          <cell r="E10">
            <v>-226.10775298900887</v>
          </cell>
        </row>
        <row r="11">
          <cell r="D11">
            <v>194.35434321120306</v>
          </cell>
          <cell r="E11">
            <v>-272.56732462536047</v>
          </cell>
        </row>
        <row r="12">
          <cell r="D12">
            <v>-456.26236058747349</v>
          </cell>
          <cell r="E12">
            <v>-95.724717473422658</v>
          </cell>
          <cell r="H12">
            <v>800</v>
          </cell>
          <cell r="I12">
            <v>840.42515835089057</v>
          </cell>
          <cell r="J12">
            <v>70.027832536384111</v>
          </cell>
          <cell r="K12">
            <v>-908.44443441366127</v>
          </cell>
          <cell r="L12">
            <v>294.30532973108586</v>
          </cell>
          <cell r="M12">
            <v>56.40863294856311</v>
          </cell>
          <cell r="P12">
            <v>800</v>
          </cell>
          <cell r="Q12">
            <v>0.40085853692578105</v>
          </cell>
          <cell r="R12">
            <v>-0.19045558523134579</v>
          </cell>
          <cell r="S12">
            <v>0.40865499501288793</v>
          </cell>
          <cell r="T12">
            <v>-0.50426231301882285</v>
          </cell>
          <cell r="U12">
            <v>0.31273409976152394</v>
          </cell>
        </row>
        <row r="13">
          <cell r="D13">
            <v>0</v>
          </cell>
          <cell r="E13">
            <v>137.01418952699009</v>
          </cell>
          <cell r="H13">
            <v>1200</v>
          </cell>
          <cell r="I13">
            <v>1169.5172344845098</v>
          </cell>
          <cell r="J13">
            <v>-226.10775298900887</v>
          </cell>
          <cell r="K13">
            <v>-272.56732462536047</v>
          </cell>
          <cell r="L13">
            <v>-95.724717473422658</v>
          </cell>
          <cell r="M13">
            <v>137.01418952699009</v>
          </cell>
          <cell r="P13">
            <v>1200</v>
          </cell>
          <cell r="Q13">
            <v>0.44704818531985202</v>
          </cell>
          <cell r="R13">
            <v>-0.24268009744439811</v>
          </cell>
          <cell r="S13">
            <v>0.18720544606363218</v>
          </cell>
          <cell r="T13">
            <v>2.4302423227989506E-2</v>
          </cell>
          <cell r="U13">
            <v>-3.9995016613837309E-2</v>
          </cell>
        </row>
        <row r="14">
          <cell r="H14">
            <v>1600</v>
          </cell>
          <cell r="I14">
            <v>1541.19452903056</v>
          </cell>
          <cell r="J14">
            <v>-110.31840843249265</v>
          </cell>
          <cell r="K14">
            <v>-777.33568196637634</v>
          </cell>
          <cell r="L14">
            <v>418.97992880465853</v>
          </cell>
          <cell r="M14">
            <v>0</v>
          </cell>
          <cell r="P14">
            <v>1600</v>
          </cell>
          <cell r="Q14">
            <v>0.41125532098220685</v>
          </cell>
          <cell r="R14">
            <v>-0.11610175246020439</v>
          </cell>
          <cell r="S14">
            <v>-9.8476213418312045E-2</v>
          </cell>
          <cell r="T14">
            <v>0.19978329414125681</v>
          </cell>
          <cell r="U14">
            <v>-2.2549346033680036E-2</v>
          </cell>
        </row>
        <row r="15">
          <cell r="D15">
            <v>1091.1428443691671</v>
          </cell>
          <cell r="E15">
            <v>1002.9890282152951</v>
          </cell>
          <cell r="H15">
            <v>2000</v>
          </cell>
          <cell r="I15">
            <v>1915.1439093105973</v>
          </cell>
          <cell r="J15">
            <v>-197.97153052564101</v>
          </cell>
          <cell r="K15">
            <v>-594.5037131980647</v>
          </cell>
          <cell r="L15">
            <v>277.76981469080374</v>
          </cell>
          <cell r="M15">
            <v>8.3086018213339887</v>
          </cell>
          <cell r="P15">
            <v>2000</v>
          </cell>
          <cell r="Q15">
            <v>0.46794034724396438</v>
          </cell>
          <cell r="R15">
            <v>-0.18658506848179016</v>
          </cell>
          <cell r="S15">
            <v>0.29906042018739681</v>
          </cell>
          <cell r="T15">
            <v>-0.32157999053538933</v>
          </cell>
          <cell r="U15">
            <v>0.16654022062061202</v>
          </cell>
        </row>
        <row r="16">
          <cell r="D16">
            <v>37.4376115466941</v>
          </cell>
          <cell r="E16">
            <v>-27.430266284443249</v>
          </cell>
        </row>
        <row r="17">
          <cell r="D17">
            <v>0</v>
          </cell>
          <cell r="E17">
            <v>0</v>
          </cell>
        </row>
        <row r="18">
          <cell r="D18">
            <v>0</v>
          </cell>
          <cell r="E18">
            <v>0</v>
          </cell>
        </row>
        <row r="19">
          <cell r="D19">
            <v>0</v>
          </cell>
          <cell r="E19">
            <v>0</v>
          </cell>
          <cell r="H19">
            <v>800</v>
          </cell>
          <cell r="I19">
            <v>857.45200385192754</v>
          </cell>
          <cell r="J19">
            <v>62.01995390510497</v>
          </cell>
          <cell r="K19">
            <v>0</v>
          </cell>
          <cell r="L19">
            <v>0</v>
          </cell>
          <cell r="M19">
            <v>0</v>
          </cell>
          <cell r="P19">
            <v>800</v>
          </cell>
          <cell r="Q19">
            <v>0.12776554089391096</v>
          </cell>
          <cell r="R19">
            <v>0.24020984460439876</v>
          </cell>
          <cell r="S19">
            <v>0</v>
          </cell>
          <cell r="T19">
            <v>0</v>
          </cell>
          <cell r="U19">
            <v>0</v>
          </cell>
        </row>
        <row r="20">
          <cell r="H20">
            <v>1200</v>
          </cell>
          <cell r="I20">
            <v>1091.1428443691671</v>
          </cell>
          <cell r="J20">
            <v>37.4376115466941</v>
          </cell>
          <cell r="K20">
            <v>0</v>
          </cell>
          <cell r="L20">
            <v>0</v>
          </cell>
          <cell r="M20">
            <v>0</v>
          </cell>
          <cell r="P20">
            <v>1200</v>
          </cell>
          <cell r="Q20">
            <v>0.13866702252974245</v>
          </cell>
          <cell r="R20">
            <v>0.24028174746706968</v>
          </cell>
          <cell r="S20">
            <v>0</v>
          </cell>
          <cell r="T20">
            <v>0</v>
          </cell>
          <cell r="U20">
            <v>0</v>
          </cell>
        </row>
        <row r="21">
          <cell r="D21">
            <v>831.7158899822964</v>
          </cell>
          <cell r="E21">
            <v>680.16842502668101</v>
          </cell>
          <cell r="H21">
            <v>1600</v>
          </cell>
          <cell r="I21">
            <v>1324.8336848864064</v>
          </cell>
          <cell r="J21">
            <v>12.855269188283231</v>
          </cell>
          <cell r="K21">
            <v>0</v>
          </cell>
          <cell r="L21">
            <v>0</v>
          </cell>
          <cell r="M21">
            <v>0</v>
          </cell>
          <cell r="P21">
            <v>1600</v>
          </cell>
          <cell r="Q21">
            <v>0.14956850416557393</v>
          </cell>
          <cell r="R21">
            <v>0.2403536503297406</v>
          </cell>
          <cell r="S21">
            <v>0</v>
          </cell>
          <cell r="T21">
            <v>0</v>
          </cell>
          <cell r="U21">
            <v>0</v>
          </cell>
        </row>
        <row r="22">
          <cell r="D22">
            <v>6.377057878998432</v>
          </cell>
          <cell r="E22">
            <v>-31.513032346985202</v>
          </cell>
          <cell r="H22">
            <v>2000</v>
          </cell>
          <cell r="I22">
            <v>1558.5245254036461</v>
          </cell>
          <cell r="J22">
            <v>-11.727073170127641</v>
          </cell>
          <cell r="K22">
            <v>0</v>
          </cell>
          <cell r="L22">
            <v>0</v>
          </cell>
          <cell r="M22">
            <v>0</v>
          </cell>
          <cell r="P22">
            <v>2000</v>
          </cell>
          <cell r="Q22">
            <v>0.1604699858014054</v>
          </cell>
          <cell r="R22">
            <v>0.24042555319241152</v>
          </cell>
          <cell r="S22">
            <v>0</v>
          </cell>
          <cell r="T22">
            <v>0</v>
          </cell>
          <cell r="U22">
            <v>0</v>
          </cell>
        </row>
        <row r="23">
          <cell r="D23">
            <v>0</v>
          </cell>
          <cell r="E23">
            <v>0</v>
          </cell>
        </row>
        <row r="24">
          <cell r="D24">
            <v>0</v>
          </cell>
          <cell r="E24">
            <v>0</v>
          </cell>
        </row>
        <row r="25">
          <cell r="D25">
            <v>0</v>
          </cell>
          <cell r="E25">
            <v>0</v>
          </cell>
          <cell r="H25">
            <v>800</v>
          </cell>
          <cell r="I25">
            <v>714.03336659870854</v>
          </cell>
          <cell r="J25">
            <v>-16.420155405033981</v>
          </cell>
          <cell r="K25">
            <v>-13.815924562216246</v>
          </cell>
          <cell r="L25">
            <v>0</v>
          </cell>
          <cell r="M25">
            <v>0</v>
          </cell>
          <cell r="P25">
            <v>800</v>
          </cell>
          <cell r="Q25">
            <v>0.11590423147255609</v>
          </cell>
          <cell r="R25">
            <v>0.22906512999189499</v>
          </cell>
          <cell r="S25">
            <v>0</v>
          </cell>
          <cell r="T25">
            <v>0</v>
          </cell>
          <cell r="U25">
            <v>0</v>
          </cell>
        </row>
        <row r="26">
          <cell r="H26">
            <v>1200</v>
          </cell>
          <cell r="I26">
            <v>1002.9890282152951</v>
          </cell>
          <cell r="J26">
            <v>-27.430266284443249</v>
          </cell>
          <cell r="K26">
            <v>0</v>
          </cell>
          <cell r="L26">
            <v>0</v>
          </cell>
          <cell r="M26">
            <v>0</v>
          </cell>
          <cell r="P26">
            <v>1200</v>
          </cell>
          <cell r="Q26">
            <v>0.14408432918579606</v>
          </cell>
          <cell r="R26">
            <v>0.2400871267384975</v>
          </cell>
          <cell r="S26">
            <v>0</v>
          </cell>
          <cell r="T26">
            <v>0</v>
          </cell>
          <cell r="U26">
            <v>0</v>
          </cell>
        </row>
        <row r="27">
          <cell r="H27">
            <v>1600</v>
          </cell>
          <cell r="I27">
            <v>1291.9446898318815</v>
          </cell>
          <cell r="J27">
            <v>-38.440377163852517</v>
          </cell>
          <cell r="K27">
            <v>13.815924562216249</v>
          </cell>
          <cell r="L27">
            <v>0</v>
          </cell>
          <cell r="M27">
            <v>0</v>
          </cell>
          <cell r="P27">
            <v>1600</v>
          </cell>
          <cell r="Q27">
            <v>0.17226442689903604</v>
          </cell>
          <cell r="R27">
            <v>0.25110912348510001</v>
          </cell>
          <cell r="S27">
            <v>0</v>
          </cell>
          <cell r="T27">
            <v>0</v>
          </cell>
          <cell r="U27">
            <v>0</v>
          </cell>
        </row>
        <row r="28">
          <cell r="D28">
            <v>0.42809179376241024</v>
          </cell>
          <cell r="E28">
            <v>0.44704818531985202</v>
          </cell>
          <cell r="H28">
            <v>2000</v>
          </cell>
          <cell r="I28">
            <v>1580.9003514484682</v>
          </cell>
          <cell r="J28">
            <v>-49.450488043261785</v>
          </cell>
          <cell r="K28">
            <v>27.631849124432499</v>
          </cell>
          <cell r="L28">
            <v>0</v>
          </cell>
          <cell r="M28">
            <v>0</v>
          </cell>
          <cell r="P28">
            <v>2000</v>
          </cell>
          <cell r="Q28">
            <v>0.20044452461227599</v>
          </cell>
          <cell r="R28">
            <v>0.26213112023170249</v>
          </cell>
          <cell r="S28">
            <v>0</v>
          </cell>
          <cell r="T28">
            <v>0</v>
          </cell>
          <cell r="U28">
            <v>0</v>
          </cell>
        </row>
        <row r="29">
          <cell r="D29">
            <v>-0.14811587395620276</v>
          </cell>
          <cell r="E29">
            <v>-0.24268009744439811</v>
          </cell>
        </row>
        <row r="30">
          <cell r="D30">
            <v>9.1679990203239164E-2</v>
          </cell>
          <cell r="E30">
            <v>0.18720544606363218</v>
          </cell>
        </row>
        <row r="31">
          <cell r="D31">
            <v>1.722113460409485E-2</v>
          </cell>
          <cell r="E31">
            <v>2.4302423227989506E-2</v>
          </cell>
        </row>
        <row r="32">
          <cell r="D32">
            <v>6.2320707769477519E-2</v>
          </cell>
          <cell r="E32">
            <v>-3.9995016613837309E-2</v>
          </cell>
          <cell r="H32">
            <v>800</v>
          </cell>
          <cell r="I32">
            <v>634.72694838765995</v>
          </cell>
          <cell r="J32">
            <v>37.457146233093908</v>
          </cell>
          <cell r="K32">
            <v>0</v>
          </cell>
          <cell r="L32">
            <v>0</v>
          </cell>
          <cell r="M32">
            <v>0</v>
          </cell>
          <cell r="P32">
            <v>800</v>
          </cell>
          <cell r="Q32">
            <v>5.8662231885537923E-2</v>
          </cell>
          <cell r="R32">
            <v>0.25265175594596156</v>
          </cell>
          <cell r="S32">
            <v>0</v>
          </cell>
          <cell r="T32">
            <v>0</v>
          </cell>
          <cell r="U32">
            <v>0</v>
          </cell>
        </row>
        <row r="33">
          <cell r="H33">
            <v>1200</v>
          </cell>
          <cell r="I33">
            <v>831.7158899822964</v>
          </cell>
          <cell r="J33">
            <v>6.377057878998432</v>
          </cell>
          <cell r="K33">
            <v>0</v>
          </cell>
          <cell r="L33">
            <v>0</v>
          </cell>
          <cell r="M33">
            <v>0</v>
          </cell>
          <cell r="P33">
            <v>1200</v>
          </cell>
          <cell r="Q33">
            <v>7.6394732924759248E-2</v>
          </cell>
          <cell r="R33">
            <v>0.24961068251880855</v>
          </cell>
          <cell r="S33">
            <v>0</v>
          </cell>
          <cell r="T33">
            <v>0</v>
          </cell>
          <cell r="U33">
            <v>0</v>
          </cell>
        </row>
        <row r="34">
          <cell r="D34">
            <v>0.13866702252974245</v>
          </cell>
          <cell r="E34">
            <v>0.14408432918579606</v>
          </cell>
          <cell r="H34">
            <v>1600</v>
          </cell>
          <cell r="I34">
            <v>1028.704831576933</v>
          </cell>
          <cell r="J34">
            <v>-24.703030475097059</v>
          </cell>
          <cell r="K34">
            <v>0</v>
          </cell>
          <cell r="L34">
            <v>0</v>
          </cell>
          <cell r="M34">
            <v>0</v>
          </cell>
          <cell r="P34">
            <v>1600</v>
          </cell>
          <cell r="Q34">
            <v>9.4127233963980567E-2</v>
          </cell>
          <cell r="R34">
            <v>0.24656960909165557</v>
          </cell>
          <cell r="S34">
            <v>0</v>
          </cell>
          <cell r="T34">
            <v>0</v>
          </cell>
          <cell r="U34">
            <v>0</v>
          </cell>
        </row>
        <row r="35">
          <cell r="D35">
            <v>0.24028174746706968</v>
          </cell>
          <cell r="E35">
            <v>0.2400871267384975</v>
          </cell>
          <cell r="H35">
            <v>2000</v>
          </cell>
          <cell r="I35">
            <v>1225.6937731715693</v>
          </cell>
          <cell r="J35">
            <v>-55.783118829192546</v>
          </cell>
          <cell r="K35">
            <v>0</v>
          </cell>
          <cell r="L35">
            <v>0</v>
          </cell>
          <cell r="M35">
            <v>0</v>
          </cell>
          <cell r="P35">
            <v>2000</v>
          </cell>
          <cell r="Q35">
            <v>0.1118597350032019</v>
          </cell>
          <cell r="R35">
            <v>0.24352853566450258</v>
          </cell>
          <cell r="S35">
            <v>0</v>
          </cell>
          <cell r="T35">
            <v>0</v>
          </cell>
          <cell r="U35">
            <v>0</v>
          </cell>
        </row>
        <row r="36">
          <cell r="D36">
            <v>0</v>
          </cell>
          <cell r="E36">
            <v>0</v>
          </cell>
        </row>
        <row r="37">
          <cell r="D37">
            <v>0</v>
          </cell>
          <cell r="E37">
            <v>0</v>
          </cell>
        </row>
        <row r="38">
          <cell r="D38">
            <v>0</v>
          </cell>
          <cell r="E38">
            <v>0</v>
          </cell>
          <cell r="H38">
            <v>800</v>
          </cell>
          <cell r="I38">
            <v>489.44141216288108</v>
          </cell>
          <cell r="J38">
            <v>-50.173431129572769</v>
          </cell>
          <cell r="K38">
            <v>0</v>
          </cell>
          <cell r="L38">
            <v>0</v>
          </cell>
          <cell r="M38">
            <v>0</v>
          </cell>
          <cell r="P38">
            <v>800</v>
          </cell>
          <cell r="Q38">
            <v>9.9104615822276296E-2</v>
          </cell>
          <cell r="R38">
            <v>0.24469875343551067</v>
          </cell>
          <cell r="S38">
            <v>0</v>
          </cell>
          <cell r="T38">
            <v>0</v>
          </cell>
          <cell r="U38">
            <v>0</v>
          </cell>
        </row>
        <row r="39">
          <cell r="H39">
            <v>1200</v>
          </cell>
          <cell r="I39">
            <v>680.16842502668101</v>
          </cell>
          <cell r="J39">
            <v>-31.513032346985202</v>
          </cell>
          <cell r="K39">
            <v>0</v>
          </cell>
          <cell r="L39">
            <v>0</v>
          </cell>
          <cell r="M39">
            <v>0</v>
          </cell>
          <cell r="P39">
            <v>1200</v>
          </cell>
          <cell r="Q39">
            <v>0.10375745934840055</v>
          </cell>
          <cell r="R39">
            <v>0.2516432692309839</v>
          </cell>
          <cell r="S39">
            <v>0</v>
          </cell>
          <cell r="T39">
            <v>0</v>
          </cell>
          <cell r="U39">
            <v>0</v>
          </cell>
        </row>
        <row r="40">
          <cell r="D40">
            <v>7.6394732924759248E-2</v>
          </cell>
          <cell r="E40">
            <v>0.10375745934840055</v>
          </cell>
          <cell r="H40">
            <v>1600</v>
          </cell>
          <cell r="I40">
            <v>870.89543789048093</v>
          </cell>
          <cell r="J40">
            <v>-12.852633564397641</v>
          </cell>
          <cell r="K40">
            <v>0</v>
          </cell>
          <cell r="L40">
            <v>0</v>
          </cell>
          <cell r="M40">
            <v>0</v>
          </cell>
          <cell r="P40">
            <v>1600</v>
          </cell>
          <cell r="Q40">
            <v>0.10841030287452481</v>
          </cell>
          <cell r="R40">
            <v>0.25858778502645713</v>
          </cell>
          <cell r="S40">
            <v>0</v>
          </cell>
          <cell r="T40">
            <v>0</v>
          </cell>
          <cell r="U40">
            <v>0</v>
          </cell>
        </row>
        <row r="41">
          <cell r="D41">
            <v>0.24961068251880855</v>
          </cell>
          <cell r="E41">
            <v>0.2516432692309839</v>
          </cell>
          <cell r="H41">
            <v>2000</v>
          </cell>
          <cell r="I41">
            <v>1061.6224507542809</v>
          </cell>
          <cell r="J41">
            <v>5.8077652181899211</v>
          </cell>
          <cell r="K41">
            <v>0</v>
          </cell>
          <cell r="L41">
            <v>0</v>
          </cell>
          <cell r="M41">
            <v>0</v>
          </cell>
          <cell r="P41">
            <v>2000</v>
          </cell>
          <cell r="Q41">
            <v>0.11306314640064907</v>
          </cell>
          <cell r="R41">
            <v>0.26553230082193036</v>
          </cell>
          <cell r="S41">
            <v>0</v>
          </cell>
          <cell r="T41">
            <v>0</v>
          </cell>
          <cell r="U41">
            <v>0</v>
          </cell>
        </row>
        <row r="42">
          <cell r="D42">
            <v>0</v>
          </cell>
          <cell r="E42">
            <v>0</v>
          </cell>
        </row>
        <row r="43">
          <cell r="D43">
            <v>0</v>
          </cell>
          <cell r="E43">
            <v>0</v>
          </cell>
        </row>
        <row r="44">
          <cell r="D44">
            <v>0</v>
          </cell>
          <cell r="E44">
            <v>0</v>
          </cell>
        </row>
      </sheetData>
      <sheetData sheetId="8">
        <row r="4">
          <cell r="G4">
            <v>65</v>
          </cell>
          <cell r="I4">
            <v>0</v>
          </cell>
        </row>
        <row r="5">
          <cell r="G5">
            <v>66</v>
          </cell>
          <cell r="I5">
            <v>0</v>
          </cell>
        </row>
        <row r="6">
          <cell r="G6">
            <v>67</v>
          </cell>
          <cell r="I6">
            <v>0</v>
          </cell>
        </row>
        <row r="7">
          <cell r="D7">
            <v>0.66419944074913084</v>
          </cell>
          <cell r="G7">
            <v>68</v>
          </cell>
          <cell r="I7">
            <v>0</v>
          </cell>
        </row>
        <row r="8">
          <cell r="G8">
            <v>69</v>
          </cell>
          <cell r="I8">
            <v>0</v>
          </cell>
        </row>
        <row r="9">
          <cell r="G9">
            <v>70</v>
          </cell>
          <cell r="I9">
            <v>0</v>
          </cell>
        </row>
        <row r="10">
          <cell r="G10">
            <v>71</v>
          </cell>
          <cell r="I10">
            <v>0</v>
          </cell>
        </row>
        <row r="11">
          <cell r="D11">
            <v>0.8</v>
          </cell>
          <cell r="G11">
            <v>72</v>
          </cell>
          <cell r="I11">
            <v>0</v>
          </cell>
        </row>
        <row r="12">
          <cell r="G12">
            <v>73</v>
          </cell>
          <cell r="I12">
            <v>0</v>
          </cell>
        </row>
        <row r="13">
          <cell r="G13">
            <v>74</v>
          </cell>
          <cell r="I13">
            <v>0</v>
          </cell>
        </row>
        <row r="14">
          <cell r="G14">
            <v>75</v>
          </cell>
          <cell r="I14">
            <v>0</v>
          </cell>
        </row>
        <row r="15">
          <cell r="G15">
            <v>76</v>
          </cell>
          <cell r="I15">
            <v>0</v>
          </cell>
        </row>
        <row r="16">
          <cell r="G16">
            <v>77</v>
          </cell>
          <cell r="I16">
            <v>0</v>
          </cell>
        </row>
        <row r="17">
          <cell r="G17">
            <v>78</v>
          </cell>
          <cell r="I17">
            <v>1.4426E-2</v>
          </cell>
        </row>
        <row r="18">
          <cell r="G18">
            <v>79</v>
          </cell>
          <cell r="I18">
            <v>1.4426E-2</v>
          </cell>
        </row>
        <row r="19">
          <cell r="G19">
            <v>80</v>
          </cell>
          <cell r="I19">
            <v>0.71408700000000003</v>
          </cell>
        </row>
        <row r="20">
          <cell r="G20">
            <v>81</v>
          </cell>
          <cell r="I20">
            <v>0.72130000000000005</v>
          </cell>
        </row>
        <row r="21">
          <cell r="G21">
            <v>82</v>
          </cell>
          <cell r="I21">
            <v>0.72130000000000005</v>
          </cell>
        </row>
        <row r="22">
          <cell r="G22">
            <v>83</v>
          </cell>
          <cell r="I22">
            <v>0.72130000000000005</v>
          </cell>
        </row>
        <row r="23">
          <cell r="G23">
            <v>84</v>
          </cell>
          <cell r="I23">
            <v>0.72130000000000005</v>
          </cell>
        </row>
        <row r="24">
          <cell r="G24">
            <v>85</v>
          </cell>
          <cell r="I24">
            <v>0.72130000000000005</v>
          </cell>
        </row>
        <row r="25">
          <cell r="G25">
            <v>86</v>
          </cell>
          <cell r="I25">
            <v>0.72130000000000005</v>
          </cell>
        </row>
        <row r="26">
          <cell r="G26">
            <v>87</v>
          </cell>
          <cell r="I26">
            <v>0.72130000000000005</v>
          </cell>
        </row>
        <row r="27">
          <cell r="G27">
            <v>88</v>
          </cell>
          <cell r="I27">
            <v>0.72130000000000005</v>
          </cell>
        </row>
        <row r="28">
          <cell r="G28">
            <v>89</v>
          </cell>
          <cell r="I28">
            <v>0.72130000000000005</v>
          </cell>
        </row>
        <row r="29">
          <cell r="G29">
            <v>90</v>
          </cell>
          <cell r="I29">
            <v>0.84671500000000011</v>
          </cell>
        </row>
        <row r="30">
          <cell r="G30">
            <v>91</v>
          </cell>
          <cell r="I30">
            <v>0.86065000000000014</v>
          </cell>
        </row>
        <row r="31">
          <cell r="G31">
            <v>92</v>
          </cell>
          <cell r="I31">
            <v>0.97213000000000016</v>
          </cell>
        </row>
        <row r="32">
          <cell r="G32">
            <v>93</v>
          </cell>
          <cell r="I32">
            <v>0.98606500000000019</v>
          </cell>
        </row>
        <row r="33">
          <cell r="G33">
            <v>94</v>
          </cell>
          <cell r="I33">
            <v>0.98606500000000019</v>
          </cell>
        </row>
        <row r="34">
          <cell r="G34">
            <v>95</v>
          </cell>
          <cell r="I34">
            <v>0.98606500000000019</v>
          </cell>
        </row>
        <row r="35">
          <cell r="G35">
            <v>96</v>
          </cell>
          <cell r="I35">
            <v>1.0000000000000002</v>
          </cell>
        </row>
      </sheetData>
      <sheetData sheetId="9">
        <row r="4">
          <cell r="L4">
            <v>45</v>
          </cell>
          <cell r="M4">
            <v>2.7616697169379149E-2</v>
          </cell>
        </row>
        <row r="5">
          <cell r="G5">
            <v>161</v>
          </cell>
          <cell r="I5">
            <v>2.0679510979142201E-4</v>
          </cell>
          <cell r="L5">
            <v>50</v>
          </cell>
          <cell r="M5">
            <v>9.3996471222292696E-2</v>
          </cell>
        </row>
        <row r="6">
          <cell r="D6">
            <v>2395</v>
          </cell>
          <cell r="G6">
            <v>168</v>
          </cell>
          <cell r="I6">
            <v>4.806875905661789E-4</v>
          </cell>
          <cell r="L6">
            <v>60</v>
          </cell>
          <cell r="M6">
            <v>0.1796104041278388</v>
          </cell>
        </row>
        <row r="7">
          <cell r="G7">
            <v>200</v>
          </cell>
          <cell r="I7">
            <v>8.4107673089282788E-4</v>
          </cell>
          <cell r="L7">
            <v>70</v>
          </cell>
          <cell r="M7">
            <v>0.30360502945856105</v>
          </cell>
        </row>
        <row r="8">
          <cell r="G8">
            <v>204</v>
          </cell>
          <cell r="I8">
            <v>1.0339102314871822E-3</v>
          </cell>
          <cell r="L8">
            <v>75</v>
          </cell>
          <cell r="M8">
            <v>0.4275996547892833</v>
          </cell>
        </row>
        <row r="9">
          <cell r="G9">
            <v>275</v>
          </cell>
          <cell r="I9">
            <v>1.3594035135049028E-3</v>
          </cell>
          <cell r="L9">
            <v>80</v>
          </cell>
          <cell r="M9">
            <v>0.56447557511763935</v>
          </cell>
        </row>
        <row r="10">
          <cell r="D10">
            <v>0.64004497175043362</v>
          </cell>
          <cell r="G10">
            <v>297</v>
          </cell>
          <cell r="I10">
            <v>1.7860735564407893E-3</v>
          </cell>
          <cell r="L10">
            <v>90</v>
          </cell>
          <cell r="M10">
            <v>0.68039869325051194</v>
          </cell>
        </row>
        <row r="11">
          <cell r="G11">
            <v>312</v>
          </cell>
          <cell r="I11">
            <v>2.0273399609866088E-3</v>
          </cell>
          <cell r="L11">
            <v>100</v>
          </cell>
          <cell r="M11">
            <v>0.79632181138338454</v>
          </cell>
        </row>
        <row r="12">
          <cell r="D12">
            <v>90</v>
          </cell>
          <cell r="G12">
            <v>331</v>
          </cell>
          <cell r="I12">
            <v>2.7768905871431038E-3</v>
          </cell>
          <cell r="L12">
            <v>115</v>
          </cell>
          <cell r="M12">
            <v>0.8536368138870889</v>
          </cell>
        </row>
        <row r="13">
          <cell r="G13">
            <v>336</v>
          </cell>
          <cell r="I13">
            <v>3.0507830679178606E-3</v>
          </cell>
          <cell r="L13">
            <v>120</v>
          </cell>
          <cell r="M13">
            <v>0.88524439600974891</v>
          </cell>
        </row>
        <row r="14">
          <cell r="G14">
            <v>348</v>
          </cell>
          <cell r="I14">
            <v>3.5549196301881206E-3</v>
          </cell>
          <cell r="L14">
            <v>125</v>
          </cell>
          <cell r="M14">
            <v>0.94845956025506906</v>
          </cell>
        </row>
        <row r="15">
          <cell r="G15">
            <v>401</v>
          </cell>
          <cell r="I15">
            <v>4.0324556528302828E-3</v>
          </cell>
          <cell r="L15">
            <v>140</v>
          </cell>
          <cell r="M15">
            <v>0.99999999999999989</v>
          </cell>
        </row>
        <row r="16">
          <cell r="G16">
            <v>421</v>
          </cell>
          <cell r="I16">
            <v>4.6027588121374061E-3</v>
          </cell>
        </row>
        <row r="17">
          <cell r="G17">
            <v>425</v>
          </cell>
          <cell r="I17">
            <v>4.9250188793937008E-3</v>
          </cell>
        </row>
        <row r="18">
          <cell r="G18">
            <v>435</v>
          </cell>
          <cell r="I18">
            <v>5.4346421091378966E-3</v>
          </cell>
        </row>
        <row r="19">
          <cell r="D19">
            <v>0</v>
          </cell>
          <cell r="G19">
            <v>440</v>
          </cell>
          <cell r="I19">
            <v>5.6318845389523777E-3</v>
          </cell>
        </row>
        <row r="20">
          <cell r="G20">
            <v>445</v>
          </cell>
          <cell r="I20">
            <v>6.3113821786113045E-3</v>
          </cell>
        </row>
        <row r="21">
          <cell r="G21">
            <v>445</v>
          </cell>
          <cell r="I21">
            <v>6.6837570746697056E-3</v>
          </cell>
        </row>
        <row r="22">
          <cell r="G22">
            <v>451</v>
          </cell>
          <cell r="I22">
            <v>7.0517557002429433E-3</v>
          </cell>
        </row>
        <row r="23">
          <cell r="G23">
            <v>455</v>
          </cell>
          <cell r="I23">
            <v>7.3903777937161519E-3</v>
          </cell>
        </row>
        <row r="24">
          <cell r="G24">
            <v>460</v>
          </cell>
          <cell r="I24">
            <v>7.657297634576116E-3</v>
          </cell>
        </row>
        <row r="25">
          <cell r="G25">
            <v>467</v>
          </cell>
          <cell r="I25">
            <v>8.0464754497734433E-3</v>
          </cell>
        </row>
        <row r="26">
          <cell r="G26">
            <v>480</v>
          </cell>
          <cell r="I26">
            <v>8.5629733432275399E-3</v>
          </cell>
        </row>
        <row r="27">
          <cell r="G27">
            <v>480</v>
          </cell>
          <cell r="I27">
            <v>8.8735579127342396E-3</v>
          </cell>
        </row>
        <row r="28">
          <cell r="G28">
            <v>487</v>
          </cell>
          <cell r="I28">
            <v>9.7973428899231461E-3</v>
          </cell>
        </row>
        <row r="29">
          <cell r="G29">
            <v>490</v>
          </cell>
          <cell r="I29">
            <v>1.0631642933310965E-2</v>
          </cell>
        </row>
        <row r="30">
          <cell r="G30">
            <v>496</v>
          </cell>
          <cell r="I30">
            <v>1.0844349274130853E-2</v>
          </cell>
        </row>
        <row r="31">
          <cell r="G31">
            <v>498</v>
          </cell>
          <cell r="I31">
            <v>1.1155570688969349E-2</v>
          </cell>
        </row>
        <row r="32">
          <cell r="G32">
            <v>500</v>
          </cell>
          <cell r="I32">
            <v>1.1558824418936117E-2</v>
          </cell>
        </row>
        <row r="33">
          <cell r="G33">
            <v>511</v>
          </cell>
          <cell r="I33">
            <v>1.1845355830141903E-2</v>
          </cell>
        </row>
        <row r="34">
          <cell r="G34">
            <v>520</v>
          </cell>
          <cell r="I34">
            <v>1.2268613035274063E-2</v>
          </cell>
        </row>
        <row r="35">
          <cell r="G35">
            <v>525</v>
          </cell>
          <cell r="I35">
            <v>1.2819010695620688E-2</v>
          </cell>
        </row>
        <row r="36">
          <cell r="G36">
            <v>538</v>
          </cell>
          <cell r="I36">
            <v>1.3246921770485203E-2</v>
          </cell>
        </row>
        <row r="37">
          <cell r="G37">
            <v>544</v>
          </cell>
          <cell r="I37">
            <v>1.3989401780522014E-2</v>
          </cell>
        </row>
        <row r="38">
          <cell r="G38">
            <v>545</v>
          </cell>
          <cell r="I38">
            <v>1.4370333265140957E-2</v>
          </cell>
        </row>
        <row r="39">
          <cell r="G39">
            <v>546</v>
          </cell>
          <cell r="I39">
            <v>1.4784070449031139E-2</v>
          </cell>
        </row>
        <row r="40">
          <cell r="G40">
            <v>548</v>
          </cell>
          <cell r="I40">
            <v>1.5069213864000959E-2</v>
          </cell>
        </row>
        <row r="41">
          <cell r="G41">
            <v>550</v>
          </cell>
          <cell r="I41">
            <v>1.5450145348619902E-2</v>
          </cell>
        </row>
        <row r="42">
          <cell r="G42">
            <v>552</v>
          </cell>
          <cell r="I42">
            <v>1.5691183142020976E-2</v>
          </cell>
        </row>
        <row r="43">
          <cell r="G43">
            <v>555</v>
          </cell>
          <cell r="I43">
            <v>1.6118653323963478E-2</v>
          </cell>
        </row>
        <row r="44">
          <cell r="G44">
            <v>561</v>
          </cell>
          <cell r="I44">
            <v>1.6465227819400397E-2</v>
          </cell>
        </row>
        <row r="45">
          <cell r="G45">
            <v>563</v>
          </cell>
          <cell r="I45">
            <v>1.7443732507021321E-2</v>
          </cell>
        </row>
        <row r="46">
          <cell r="G46">
            <v>567</v>
          </cell>
          <cell r="I46">
            <v>1.7989868202455156E-2</v>
          </cell>
        </row>
        <row r="47">
          <cell r="G47">
            <v>577</v>
          </cell>
          <cell r="I47">
            <v>1.8659421257317576E-2</v>
          </cell>
        </row>
        <row r="48">
          <cell r="G48">
            <v>581</v>
          </cell>
          <cell r="I48">
            <v>1.8945952668523364E-2</v>
          </cell>
        </row>
        <row r="49">
          <cell r="G49">
            <v>582</v>
          </cell>
          <cell r="I49">
            <v>1.9187219073069185E-2</v>
          </cell>
        </row>
        <row r="50">
          <cell r="G50">
            <v>587</v>
          </cell>
          <cell r="I50">
            <v>1.9594914390991043E-2</v>
          </cell>
        </row>
        <row r="51">
          <cell r="G51">
            <v>595</v>
          </cell>
          <cell r="I51">
            <v>1.9982214328927946E-2</v>
          </cell>
        </row>
        <row r="52">
          <cell r="G52">
            <v>597</v>
          </cell>
          <cell r="I52">
            <v>2.0288879850238976E-2</v>
          </cell>
        </row>
        <row r="53">
          <cell r="G53">
            <v>600</v>
          </cell>
          <cell r="I53">
            <v>2.0444221123094772E-2</v>
          </cell>
        </row>
        <row r="54">
          <cell r="G54">
            <v>600</v>
          </cell>
          <cell r="I54">
            <v>2.1057552165716836E-2</v>
          </cell>
        </row>
        <row r="55">
          <cell r="G55">
            <v>600</v>
          </cell>
          <cell r="I55">
            <v>2.1421060215232539E-2</v>
          </cell>
        </row>
        <row r="56">
          <cell r="G56">
            <v>600</v>
          </cell>
          <cell r="I56">
            <v>2.166232661977836E-2</v>
          </cell>
        </row>
        <row r="57">
          <cell r="G57">
            <v>601</v>
          </cell>
          <cell r="I57">
            <v>2.2263818870976008E-2</v>
          </cell>
        </row>
        <row r="58">
          <cell r="G58">
            <v>605</v>
          </cell>
          <cell r="I58">
            <v>2.2989871537325977E-2</v>
          </cell>
        </row>
        <row r="59">
          <cell r="G59">
            <v>607</v>
          </cell>
          <cell r="I59">
            <v>2.3336446032762897E-2</v>
          </cell>
        </row>
        <row r="60">
          <cell r="G60">
            <v>608</v>
          </cell>
          <cell r="I60">
            <v>2.3679754654703424E-2</v>
          </cell>
        </row>
        <row r="61">
          <cell r="G61">
            <v>608</v>
          </cell>
          <cell r="I61">
            <v>2.4340244910613359E-2</v>
          </cell>
        </row>
        <row r="62">
          <cell r="G62">
            <v>608</v>
          </cell>
          <cell r="I62">
            <v>2.4824377997718229E-2</v>
          </cell>
        </row>
        <row r="63">
          <cell r="G63">
            <v>612</v>
          </cell>
          <cell r="I63">
            <v>2.5180292891354823E-2</v>
          </cell>
        </row>
        <row r="64">
          <cell r="G64">
            <v>615</v>
          </cell>
          <cell r="I64">
            <v>2.5800890502506356E-2</v>
          </cell>
        </row>
        <row r="65">
          <cell r="G65">
            <v>615</v>
          </cell>
          <cell r="I65">
            <v>2.6355419492825917E-2</v>
          </cell>
        </row>
        <row r="66">
          <cell r="G66">
            <v>635</v>
          </cell>
          <cell r="I66">
            <v>2.6629311973600675E-2</v>
          </cell>
        </row>
        <row r="67">
          <cell r="G67">
            <v>638</v>
          </cell>
          <cell r="I67">
            <v>2.6961288014508731E-2</v>
          </cell>
        </row>
        <row r="68">
          <cell r="G68">
            <v>640</v>
          </cell>
          <cell r="I68">
            <v>2.7179791280784713E-2</v>
          </cell>
        </row>
        <row r="69">
          <cell r="G69">
            <v>640</v>
          </cell>
          <cell r="I69">
            <v>2.7471972653139255E-2</v>
          </cell>
        </row>
        <row r="70">
          <cell r="G70">
            <v>646</v>
          </cell>
          <cell r="I70">
            <v>2.7848691160947854E-2</v>
          </cell>
        </row>
        <row r="71">
          <cell r="G71">
            <v>647</v>
          </cell>
          <cell r="I71">
            <v>2.8403220151267415E-2</v>
          </cell>
        </row>
        <row r="72">
          <cell r="G72">
            <v>648</v>
          </cell>
          <cell r="I72">
            <v>2.8721136606773511E-2</v>
          </cell>
        </row>
        <row r="73">
          <cell r="G73">
            <v>650</v>
          </cell>
          <cell r="I73">
            <v>2.9077051500410105E-2</v>
          </cell>
        </row>
        <row r="74">
          <cell r="G74">
            <v>657</v>
          </cell>
          <cell r="I74">
            <v>2.9363582911615893E-2</v>
          </cell>
        </row>
        <row r="75">
          <cell r="G75">
            <v>665</v>
          </cell>
          <cell r="I75">
            <v>2.963069870488564E-2</v>
          </cell>
        </row>
        <row r="76">
          <cell r="G76">
            <v>666</v>
          </cell>
          <cell r="I76">
            <v>3.0157990310245304E-2</v>
          </cell>
        </row>
        <row r="77">
          <cell r="G77">
            <v>670</v>
          </cell>
          <cell r="I77">
            <v>3.0624797938451825E-2</v>
          </cell>
        </row>
        <row r="78">
          <cell r="G78">
            <v>670</v>
          </cell>
          <cell r="I78">
            <v>3.0934076158559969E-2</v>
          </cell>
        </row>
        <row r="79">
          <cell r="G79">
            <v>670</v>
          </cell>
          <cell r="I79">
            <v>3.1289991052196563E-2</v>
          </cell>
        </row>
        <row r="80">
          <cell r="G80">
            <v>674</v>
          </cell>
          <cell r="I80">
            <v>3.1502697393016449E-2</v>
          </cell>
        </row>
        <row r="81">
          <cell r="G81">
            <v>676</v>
          </cell>
          <cell r="I81">
            <v>3.1946382636868526E-2</v>
          </cell>
        </row>
        <row r="82">
          <cell r="G82">
            <v>683</v>
          </cell>
          <cell r="I82">
            <v>3.2325583208534382E-2</v>
          </cell>
        </row>
        <row r="83">
          <cell r="G83">
            <v>684</v>
          </cell>
          <cell r="I83">
            <v>3.252354413051807E-2</v>
          </cell>
        </row>
        <row r="84">
          <cell r="G84">
            <v>692</v>
          </cell>
          <cell r="I84">
            <v>3.3252323801237521E-2</v>
          </cell>
        </row>
        <row r="85">
          <cell r="G85">
            <v>695</v>
          </cell>
          <cell r="I85">
            <v>3.3736456888342391E-2</v>
          </cell>
        </row>
        <row r="86">
          <cell r="G86">
            <v>699</v>
          </cell>
          <cell r="I86">
            <v>3.4022988299548175E-2</v>
          </cell>
        </row>
        <row r="87">
          <cell r="G87">
            <v>701</v>
          </cell>
          <cell r="I87">
            <v>3.4248480535106429E-2</v>
          </cell>
        </row>
        <row r="88">
          <cell r="G88">
            <v>701</v>
          </cell>
          <cell r="I88">
            <v>3.4398808692145268E-2</v>
          </cell>
        </row>
        <row r="89">
          <cell r="G89">
            <v>704</v>
          </cell>
          <cell r="I89">
            <v>3.4751065807465904E-2</v>
          </cell>
        </row>
        <row r="90">
          <cell r="G90">
            <v>712</v>
          </cell>
          <cell r="I90">
            <v>3.5294670450940036E-2</v>
          </cell>
        </row>
        <row r="91">
          <cell r="G91">
            <v>712</v>
          </cell>
          <cell r="I91">
            <v>3.5849199441259597E-2</v>
          </cell>
        </row>
        <row r="92">
          <cell r="G92">
            <v>717</v>
          </cell>
          <cell r="I92">
            <v>3.6201260604170449E-2</v>
          </cell>
        </row>
        <row r="93">
          <cell r="G93">
            <v>720</v>
          </cell>
          <cell r="I93">
            <v>3.6555624207896258E-2</v>
          </cell>
        </row>
        <row r="94">
          <cell r="G94">
            <v>720</v>
          </cell>
          <cell r="I94">
            <v>3.6785802971921834E-2</v>
          </cell>
        </row>
        <row r="95">
          <cell r="G95">
            <v>720</v>
          </cell>
          <cell r="I95">
            <v>3.6985233536978898E-2</v>
          </cell>
        </row>
        <row r="96">
          <cell r="G96">
            <v>720</v>
          </cell>
          <cell r="I96">
            <v>3.7440986183400138E-2</v>
          </cell>
        </row>
        <row r="97">
          <cell r="G97">
            <v>725</v>
          </cell>
          <cell r="I97">
            <v>3.7779265360156224E-2</v>
          </cell>
        </row>
        <row r="98">
          <cell r="G98">
            <v>725</v>
          </cell>
          <cell r="I98">
            <v>3.8036550874201838E-2</v>
          </cell>
        </row>
        <row r="99">
          <cell r="G99">
            <v>729</v>
          </cell>
          <cell r="I99">
            <v>3.8229384374796192E-2</v>
          </cell>
        </row>
        <row r="100">
          <cell r="G100">
            <v>730</v>
          </cell>
          <cell r="I100">
            <v>3.8515915786001977E-2</v>
          </cell>
        </row>
        <row r="101">
          <cell r="G101">
            <v>739</v>
          </cell>
          <cell r="I101">
            <v>3.8778769614358936E-2</v>
          </cell>
        </row>
        <row r="102">
          <cell r="G102">
            <v>741</v>
          </cell>
          <cell r="I102">
            <v>3.9312625625446344E-2</v>
          </cell>
        </row>
        <row r="103">
          <cell r="G103">
            <v>744</v>
          </cell>
          <cell r="I103">
            <v>3.9695957527085136E-2</v>
          </cell>
        </row>
        <row r="104">
          <cell r="G104">
            <v>744</v>
          </cell>
          <cell r="I104">
            <v>4.0022348924314367E-2</v>
          </cell>
        </row>
        <row r="105">
          <cell r="G105">
            <v>744</v>
          </cell>
          <cell r="I105">
            <v>4.0438257914079651E-2</v>
          </cell>
        </row>
        <row r="106">
          <cell r="G106">
            <v>746</v>
          </cell>
          <cell r="I106">
            <v>4.0759195302569905E-2</v>
          </cell>
        </row>
        <row r="107">
          <cell r="G107">
            <v>752</v>
          </cell>
          <cell r="I107">
            <v>4.1219193584536455E-2</v>
          </cell>
        </row>
        <row r="108">
          <cell r="G108">
            <v>753</v>
          </cell>
          <cell r="I108">
            <v>4.1504206364566421E-2</v>
          </cell>
        </row>
        <row r="109">
          <cell r="G109">
            <v>753</v>
          </cell>
          <cell r="I109">
            <v>4.3168755756695418E-2</v>
          </cell>
        </row>
        <row r="110">
          <cell r="G110">
            <v>754</v>
          </cell>
          <cell r="I110">
            <v>4.350737785016863E-2</v>
          </cell>
        </row>
        <row r="111">
          <cell r="G111">
            <v>755</v>
          </cell>
          <cell r="I111">
            <v>4.3933231424730421E-2</v>
          </cell>
        </row>
        <row r="112">
          <cell r="G112">
            <v>756</v>
          </cell>
          <cell r="I112">
            <v>4.4457028545448946E-2</v>
          </cell>
        </row>
        <row r="113">
          <cell r="G113">
            <v>756</v>
          </cell>
          <cell r="I113">
            <v>4.4771303552006564E-2</v>
          </cell>
        </row>
        <row r="114">
          <cell r="G114">
            <v>758</v>
          </cell>
          <cell r="I114">
            <v>4.4949309986927304E-2</v>
          </cell>
        </row>
        <row r="115">
          <cell r="G115">
            <v>760</v>
          </cell>
          <cell r="I115">
            <v>4.5223561713786664E-2</v>
          </cell>
        </row>
        <row r="116">
          <cell r="G116">
            <v>761</v>
          </cell>
          <cell r="I116">
            <v>4.5835668053847582E-2</v>
          </cell>
        </row>
        <row r="117">
          <cell r="G117">
            <v>761</v>
          </cell>
          <cell r="I117">
            <v>4.6022949569498074E-2</v>
          </cell>
        </row>
        <row r="118">
          <cell r="G118">
            <v>761</v>
          </cell>
          <cell r="I118">
            <v>4.6377411149428775E-2</v>
          </cell>
        </row>
        <row r="119">
          <cell r="G119">
            <v>761</v>
          </cell>
          <cell r="I119">
            <v>4.6697009529785512E-2</v>
          </cell>
        </row>
        <row r="120">
          <cell r="G120">
            <v>765</v>
          </cell>
          <cell r="I120">
            <v>4.7010647691011334E-2</v>
          </cell>
        </row>
        <row r="121">
          <cell r="G121">
            <v>765</v>
          </cell>
          <cell r="I121">
            <v>4.7324285852237157E-2</v>
          </cell>
        </row>
        <row r="122">
          <cell r="G122">
            <v>767</v>
          </cell>
          <cell r="I122">
            <v>4.7878635219514416E-2</v>
          </cell>
        </row>
        <row r="123">
          <cell r="G123">
            <v>767</v>
          </cell>
          <cell r="I123">
            <v>4.8076596141498104E-2</v>
          </cell>
        </row>
        <row r="124">
          <cell r="G124">
            <v>767</v>
          </cell>
          <cell r="I124">
            <v>4.8360645488846637E-2</v>
          </cell>
        </row>
        <row r="125">
          <cell r="G125">
            <v>768</v>
          </cell>
          <cell r="I125">
            <v>4.872929728911915E-2</v>
          </cell>
        </row>
        <row r="126">
          <cell r="G126">
            <v>770</v>
          </cell>
          <cell r="I126">
            <v>4.9081554404439787E-2</v>
          </cell>
        </row>
        <row r="127">
          <cell r="G127">
            <v>770</v>
          </cell>
          <cell r="I127">
            <v>4.9468691048701871E-2</v>
          </cell>
        </row>
        <row r="128">
          <cell r="G128">
            <v>775</v>
          </cell>
          <cell r="I128">
            <v>4.9735855830074067E-2</v>
          </cell>
        </row>
        <row r="129">
          <cell r="G129">
            <v>776</v>
          </cell>
          <cell r="I129">
            <v>4.995435909635005E-2</v>
          </cell>
        </row>
        <row r="130">
          <cell r="G130">
            <v>780</v>
          </cell>
          <cell r="I130">
            <v>5.0391953486131361E-2</v>
          </cell>
        </row>
        <row r="131">
          <cell r="G131">
            <v>784</v>
          </cell>
          <cell r="I131">
            <v>5.0940440610482599E-2</v>
          </cell>
        </row>
        <row r="132">
          <cell r="G132">
            <v>788</v>
          </cell>
          <cell r="I132">
            <v>5.1357753925851325E-2</v>
          </cell>
        </row>
        <row r="133">
          <cell r="G133">
            <v>790</v>
          </cell>
          <cell r="I133">
            <v>5.1664419447162359E-2</v>
          </cell>
        </row>
        <row r="134">
          <cell r="G134">
            <v>790</v>
          </cell>
          <cell r="I134">
            <v>5.2110750048546511E-2</v>
          </cell>
        </row>
        <row r="135">
          <cell r="G135">
            <v>790</v>
          </cell>
          <cell r="I135">
            <v>5.2413561839131803E-2</v>
          </cell>
        </row>
        <row r="136">
          <cell r="G136">
            <v>791</v>
          </cell>
          <cell r="I136">
            <v>5.2839415413693594E-2</v>
          </cell>
        </row>
        <row r="137">
          <cell r="G137">
            <v>791</v>
          </cell>
          <cell r="I137">
            <v>5.532651198739201E-2</v>
          </cell>
        </row>
        <row r="138">
          <cell r="G138">
            <v>792</v>
          </cell>
          <cell r="I138">
            <v>5.5678769102712647E-2</v>
          </cell>
        </row>
        <row r="139">
          <cell r="G139">
            <v>794</v>
          </cell>
          <cell r="I139">
            <v>5.5934013445823015E-2</v>
          </cell>
        </row>
        <row r="140">
          <cell r="G140">
            <v>795</v>
          </cell>
          <cell r="I140">
            <v>5.631590836312339E-2</v>
          </cell>
        </row>
        <row r="141">
          <cell r="G141">
            <v>795</v>
          </cell>
          <cell r="I141">
            <v>5.6662482858560306E-2</v>
          </cell>
        </row>
        <row r="142">
          <cell r="G142">
            <v>799</v>
          </cell>
          <cell r="I142">
            <v>5.7055171487766253E-2</v>
          </cell>
        </row>
        <row r="143">
          <cell r="G143">
            <v>799</v>
          </cell>
          <cell r="I143">
            <v>5.7419561323125978E-2</v>
          </cell>
        </row>
        <row r="144">
          <cell r="G144">
            <v>799</v>
          </cell>
          <cell r="I144">
            <v>5.7669270010659968E-2</v>
          </cell>
        </row>
        <row r="145">
          <cell r="G145">
            <v>800</v>
          </cell>
          <cell r="I145">
            <v>5.7975935531971001E-2</v>
          </cell>
        </row>
        <row r="146">
          <cell r="G146">
            <v>802</v>
          </cell>
          <cell r="I146">
            <v>5.8564380618550571E-2</v>
          </cell>
        </row>
        <row r="147">
          <cell r="G147">
            <v>804</v>
          </cell>
          <cell r="I147">
            <v>5.8897091480995312E-2</v>
          </cell>
        </row>
        <row r="148">
          <cell r="G148">
            <v>806</v>
          </cell>
          <cell r="I148">
            <v>5.9320054757512793E-2</v>
          </cell>
        </row>
        <row r="149">
          <cell r="G149">
            <v>806</v>
          </cell>
          <cell r="I149">
            <v>5.9858825908212267E-2</v>
          </cell>
        </row>
        <row r="150">
          <cell r="G150">
            <v>808</v>
          </cell>
          <cell r="I150">
            <v>6.0185217305441498E-2</v>
          </cell>
        </row>
        <row r="151">
          <cell r="G151">
            <v>811</v>
          </cell>
          <cell r="I151">
            <v>6.04770720904464E-2</v>
          </cell>
        </row>
        <row r="152">
          <cell r="G152">
            <v>816</v>
          </cell>
          <cell r="I152">
            <v>6.1160684730710776E-2</v>
          </cell>
        </row>
        <row r="153">
          <cell r="G153">
            <v>816</v>
          </cell>
          <cell r="I153">
            <v>6.1354253052841819E-2</v>
          </cell>
        </row>
        <row r="154">
          <cell r="G154">
            <v>816</v>
          </cell>
          <cell r="I154">
            <v>6.1640784464047603E-2</v>
          </cell>
        </row>
        <row r="155">
          <cell r="G155">
            <v>819</v>
          </cell>
          <cell r="I155">
            <v>6.2290529996154413E-2</v>
          </cell>
        </row>
        <row r="156">
          <cell r="G156">
            <v>822</v>
          </cell>
          <cell r="I156">
            <v>6.2782011298626164E-2</v>
          </cell>
        </row>
        <row r="157">
          <cell r="G157">
            <v>822</v>
          </cell>
          <cell r="I157">
            <v>6.3268152897931321E-2</v>
          </cell>
        </row>
        <row r="158">
          <cell r="G158">
            <v>823</v>
          </cell>
          <cell r="I158">
            <v>6.3553133019226327E-2</v>
          </cell>
        </row>
        <row r="159">
          <cell r="G159">
            <v>824</v>
          </cell>
          <cell r="I159">
            <v>6.3815986847583286E-2</v>
          </cell>
        </row>
        <row r="160">
          <cell r="G160">
            <v>825</v>
          </cell>
          <cell r="I160">
            <v>6.4142378244812517E-2</v>
          </cell>
        </row>
        <row r="161">
          <cell r="G161">
            <v>825</v>
          </cell>
          <cell r="I161">
            <v>6.4405444354946745E-2</v>
          </cell>
        </row>
        <row r="162">
          <cell r="G162">
            <v>826</v>
          </cell>
          <cell r="I162">
            <v>6.4636472246081378E-2</v>
          </cell>
        </row>
        <row r="163">
          <cell r="G163">
            <v>827</v>
          </cell>
          <cell r="I163">
            <v>6.4966717374036351E-2</v>
          </cell>
        </row>
        <row r="164">
          <cell r="G164">
            <v>830</v>
          </cell>
          <cell r="I164">
            <v>6.5404246446347736E-2</v>
          </cell>
        </row>
        <row r="165">
          <cell r="G165">
            <v>832</v>
          </cell>
          <cell r="I165">
            <v>6.5662740333587016E-2</v>
          </cell>
        </row>
        <row r="166">
          <cell r="G166">
            <v>840</v>
          </cell>
          <cell r="I166">
            <v>6.6002554470886404E-2</v>
          </cell>
        </row>
        <row r="167">
          <cell r="G167">
            <v>840</v>
          </cell>
          <cell r="I167">
            <v>6.6186864041655177E-2</v>
          </cell>
        </row>
        <row r="168">
          <cell r="G168">
            <v>840</v>
          </cell>
          <cell r="I168">
            <v>6.6545016058636802E-2</v>
          </cell>
        </row>
        <row r="169">
          <cell r="G169">
            <v>840</v>
          </cell>
          <cell r="I169">
            <v>6.6907707639778408E-2</v>
          </cell>
        </row>
        <row r="170">
          <cell r="G170">
            <v>843</v>
          </cell>
          <cell r="I170">
            <v>6.7184963970254447E-2</v>
          </cell>
        </row>
        <row r="171">
          <cell r="G171">
            <v>845</v>
          </cell>
          <cell r="I171">
            <v>6.7476818755259349E-2</v>
          </cell>
        </row>
        <row r="172">
          <cell r="G172">
            <v>845</v>
          </cell>
          <cell r="I172">
            <v>6.7763350166465133E-2</v>
          </cell>
        </row>
        <row r="173">
          <cell r="G173">
            <v>846</v>
          </cell>
          <cell r="I173">
            <v>6.8269446252833224E-2</v>
          </cell>
        </row>
        <row r="174">
          <cell r="G174">
            <v>850</v>
          </cell>
          <cell r="I174">
            <v>6.8587411696441766E-2</v>
          </cell>
        </row>
        <row r="175">
          <cell r="G175">
            <v>850</v>
          </cell>
          <cell r="I175">
            <v>6.8780980018572802E-2</v>
          </cell>
        </row>
        <row r="176">
          <cell r="G176">
            <v>851</v>
          </cell>
          <cell r="I176">
            <v>6.9638794351134625E-2</v>
          </cell>
        </row>
        <row r="177">
          <cell r="G177">
            <v>851</v>
          </cell>
          <cell r="I177">
            <v>7.4648655051680085E-2</v>
          </cell>
        </row>
        <row r="178">
          <cell r="G178">
            <v>854</v>
          </cell>
          <cell r="I178">
            <v>7.4868285044312324E-2</v>
          </cell>
        </row>
        <row r="179">
          <cell r="G179">
            <v>854</v>
          </cell>
          <cell r="I179">
            <v>7.5142177525087075E-2</v>
          </cell>
        </row>
        <row r="180">
          <cell r="G180">
            <v>854</v>
          </cell>
          <cell r="I180">
            <v>7.5443552331333957E-2</v>
          </cell>
        </row>
        <row r="181">
          <cell r="G181">
            <v>855</v>
          </cell>
          <cell r="I181">
            <v>7.6161228032165684E-2</v>
          </cell>
        </row>
        <row r="182">
          <cell r="G182">
            <v>858</v>
          </cell>
          <cell r="I182">
            <v>7.6659273740365172E-2</v>
          </cell>
        </row>
        <row r="183">
          <cell r="G183">
            <v>860</v>
          </cell>
          <cell r="I183">
            <v>7.7024414726629062E-2</v>
          </cell>
        </row>
        <row r="184">
          <cell r="G184">
            <v>864</v>
          </cell>
          <cell r="I184">
            <v>7.7476183007384708E-2</v>
          </cell>
        </row>
        <row r="185">
          <cell r="G185">
            <v>867</v>
          </cell>
          <cell r="I185">
            <v>7.7913434480448893E-2</v>
          </cell>
        </row>
        <row r="186">
          <cell r="G186">
            <v>867</v>
          </cell>
          <cell r="I186">
            <v>7.8388945661523296E-2</v>
          </cell>
        </row>
        <row r="187">
          <cell r="G187">
            <v>868</v>
          </cell>
          <cell r="I187">
            <v>7.8940698659370923E-2</v>
          </cell>
        </row>
        <row r="188">
          <cell r="G188">
            <v>868</v>
          </cell>
          <cell r="I188">
            <v>7.9243510449956214E-2</v>
          </cell>
        </row>
        <row r="189">
          <cell r="G189">
            <v>869</v>
          </cell>
          <cell r="I189">
            <v>7.9609206634714491E-2</v>
          </cell>
        </row>
        <row r="190">
          <cell r="G190">
            <v>870</v>
          </cell>
          <cell r="I190">
            <v>7.9858196830079275E-2</v>
          </cell>
        </row>
        <row r="191">
          <cell r="G191">
            <v>871</v>
          </cell>
          <cell r="I191">
            <v>8.0150051615084178E-2</v>
          </cell>
        </row>
        <row r="192">
          <cell r="G192">
            <v>873</v>
          </cell>
          <cell r="I192">
            <v>8.081054187099411E-2</v>
          </cell>
        </row>
        <row r="193">
          <cell r="G193">
            <v>873</v>
          </cell>
          <cell r="I193">
            <v>8.1199719686191441E-2</v>
          </cell>
        </row>
        <row r="194">
          <cell r="G194">
            <v>875</v>
          </cell>
          <cell r="I194">
            <v>8.17540690534687E-2</v>
          </cell>
        </row>
        <row r="195">
          <cell r="G195">
            <v>875</v>
          </cell>
          <cell r="I195">
            <v>8.1953499618525757E-2</v>
          </cell>
        </row>
        <row r="196">
          <cell r="G196">
            <v>876</v>
          </cell>
          <cell r="I196">
            <v>8.218256798556256E-2</v>
          </cell>
        </row>
        <row r="197">
          <cell r="G197">
            <v>876</v>
          </cell>
          <cell r="I197">
            <v>8.2560641830872167E-2</v>
          </cell>
        </row>
        <row r="198">
          <cell r="G198">
            <v>877</v>
          </cell>
          <cell r="I198">
            <v>8.289088695882714E-2</v>
          </cell>
        </row>
        <row r="199">
          <cell r="G199">
            <v>877</v>
          </cell>
          <cell r="I199">
            <v>8.3221132086782112E-2</v>
          </cell>
        </row>
        <row r="200">
          <cell r="G200">
            <v>877</v>
          </cell>
          <cell r="I200">
            <v>8.3705265173886989E-2</v>
          </cell>
        </row>
        <row r="201">
          <cell r="G201">
            <v>877</v>
          </cell>
          <cell r="I201">
            <v>8.4189398260991866E-2</v>
          </cell>
        </row>
        <row r="202">
          <cell r="G202">
            <v>880</v>
          </cell>
          <cell r="I202">
            <v>8.4751553065925495E-2</v>
          </cell>
        </row>
        <row r="203">
          <cell r="G203">
            <v>880</v>
          </cell>
          <cell r="I203">
            <v>8.5153369811553858E-2</v>
          </cell>
        </row>
        <row r="204">
          <cell r="G204">
            <v>884</v>
          </cell>
          <cell r="I204">
            <v>8.5395909906763268E-2</v>
          </cell>
        </row>
        <row r="205">
          <cell r="G205">
            <v>884</v>
          </cell>
          <cell r="I205">
            <v>8.5630007718984505E-2</v>
          </cell>
        </row>
        <row r="206">
          <cell r="G206">
            <v>886</v>
          </cell>
          <cell r="I206">
            <v>8.5962767569531695E-2</v>
          </cell>
        </row>
        <row r="207">
          <cell r="G207">
            <v>889</v>
          </cell>
          <cell r="I207">
            <v>8.62851092836254E-2</v>
          </cell>
        </row>
        <row r="208">
          <cell r="G208">
            <v>891</v>
          </cell>
          <cell r="I208">
            <v>8.6479298121720755E-2</v>
          </cell>
        </row>
        <row r="209">
          <cell r="G209">
            <v>891</v>
          </cell>
          <cell r="I209">
            <v>8.69307888032292E-2</v>
          </cell>
        </row>
        <row r="210">
          <cell r="G210">
            <v>893</v>
          </cell>
          <cell r="I210">
            <v>8.7364709085327077E-2</v>
          </cell>
        </row>
        <row r="211">
          <cell r="G211">
            <v>896</v>
          </cell>
          <cell r="I211">
            <v>8.7638601566101829E-2</v>
          </cell>
        </row>
        <row r="212">
          <cell r="G212">
            <v>896</v>
          </cell>
          <cell r="I212">
            <v>8.7888310253635818E-2</v>
          </cell>
        </row>
        <row r="213">
          <cell r="G213">
            <v>897</v>
          </cell>
          <cell r="I213">
            <v>8.8276198048802074E-2</v>
          </cell>
        </row>
        <row r="214">
          <cell r="G214">
            <v>900</v>
          </cell>
          <cell r="I214">
            <v>8.8817369616521397E-2</v>
          </cell>
        </row>
        <row r="215">
          <cell r="G215">
            <v>900</v>
          </cell>
          <cell r="I215">
            <v>8.912403513783243E-2</v>
          </cell>
        </row>
        <row r="216">
          <cell r="G216">
            <v>900</v>
          </cell>
          <cell r="I216">
            <v>8.9562723595235039E-2</v>
          </cell>
        </row>
        <row r="217">
          <cell r="G217">
            <v>900</v>
          </cell>
          <cell r="I217">
            <v>8.9778222257894336E-2</v>
          </cell>
        </row>
        <row r="218">
          <cell r="G218">
            <v>900</v>
          </cell>
          <cell r="I218">
            <v>8.9962531828663109E-2</v>
          </cell>
        </row>
        <row r="219">
          <cell r="G219">
            <v>900</v>
          </cell>
          <cell r="I219">
            <v>9.0571355965860148E-2</v>
          </cell>
        </row>
        <row r="220">
          <cell r="G220">
            <v>900</v>
          </cell>
          <cell r="I220">
            <v>9.0901601093815121E-2</v>
          </cell>
        </row>
        <row r="221">
          <cell r="G221">
            <v>900</v>
          </cell>
          <cell r="I221">
            <v>9.1471561336405119E-2</v>
          </cell>
        </row>
        <row r="222">
          <cell r="G222">
            <v>900</v>
          </cell>
          <cell r="I222">
            <v>9.1763742708759657E-2</v>
          </cell>
        </row>
        <row r="223">
          <cell r="G223">
            <v>900</v>
          </cell>
          <cell r="I223">
            <v>9.5092460021860989E-2</v>
          </cell>
        </row>
        <row r="224">
          <cell r="G224">
            <v>902</v>
          </cell>
          <cell r="I224">
            <v>9.5607912835796241E-2</v>
          </cell>
        </row>
        <row r="225">
          <cell r="G225">
            <v>903</v>
          </cell>
          <cell r="I225">
            <v>9.5801481157927276E-2</v>
          </cell>
        </row>
        <row r="226">
          <cell r="G226">
            <v>905</v>
          </cell>
          <cell r="I226">
            <v>9.6083130088255961E-2</v>
          </cell>
        </row>
        <row r="227">
          <cell r="G227">
            <v>905</v>
          </cell>
          <cell r="I227">
            <v>9.6395265947673447E-2</v>
          </cell>
        </row>
        <row r="228">
          <cell r="G228">
            <v>908</v>
          </cell>
          <cell r="I228">
            <v>9.7366324443722604E-2</v>
          </cell>
        </row>
        <row r="229">
          <cell r="G229">
            <v>910</v>
          </cell>
          <cell r="I229">
            <v>9.8049937083986988E-2</v>
          </cell>
        </row>
        <row r="230">
          <cell r="G230">
            <v>912</v>
          </cell>
          <cell r="I230">
            <v>9.8412726641333478E-2</v>
          </cell>
        </row>
        <row r="231">
          <cell r="G231">
            <v>912</v>
          </cell>
          <cell r="I231">
            <v>9.8755039171857614E-2</v>
          </cell>
        </row>
        <row r="232">
          <cell r="G232">
            <v>914</v>
          </cell>
          <cell r="I232">
            <v>9.9066244257328628E-2</v>
          </cell>
        </row>
        <row r="233">
          <cell r="G233">
            <v>914</v>
          </cell>
          <cell r="I233">
            <v>9.9944339664303036E-2</v>
          </cell>
        </row>
        <row r="234">
          <cell r="G234">
            <v>918</v>
          </cell>
          <cell r="I234">
            <v>0.1003406370837225</v>
          </cell>
        </row>
        <row r="235">
          <cell r="G235">
            <v>920</v>
          </cell>
          <cell r="I235">
            <v>0.10064730260503353</v>
          </cell>
        </row>
        <row r="236">
          <cell r="G236">
            <v>921</v>
          </cell>
          <cell r="I236">
            <v>0.10100176418496423</v>
          </cell>
        </row>
        <row r="237">
          <cell r="G237">
            <v>921</v>
          </cell>
          <cell r="I237">
            <v>0.10307191278442247</v>
          </cell>
        </row>
        <row r="238">
          <cell r="G238">
            <v>922</v>
          </cell>
          <cell r="I238">
            <v>0.10335844419562826</v>
          </cell>
        </row>
        <row r="239">
          <cell r="G239">
            <v>923</v>
          </cell>
          <cell r="I239">
            <v>0.10360098429083767</v>
          </cell>
        </row>
        <row r="240">
          <cell r="G240">
            <v>923</v>
          </cell>
          <cell r="I240">
            <v>0.10397554732213865</v>
          </cell>
        </row>
        <row r="241">
          <cell r="G241">
            <v>924</v>
          </cell>
          <cell r="I241">
            <v>0.10458887836476072</v>
          </cell>
        </row>
        <row r="242">
          <cell r="G242">
            <v>924</v>
          </cell>
          <cell r="I242">
            <v>0.10482297617698196</v>
          </cell>
        </row>
        <row r="243">
          <cell r="G243">
            <v>925</v>
          </cell>
          <cell r="I243">
            <v>0.10531834386891441</v>
          </cell>
        </row>
        <row r="244">
          <cell r="G244">
            <v>925</v>
          </cell>
          <cell r="I244">
            <v>0.10592354288653046</v>
          </cell>
        </row>
        <row r="245">
          <cell r="G245">
            <v>926</v>
          </cell>
          <cell r="I245">
            <v>0.10611773172462581</v>
          </cell>
        </row>
        <row r="246">
          <cell r="G246">
            <v>926</v>
          </cell>
          <cell r="I246">
            <v>0.10672983806468672</v>
          </cell>
        </row>
        <row r="247">
          <cell r="G247">
            <v>932</v>
          </cell>
          <cell r="I247">
            <v>0.10707113817442697</v>
          </cell>
        </row>
        <row r="248">
          <cell r="G248">
            <v>934</v>
          </cell>
          <cell r="I248">
            <v>0.10736149065762353</v>
          </cell>
        </row>
        <row r="249">
          <cell r="G249">
            <v>936</v>
          </cell>
          <cell r="I249">
            <v>0.10761119934515752</v>
          </cell>
        </row>
        <row r="250">
          <cell r="G250">
            <v>936</v>
          </cell>
          <cell r="I250">
            <v>0.10795351187568165</v>
          </cell>
        </row>
        <row r="251">
          <cell r="G251">
            <v>936</v>
          </cell>
          <cell r="I251">
            <v>0.10828622273812639</v>
          </cell>
        </row>
        <row r="252">
          <cell r="G252">
            <v>938</v>
          </cell>
          <cell r="I252">
            <v>0.10856715317628587</v>
          </cell>
        </row>
        <row r="253">
          <cell r="G253">
            <v>942</v>
          </cell>
          <cell r="I253">
            <v>0.10907826237847093</v>
          </cell>
        </row>
        <row r="254">
          <cell r="G254">
            <v>942</v>
          </cell>
          <cell r="I254">
            <v>0.10947940962003253</v>
          </cell>
        </row>
        <row r="255">
          <cell r="G255">
            <v>942</v>
          </cell>
          <cell r="I255">
            <v>0.10978999418953922</v>
          </cell>
        </row>
        <row r="256">
          <cell r="G256">
            <v>945</v>
          </cell>
          <cell r="I256">
            <v>0.11018268281874517</v>
          </cell>
        </row>
        <row r="257">
          <cell r="G257">
            <v>950</v>
          </cell>
          <cell r="I257">
            <v>0.11037687165684053</v>
          </cell>
        </row>
        <row r="258">
          <cell r="G258">
            <v>950</v>
          </cell>
          <cell r="I258">
            <v>0.11075558234748192</v>
          </cell>
        </row>
        <row r="259">
          <cell r="G259">
            <v>950</v>
          </cell>
          <cell r="I259">
            <v>0.11112124587350525</v>
          </cell>
        </row>
        <row r="260">
          <cell r="G260">
            <v>952</v>
          </cell>
          <cell r="I260">
            <v>0.11131641447364952</v>
          </cell>
        </row>
        <row r="261">
          <cell r="G261">
            <v>953</v>
          </cell>
          <cell r="I261">
            <v>0.11157374897579758</v>
          </cell>
        </row>
        <row r="262">
          <cell r="G262">
            <v>954</v>
          </cell>
          <cell r="I262">
            <v>0.11185730844212165</v>
          </cell>
        </row>
        <row r="263">
          <cell r="G263">
            <v>956</v>
          </cell>
          <cell r="I263">
            <v>0.11229426598657116</v>
          </cell>
        </row>
        <row r="264">
          <cell r="G264">
            <v>958</v>
          </cell>
          <cell r="I264">
            <v>0.1125715223170472</v>
          </cell>
        </row>
        <row r="265">
          <cell r="G265">
            <v>959</v>
          </cell>
          <cell r="I265">
            <v>0.11297528225740591</v>
          </cell>
        </row>
        <row r="266">
          <cell r="G266">
            <v>960</v>
          </cell>
          <cell r="I266">
            <v>0.11338416961915396</v>
          </cell>
        </row>
        <row r="267">
          <cell r="G267">
            <v>960</v>
          </cell>
          <cell r="I267">
            <v>0.11376750152079275</v>
          </cell>
        </row>
        <row r="268">
          <cell r="G268">
            <v>960</v>
          </cell>
          <cell r="I268">
            <v>0.1140994775617008</v>
          </cell>
        </row>
        <row r="269">
          <cell r="G269">
            <v>960</v>
          </cell>
          <cell r="I269">
            <v>0.11437337004247555</v>
          </cell>
        </row>
        <row r="270">
          <cell r="G270">
            <v>960</v>
          </cell>
          <cell r="I270">
            <v>0.1146567662151248</v>
          </cell>
        </row>
        <row r="271">
          <cell r="G271">
            <v>960</v>
          </cell>
          <cell r="I271">
            <v>0.11494032568144887</v>
          </cell>
        </row>
        <row r="272">
          <cell r="G272">
            <v>961</v>
          </cell>
          <cell r="I272">
            <v>0.11537757715451305</v>
          </cell>
        </row>
        <row r="273">
          <cell r="G273">
            <v>961</v>
          </cell>
          <cell r="I273">
            <v>0.11567996438154381</v>
          </cell>
        </row>
        <row r="274">
          <cell r="G274">
            <v>962</v>
          </cell>
          <cell r="I274">
            <v>0.11598662990285484</v>
          </cell>
        </row>
        <row r="275">
          <cell r="G275">
            <v>964</v>
          </cell>
          <cell r="I275">
            <v>0.11627316131406062</v>
          </cell>
        </row>
        <row r="276">
          <cell r="G276">
            <v>965</v>
          </cell>
          <cell r="I276">
            <v>0.11668085663198248</v>
          </cell>
        </row>
        <row r="277">
          <cell r="G277">
            <v>965</v>
          </cell>
          <cell r="I277">
            <v>0.11738664455328734</v>
          </cell>
        </row>
        <row r="278">
          <cell r="G278">
            <v>966</v>
          </cell>
          <cell r="I278">
            <v>0.11764487717064691</v>
          </cell>
        </row>
        <row r="279">
          <cell r="G279">
            <v>969</v>
          </cell>
          <cell r="I279">
            <v>0.11788335125335331</v>
          </cell>
        </row>
        <row r="280">
          <cell r="G280">
            <v>973</v>
          </cell>
          <cell r="I280">
            <v>0.11842948694878715</v>
          </cell>
        </row>
        <row r="281">
          <cell r="G281">
            <v>974</v>
          </cell>
          <cell r="I281">
            <v>0.11886649348133911</v>
          </cell>
        </row>
        <row r="282">
          <cell r="G282">
            <v>974</v>
          </cell>
          <cell r="I282">
            <v>0.11914035330337891</v>
          </cell>
        </row>
        <row r="283">
          <cell r="G283">
            <v>975</v>
          </cell>
          <cell r="I283">
            <v>0.11946919410573043</v>
          </cell>
        </row>
        <row r="284">
          <cell r="G284">
            <v>979</v>
          </cell>
          <cell r="I284">
            <v>0.12007439312334647</v>
          </cell>
        </row>
        <row r="285">
          <cell r="G285">
            <v>979</v>
          </cell>
          <cell r="I285">
            <v>0.1236089141254712</v>
          </cell>
        </row>
        <row r="286">
          <cell r="G286">
            <v>980</v>
          </cell>
          <cell r="I286">
            <v>0.12406891240743775</v>
          </cell>
        </row>
        <row r="287">
          <cell r="G287">
            <v>980</v>
          </cell>
          <cell r="I287">
            <v>0.12440753450091097</v>
          </cell>
        </row>
        <row r="288">
          <cell r="G288">
            <v>980</v>
          </cell>
          <cell r="I288">
            <v>0.1247602488385211</v>
          </cell>
        </row>
        <row r="289">
          <cell r="G289">
            <v>986</v>
          </cell>
          <cell r="I289">
            <v>0.12506691435983214</v>
          </cell>
        </row>
        <row r="290">
          <cell r="G290">
            <v>988</v>
          </cell>
          <cell r="I290">
            <v>0.1255184050413406</v>
          </cell>
        </row>
        <row r="291">
          <cell r="G291">
            <v>989</v>
          </cell>
          <cell r="I291">
            <v>0.12586497953677753</v>
          </cell>
        </row>
        <row r="292">
          <cell r="G292">
            <v>990</v>
          </cell>
          <cell r="I292">
            <v>0.12606294045876121</v>
          </cell>
        </row>
        <row r="293">
          <cell r="G293">
            <v>990</v>
          </cell>
          <cell r="I293">
            <v>0.12642860398478453</v>
          </cell>
        </row>
        <row r="294">
          <cell r="G294">
            <v>992</v>
          </cell>
          <cell r="I294">
            <v>0.12683749134653258</v>
          </cell>
        </row>
        <row r="295">
          <cell r="G295">
            <v>992</v>
          </cell>
          <cell r="I295">
            <v>0.12703265994667684</v>
          </cell>
        </row>
        <row r="296">
          <cell r="G296">
            <v>992</v>
          </cell>
          <cell r="I296">
            <v>0.12740743525975509</v>
          </cell>
        </row>
        <row r="297">
          <cell r="G297">
            <v>995</v>
          </cell>
          <cell r="I297">
            <v>0.12773768038771005</v>
          </cell>
        </row>
        <row r="298">
          <cell r="G298">
            <v>997</v>
          </cell>
          <cell r="I298">
            <v>0.12820982771908318</v>
          </cell>
        </row>
        <row r="299">
          <cell r="G299">
            <v>997</v>
          </cell>
          <cell r="I299">
            <v>0.12856546501347257</v>
          </cell>
        </row>
        <row r="300">
          <cell r="G300">
            <v>998</v>
          </cell>
          <cell r="I300">
            <v>0.12880800510868198</v>
          </cell>
        </row>
        <row r="301">
          <cell r="G301">
            <v>1000</v>
          </cell>
          <cell r="I301">
            <v>0.12899528662433246</v>
          </cell>
        </row>
        <row r="302">
          <cell r="G302">
            <v>1001</v>
          </cell>
          <cell r="I302">
            <v>0.12917667323832197</v>
          </cell>
        </row>
        <row r="303">
          <cell r="G303">
            <v>1001</v>
          </cell>
          <cell r="I303">
            <v>0.12951529533179518</v>
          </cell>
        </row>
        <row r="304">
          <cell r="G304">
            <v>1002</v>
          </cell>
          <cell r="I304">
            <v>0.12971472589685223</v>
          </cell>
        </row>
        <row r="305">
          <cell r="G305">
            <v>1003</v>
          </cell>
          <cell r="I305">
            <v>0.12989336917710478</v>
          </cell>
        </row>
        <row r="306">
          <cell r="G306">
            <v>1008</v>
          </cell>
          <cell r="I306">
            <v>0.13025802028234423</v>
          </cell>
        </row>
        <row r="307">
          <cell r="G307">
            <v>1008</v>
          </cell>
          <cell r="I307">
            <v>0.13079066792023797</v>
          </cell>
        </row>
        <row r="308">
          <cell r="G308">
            <v>1010</v>
          </cell>
          <cell r="I308">
            <v>0.13133050047982378</v>
          </cell>
        </row>
        <row r="309">
          <cell r="G309">
            <v>1010</v>
          </cell>
          <cell r="I309">
            <v>0.13169931557377113</v>
          </cell>
        </row>
        <row r="310">
          <cell r="G310">
            <v>1011</v>
          </cell>
          <cell r="I310">
            <v>0.13248206380401842</v>
          </cell>
        </row>
        <row r="311">
          <cell r="G311">
            <v>1012</v>
          </cell>
          <cell r="I311">
            <v>0.13289487021396212</v>
          </cell>
        </row>
        <row r="312">
          <cell r="G312">
            <v>1013</v>
          </cell>
          <cell r="I312">
            <v>0.13341866733468066</v>
          </cell>
        </row>
        <row r="313">
          <cell r="G313">
            <v>1014</v>
          </cell>
          <cell r="I313">
            <v>0.13374985956594959</v>
          </cell>
        </row>
        <row r="314">
          <cell r="G314">
            <v>1014</v>
          </cell>
          <cell r="I314">
            <v>0.13407535284796732</v>
          </cell>
        </row>
        <row r="315">
          <cell r="G315">
            <v>1015</v>
          </cell>
          <cell r="I315">
            <v>0.13431003851741791</v>
          </cell>
        </row>
        <row r="316">
          <cell r="G316">
            <v>1019</v>
          </cell>
          <cell r="I316">
            <v>0.13479709456130204</v>
          </cell>
        </row>
        <row r="317">
          <cell r="G317">
            <v>1019</v>
          </cell>
          <cell r="I317">
            <v>0.13511136956785966</v>
          </cell>
        </row>
        <row r="318">
          <cell r="G318">
            <v>1019</v>
          </cell>
          <cell r="I318">
            <v>0.13694681803817677</v>
          </cell>
        </row>
        <row r="319">
          <cell r="G319">
            <v>1025</v>
          </cell>
          <cell r="I319">
            <v>0.13728019840468828</v>
          </cell>
        </row>
        <row r="320">
          <cell r="G320">
            <v>1026</v>
          </cell>
          <cell r="I320">
            <v>0.13755668725489267</v>
          </cell>
        </row>
        <row r="321">
          <cell r="G321">
            <v>1026</v>
          </cell>
          <cell r="I321">
            <v>0.13803422327753484</v>
          </cell>
        </row>
        <row r="322">
          <cell r="G322">
            <v>1026</v>
          </cell>
          <cell r="I322">
            <v>0.13842238867194828</v>
          </cell>
        </row>
        <row r="323">
          <cell r="G323">
            <v>1040</v>
          </cell>
          <cell r="I323">
            <v>0.13888032945361212</v>
          </cell>
        </row>
        <row r="324">
          <cell r="G324">
            <v>1040</v>
          </cell>
          <cell r="I324">
            <v>0.13926746609787419</v>
          </cell>
        </row>
        <row r="325">
          <cell r="G325">
            <v>1040</v>
          </cell>
          <cell r="I325">
            <v>0.14194196037728668</v>
          </cell>
        </row>
        <row r="326">
          <cell r="G326">
            <v>1041</v>
          </cell>
          <cell r="I326">
            <v>0.14233229757757523</v>
          </cell>
        </row>
        <row r="327">
          <cell r="G327">
            <v>1042</v>
          </cell>
          <cell r="I327">
            <v>0.14268793487196463</v>
          </cell>
        </row>
        <row r="328">
          <cell r="G328">
            <v>1042</v>
          </cell>
          <cell r="I328">
            <v>0.14339682537309106</v>
          </cell>
        </row>
        <row r="329">
          <cell r="G329">
            <v>1042</v>
          </cell>
          <cell r="I329">
            <v>0.14376074165679381</v>
          </cell>
        </row>
        <row r="330">
          <cell r="G330">
            <v>1043</v>
          </cell>
          <cell r="I330">
            <v>0.14395870257877749</v>
          </cell>
        </row>
        <row r="331">
          <cell r="G331">
            <v>1045</v>
          </cell>
          <cell r="I331">
            <v>0.14423295430563685</v>
          </cell>
        </row>
        <row r="332">
          <cell r="G332">
            <v>1050</v>
          </cell>
          <cell r="I332">
            <v>0.14478730367291409</v>
          </cell>
        </row>
        <row r="333">
          <cell r="G333">
            <v>1050</v>
          </cell>
          <cell r="I333">
            <v>0.14498673423797115</v>
          </cell>
        </row>
        <row r="334">
          <cell r="G334">
            <v>1050</v>
          </cell>
          <cell r="I334">
            <v>0.14519989780108053</v>
          </cell>
        </row>
        <row r="335">
          <cell r="G335">
            <v>1053</v>
          </cell>
          <cell r="I335">
            <v>0.1456822183283949</v>
          </cell>
        </row>
        <row r="336">
          <cell r="G336">
            <v>1054</v>
          </cell>
          <cell r="I336">
            <v>0.14592475842360431</v>
          </cell>
        </row>
        <row r="337">
          <cell r="G337">
            <v>1054</v>
          </cell>
          <cell r="I337">
            <v>0.14618782453373852</v>
          </cell>
        </row>
        <row r="338">
          <cell r="G338">
            <v>1057</v>
          </cell>
          <cell r="I338">
            <v>0.14648949326860009</v>
          </cell>
        </row>
        <row r="339">
          <cell r="G339">
            <v>1058</v>
          </cell>
          <cell r="I339">
            <v>0.14668745419058377</v>
          </cell>
        </row>
        <row r="340">
          <cell r="G340">
            <v>1058</v>
          </cell>
          <cell r="I340">
            <v>0.14695052030071798</v>
          </cell>
        </row>
        <row r="341">
          <cell r="G341">
            <v>1060</v>
          </cell>
          <cell r="I341">
            <v>0.14744716168331404</v>
          </cell>
        </row>
        <row r="342">
          <cell r="G342">
            <v>1063</v>
          </cell>
          <cell r="I342">
            <v>0.14800169067363358</v>
          </cell>
        </row>
        <row r="343">
          <cell r="G343">
            <v>1063</v>
          </cell>
          <cell r="I343">
            <v>0.14837137122405747</v>
          </cell>
        </row>
        <row r="344">
          <cell r="G344">
            <v>1064</v>
          </cell>
          <cell r="I344">
            <v>0.1486620176358687</v>
          </cell>
        </row>
        <row r="345">
          <cell r="G345">
            <v>1064</v>
          </cell>
          <cell r="I345">
            <v>0.14950384551766568</v>
          </cell>
        </row>
        <row r="346">
          <cell r="G346">
            <v>1064</v>
          </cell>
          <cell r="I346">
            <v>0.14977809724452504</v>
          </cell>
        </row>
        <row r="347">
          <cell r="G347">
            <v>1064</v>
          </cell>
          <cell r="I347">
            <v>0.15009769562488179</v>
          </cell>
        </row>
        <row r="348">
          <cell r="G348">
            <v>1065</v>
          </cell>
          <cell r="I348">
            <v>0.15053800068966511</v>
          </cell>
        </row>
        <row r="349">
          <cell r="G349">
            <v>1065</v>
          </cell>
          <cell r="I349">
            <v>0.1509036968744234</v>
          </cell>
        </row>
        <row r="350">
          <cell r="G350">
            <v>1065</v>
          </cell>
          <cell r="I350">
            <v>0.15123488910569233</v>
          </cell>
        </row>
        <row r="351">
          <cell r="G351">
            <v>1066</v>
          </cell>
          <cell r="I351">
            <v>0.15148387930105711</v>
          </cell>
        </row>
        <row r="352">
          <cell r="G352">
            <v>1066</v>
          </cell>
          <cell r="I352">
            <v>0.15176747142611616</v>
          </cell>
        </row>
        <row r="353">
          <cell r="G353">
            <v>1066</v>
          </cell>
          <cell r="I353">
            <v>0.15230514850919435</v>
          </cell>
        </row>
        <row r="354">
          <cell r="G354">
            <v>1066</v>
          </cell>
          <cell r="I354">
            <v>0.15281552288984271</v>
          </cell>
        </row>
        <row r="355">
          <cell r="G355">
            <v>1071</v>
          </cell>
          <cell r="I355">
            <v>0.15325252942239467</v>
          </cell>
        </row>
        <row r="356">
          <cell r="G356">
            <v>1071</v>
          </cell>
          <cell r="I356">
            <v>0.15362709245369566</v>
          </cell>
        </row>
        <row r="357">
          <cell r="G357">
            <v>1074</v>
          </cell>
          <cell r="I357">
            <v>0.15394943416778936</v>
          </cell>
        </row>
        <row r="358">
          <cell r="G358">
            <v>1076</v>
          </cell>
          <cell r="I358">
            <v>0.15416316925876061</v>
          </cell>
        </row>
        <row r="359">
          <cell r="G359">
            <v>1076</v>
          </cell>
          <cell r="I359">
            <v>0.15541143825117362</v>
          </cell>
        </row>
        <row r="360">
          <cell r="G360">
            <v>1077</v>
          </cell>
          <cell r="I360">
            <v>0.15573025282189124</v>
          </cell>
        </row>
        <row r="361">
          <cell r="G361">
            <v>1080</v>
          </cell>
          <cell r="I361">
            <v>0.15617057421604202</v>
          </cell>
        </row>
        <row r="362">
          <cell r="G362">
            <v>1080</v>
          </cell>
          <cell r="I362">
            <v>0.15653522532128147</v>
          </cell>
        </row>
        <row r="363">
          <cell r="G363">
            <v>1080</v>
          </cell>
          <cell r="I363">
            <v>0.15699166380113697</v>
          </cell>
        </row>
        <row r="364">
          <cell r="G364">
            <v>1080</v>
          </cell>
          <cell r="I364">
            <v>0.15731715708315469</v>
          </cell>
        </row>
        <row r="365">
          <cell r="G365">
            <v>1083</v>
          </cell>
          <cell r="I365">
            <v>0.15774041428828686</v>
          </cell>
        </row>
        <row r="366">
          <cell r="G366">
            <v>1084</v>
          </cell>
          <cell r="I366">
            <v>0.15803217109708687</v>
          </cell>
        </row>
        <row r="367">
          <cell r="G367">
            <v>1089</v>
          </cell>
          <cell r="I367">
            <v>0.1583585624943161</v>
          </cell>
        </row>
        <row r="368">
          <cell r="G368">
            <v>1089</v>
          </cell>
          <cell r="I368">
            <v>0.15874811588496551</v>
          </cell>
        </row>
        <row r="369">
          <cell r="G369">
            <v>1092</v>
          </cell>
          <cell r="I369">
            <v>0.15903876229677674</v>
          </cell>
        </row>
        <row r="370">
          <cell r="G370">
            <v>1094</v>
          </cell>
          <cell r="I370">
            <v>0.15939082345968761</v>
          </cell>
        </row>
        <row r="371">
          <cell r="G371">
            <v>1094</v>
          </cell>
          <cell r="I371">
            <v>0.15982778100413714</v>
          </cell>
        </row>
        <row r="372">
          <cell r="G372">
            <v>1095</v>
          </cell>
          <cell r="I372">
            <v>0.16063428846407068</v>
          </cell>
        </row>
        <row r="373">
          <cell r="G373">
            <v>1097</v>
          </cell>
          <cell r="I373">
            <v>0.16094095398538172</v>
          </cell>
        </row>
        <row r="374">
          <cell r="G374">
            <v>1098</v>
          </cell>
          <cell r="I374">
            <v>0.16139517167125966</v>
          </cell>
        </row>
        <row r="375">
          <cell r="G375">
            <v>1099</v>
          </cell>
          <cell r="I375">
            <v>0.16150936293806095</v>
          </cell>
        </row>
        <row r="376">
          <cell r="G376">
            <v>1100</v>
          </cell>
          <cell r="I376">
            <v>0.16179029337622042</v>
          </cell>
        </row>
        <row r="377">
          <cell r="G377">
            <v>1100</v>
          </cell>
          <cell r="I377">
            <v>0.16210584207344164</v>
          </cell>
        </row>
        <row r="378">
          <cell r="G378">
            <v>1100</v>
          </cell>
          <cell r="I378">
            <v>0.16265877078574797</v>
          </cell>
        </row>
        <row r="379">
          <cell r="G379">
            <v>1100</v>
          </cell>
          <cell r="I379">
            <v>0.16326396980336402</v>
          </cell>
        </row>
        <row r="380">
          <cell r="G380">
            <v>1100</v>
          </cell>
          <cell r="I380">
            <v>0.1636067722149126</v>
          </cell>
        </row>
        <row r="381">
          <cell r="G381">
            <v>1102</v>
          </cell>
          <cell r="I381">
            <v>0.16399428443462677</v>
          </cell>
        </row>
        <row r="382">
          <cell r="G382">
            <v>1102</v>
          </cell>
          <cell r="I382">
            <v>0.16419224535661045</v>
          </cell>
        </row>
        <row r="383">
          <cell r="G383">
            <v>1103</v>
          </cell>
          <cell r="I383">
            <v>0.16450652036316807</v>
          </cell>
        </row>
        <row r="384">
          <cell r="G384">
            <v>1104</v>
          </cell>
          <cell r="I384">
            <v>0.16482290185813087</v>
          </cell>
        </row>
        <row r="385">
          <cell r="G385">
            <v>1105</v>
          </cell>
          <cell r="I385">
            <v>0.1652038333427498</v>
          </cell>
        </row>
        <row r="386">
          <cell r="G386">
            <v>1107</v>
          </cell>
          <cell r="I386">
            <v>0.16553407847070475</v>
          </cell>
        </row>
        <row r="387">
          <cell r="G387">
            <v>1110</v>
          </cell>
          <cell r="I387">
            <v>0.1657972915451463</v>
          </cell>
        </row>
        <row r="388">
          <cell r="G388">
            <v>1110</v>
          </cell>
          <cell r="I388">
            <v>0.16663911942694329</v>
          </cell>
        </row>
        <row r="389">
          <cell r="G389">
            <v>1116</v>
          </cell>
          <cell r="I389">
            <v>0.16689645392909136</v>
          </cell>
        </row>
        <row r="390">
          <cell r="G390">
            <v>1116</v>
          </cell>
          <cell r="I390">
            <v>0.16704825172920357</v>
          </cell>
        </row>
        <row r="391">
          <cell r="G391">
            <v>1120</v>
          </cell>
          <cell r="I391">
            <v>0.16802064923338625</v>
          </cell>
        </row>
        <row r="392">
          <cell r="G392">
            <v>1120</v>
          </cell>
          <cell r="I392">
            <v>0.16841844895461405</v>
          </cell>
        </row>
        <row r="393">
          <cell r="G393">
            <v>1122</v>
          </cell>
          <cell r="I393">
            <v>0.16903177999723612</v>
          </cell>
        </row>
        <row r="394">
          <cell r="G394">
            <v>1122</v>
          </cell>
          <cell r="I394">
            <v>0.16951367596099595</v>
          </cell>
        </row>
        <row r="395">
          <cell r="G395">
            <v>1122</v>
          </cell>
          <cell r="I395">
            <v>0.16999557192475578</v>
          </cell>
        </row>
        <row r="396">
          <cell r="G396">
            <v>1122</v>
          </cell>
          <cell r="I396">
            <v>0.17031125125691685</v>
          </cell>
        </row>
        <row r="397">
          <cell r="G397">
            <v>1125</v>
          </cell>
          <cell r="I397">
            <v>0.17056935323933656</v>
          </cell>
        </row>
        <row r="398">
          <cell r="G398">
            <v>1126</v>
          </cell>
          <cell r="I398">
            <v>0.1708466095698126</v>
          </cell>
        </row>
        <row r="399">
          <cell r="G399">
            <v>1127</v>
          </cell>
          <cell r="I399">
            <v>0.17164632401287364</v>
          </cell>
        </row>
        <row r="400">
          <cell r="G400">
            <v>1128</v>
          </cell>
          <cell r="I400">
            <v>0.17186520285460169</v>
          </cell>
        </row>
        <row r="401">
          <cell r="G401">
            <v>1129</v>
          </cell>
          <cell r="I401">
            <v>0.17214879497966074</v>
          </cell>
        </row>
        <row r="402">
          <cell r="G402">
            <v>1129</v>
          </cell>
          <cell r="I402">
            <v>0.1727020502793167</v>
          </cell>
        </row>
        <row r="403">
          <cell r="G403">
            <v>1130</v>
          </cell>
          <cell r="I403">
            <v>0.1731279038538785</v>
          </cell>
        </row>
        <row r="404">
          <cell r="G404">
            <v>1130</v>
          </cell>
          <cell r="I404">
            <v>0.17561500042757691</v>
          </cell>
        </row>
        <row r="405">
          <cell r="G405">
            <v>1131</v>
          </cell>
          <cell r="I405">
            <v>0.17580918926567227</v>
          </cell>
        </row>
        <row r="406">
          <cell r="G406">
            <v>1131</v>
          </cell>
          <cell r="I406">
            <v>0.1765180797667987</v>
          </cell>
        </row>
        <row r="407">
          <cell r="G407">
            <v>1134</v>
          </cell>
          <cell r="I407">
            <v>0.17683171792802452</v>
          </cell>
        </row>
        <row r="408">
          <cell r="G408">
            <v>1135</v>
          </cell>
          <cell r="I408">
            <v>0.17703523083495207</v>
          </cell>
        </row>
        <row r="409">
          <cell r="G409">
            <v>1135</v>
          </cell>
          <cell r="I409">
            <v>0.17727626862835313</v>
          </cell>
        </row>
        <row r="410">
          <cell r="G410">
            <v>1136</v>
          </cell>
          <cell r="I410">
            <v>0.17758340770132114</v>
          </cell>
        </row>
        <row r="411">
          <cell r="G411">
            <v>1138</v>
          </cell>
          <cell r="I411">
            <v>0.17794800981845812</v>
          </cell>
        </row>
        <row r="412">
          <cell r="G412">
            <v>1139</v>
          </cell>
          <cell r="I412">
            <v>0.17851511242173879</v>
          </cell>
        </row>
        <row r="413">
          <cell r="G413">
            <v>1139</v>
          </cell>
          <cell r="I413">
            <v>0.17879236875221483</v>
          </cell>
        </row>
        <row r="414">
          <cell r="G414">
            <v>1140</v>
          </cell>
          <cell r="I414">
            <v>0.17909903427352586</v>
          </cell>
        </row>
        <row r="415">
          <cell r="G415">
            <v>1144</v>
          </cell>
          <cell r="I415">
            <v>0.17940316874287718</v>
          </cell>
        </row>
        <row r="416">
          <cell r="G416">
            <v>1144</v>
          </cell>
          <cell r="I416">
            <v>0.17978823155746906</v>
          </cell>
        </row>
        <row r="417">
          <cell r="G417">
            <v>1147</v>
          </cell>
          <cell r="I417">
            <v>0.18009943664294006</v>
          </cell>
        </row>
        <row r="418">
          <cell r="G418">
            <v>1147</v>
          </cell>
          <cell r="I418">
            <v>0.18036250275307428</v>
          </cell>
        </row>
        <row r="419">
          <cell r="G419">
            <v>1150</v>
          </cell>
          <cell r="I419">
            <v>0.18074121344371569</v>
          </cell>
        </row>
        <row r="420">
          <cell r="G420">
            <v>1150</v>
          </cell>
          <cell r="I420">
            <v>0.18110460718765903</v>
          </cell>
        </row>
        <row r="421">
          <cell r="G421">
            <v>1152</v>
          </cell>
          <cell r="I421">
            <v>0.18141127270897006</v>
          </cell>
        </row>
        <row r="422">
          <cell r="G422">
            <v>1153</v>
          </cell>
          <cell r="I422">
            <v>0.18189679379231088</v>
          </cell>
        </row>
        <row r="423">
          <cell r="G423">
            <v>1154</v>
          </cell>
          <cell r="I423">
            <v>0.18250199280992693</v>
          </cell>
        </row>
        <row r="424">
          <cell r="G424">
            <v>1155</v>
          </cell>
          <cell r="I424">
            <v>0.18294231420407772</v>
          </cell>
        </row>
        <row r="425">
          <cell r="G425">
            <v>1155</v>
          </cell>
          <cell r="I425">
            <v>0.18320041618649743</v>
          </cell>
        </row>
        <row r="426">
          <cell r="G426">
            <v>1156</v>
          </cell>
          <cell r="I426">
            <v>0.18351255204591491</v>
          </cell>
        </row>
        <row r="427">
          <cell r="G427">
            <v>1157</v>
          </cell>
          <cell r="I427">
            <v>0.18381921756722594</v>
          </cell>
        </row>
        <row r="428">
          <cell r="G428">
            <v>1158</v>
          </cell>
          <cell r="I428">
            <v>0.18436620238976884</v>
          </cell>
        </row>
        <row r="429">
          <cell r="G429">
            <v>1160</v>
          </cell>
          <cell r="I429">
            <v>0.18482200402429252</v>
          </cell>
        </row>
        <row r="430">
          <cell r="G430">
            <v>1160</v>
          </cell>
          <cell r="I430">
            <v>0.18518665512953197</v>
          </cell>
        </row>
        <row r="431">
          <cell r="G431">
            <v>1160</v>
          </cell>
          <cell r="I431">
            <v>0.18546758556769144</v>
          </cell>
        </row>
        <row r="432">
          <cell r="G432">
            <v>1160</v>
          </cell>
          <cell r="I432">
            <v>0.18566115388982249</v>
          </cell>
        </row>
        <row r="433">
          <cell r="G433">
            <v>1160</v>
          </cell>
          <cell r="I433">
            <v>0.18600772838525942</v>
          </cell>
        </row>
        <row r="434">
          <cell r="G434">
            <v>1160</v>
          </cell>
          <cell r="I434">
            <v>0.18629425979646522</v>
          </cell>
        </row>
        <row r="435">
          <cell r="G435">
            <v>1161</v>
          </cell>
          <cell r="I435">
            <v>0.18666903510954347</v>
          </cell>
        </row>
        <row r="436">
          <cell r="G436">
            <v>1163</v>
          </cell>
          <cell r="I436">
            <v>0.18708262532912631</v>
          </cell>
        </row>
        <row r="437">
          <cell r="G437">
            <v>1166</v>
          </cell>
          <cell r="I437">
            <v>0.18746595723076509</v>
          </cell>
        </row>
        <row r="438">
          <cell r="G438">
            <v>1167</v>
          </cell>
          <cell r="I438">
            <v>0.18795216414754018</v>
          </cell>
        </row>
        <row r="439">
          <cell r="G439">
            <v>1167</v>
          </cell>
          <cell r="I439">
            <v>0.19079174007000155</v>
          </cell>
        </row>
        <row r="440">
          <cell r="G440">
            <v>1170</v>
          </cell>
          <cell r="I440">
            <v>0.19115954274316499</v>
          </cell>
        </row>
        <row r="441">
          <cell r="G441">
            <v>1170</v>
          </cell>
          <cell r="I441">
            <v>0.19177184503563569</v>
          </cell>
        </row>
        <row r="442">
          <cell r="G442">
            <v>1173</v>
          </cell>
          <cell r="I442">
            <v>0.19208496065710209</v>
          </cell>
        </row>
        <row r="443">
          <cell r="G443">
            <v>1175</v>
          </cell>
          <cell r="I443">
            <v>0.1924676393840416</v>
          </cell>
        </row>
        <row r="444">
          <cell r="G444">
            <v>1176</v>
          </cell>
          <cell r="I444">
            <v>0.19284048783175697</v>
          </cell>
        </row>
        <row r="445">
          <cell r="G445">
            <v>1177</v>
          </cell>
          <cell r="I445">
            <v>0.19341126454272106</v>
          </cell>
        </row>
        <row r="446">
          <cell r="G446">
            <v>1180</v>
          </cell>
          <cell r="I446">
            <v>0.19378411299043644</v>
          </cell>
        </row>
        <row r="447">
          <cell r="G447">
            <v>1184</v>
          </cell>
          <cell r="I447">
            <v>0.19409469755994313</v>
          </cell>
        </row>
        <row r="448">
          <cell r="G448">
            <v>1185</v>
          </cell>
          <cell r="I448">
            <v>0.19429265848192681</v>
          </cell>
        </row>
        <row r="449">
          <cell r="G449">
            <v>1186</v>
          </cell>
          <cell r="I449">
            <v>0.19510806544713802</v>
          </cell>
        </row>
        <row r="450">
          <cell r="G450">
            <v>1186</v>
          </cell>
          <cell r="I450">
            <v>0.19566241481441526</v>
          </cell>
        </row>
        <row r="451">
          <cell r="G451">
            <v>1188</v>
          </cell>
          <cell r="I451">
            <v>0.19590088889712168</v>
          </cell>
        </row>
        <row r="452">
          <cell r="G452">
            <v>1188</v>
          </cell>
          <cell r="I452">
            <v>0.19626496847449926</v>
          </cell>
        </row>
        <row r="453">
          <cell r="G453">
            <v>1190</v>
          </cell>
          <cell r="I453">
            <v>0.19673179243207325</v>
          </cell>
        </row>
        <row r="454">
          <cell r="G454">
            <v>1190</v>
          </cell>
          <cell r="I454">
            <v>0.1969196618049531</v>
          </cell>
        </row>
        <row r="455">
          <cell r="G455">
            <v>1190</v>
          </cell>
          <cell r="I455">
            <v>0.19721239837580204</v>
          </cell>
        </row>
        <row r="456">
          <cell r="G456">
            <v>1190</v>
          </cell>
          <cell r="I456">
            <v>0.19749892978700784</v>
          </cell>
        </row>
        <row r="457">
          <cell r="G457">
            <v>1190</v>
          </cell>
          <cell r="I457">
            <v>0.19776242046069659</v>
          </cell>
        </row>
        <row r="458">
          <cell r="G458">
            <v>1194</v>
          </cell>
          <cell r="I458">
            <v>0.19806908598200762</v>
          </cell>
        </row>
        <row r="459">
          <cell r="G459">
            <v>1194</v>
          </cell>
          <cell r="I459">
            <v>0.1982670469039913</v>
          </cell>
        </row>
        <row r="460">
          <cell r="G460">
            <v>1194</v>
          </cell>
          <cell r="I460">
            <v>0.19863586199793865</v>
          </cell>
        </row>
        <row r="461">
          <cell r="G461">
            <v>1196</v>
          </cell>
          <cell r="I461">
            <v>0.19894190700328537</v>
          </cell>
        </row>
        <row r="462">
          <cell r="G462">
            <v>1200</v>
          </cell>
          <cell r="I462">
            <v>0.19932523890492415</v>
          </cell>
        </row>
        <row r="463">
          <cell r="G463">
            <v>1200</v>
          </cell>
          <cell r="I463">
            <v>0.19966957627701604</v>
          </cell>
        </row>
        <row r="464">
          <cell r="G464">
            <v>1200</v>
          </cell>
          <cell r="I464">
            <v>0.19987637138680747</v>
          </cell>
        </row>
        <row r="465">
          <cell r="G465">
            <v>1200</v>
          </cell>
          <cell r="I465">
            <v>0.20018934004396655</v>
          </cell>
        </row>
        <row r="466">
          <cell r="G466">
            <v>1200</v>
          </cell>
          <cell r="I466">
            <v>0.2004532879399448</v>
          </cell>
        </row>
        <row r="467">
          <cell r="G467">
            <v>1200</v>
          </cell>
          <cell r="I467">
            <v>0.20090386417687425</v>
          </cell>
        </row>
        <row r="468">
          <cell r="G468">
            <v>1200</v>
          </cell>
          <cell r="I468">
            <v>0.20116693028700847</v>
          </cell>
        </row>
        <row r="469">
          <cell r="G469">
            <v>1200</v>
          </cell>
          <cell r="I469">
            <v>0.20152508230399008</v>
          </cell>
        </row>
        <row r="470">
          <cell r="G470">
            <v>1200</v>
          </cell>
          <cell r="I470">
            <v>0.20191764029825618</v>
          </cell>
        </row>
        <row r="471">
          <cell r="G471">
            <v>1200</v>
          </cell>
          <cell r="I471">
            <v>0.20223723867861293</v>
          </cell>
        </row>
        <row r="472">
          <cell r="G472">
            <v>1202</v>
          </cell>
          <cell r="I472">
            <v>0.20272875263981965</v>
          </cell>
        </row>
        <row r="473">
          <cell r="G473">
            <v>1204</v>
          </cell>
          <cell r="I473">
            <v>0.2032332484481745</v>
          </cell>
        </row>
        <row r="474">
          <cell r="G474">
            <v>1204</v>
          </cell>
          <cell r="I474">
            <v>0.20356349357612946</v>
          </cell>
        </row>
        <row r="475">
          <cell r="G475">
            <v>1204</v>
          </cell>
          <cell r="I475">
            <v>0.20383774530298882</v>
          </cell>
        </row>
        <row r="476">
          <cell r="G476">
            <v>1210</v>
          </cell>
          <cell r="I476">
            <v>0.20457375888350277</v>
          </cell>
        </row>
        <row r="477">
          <cell r="G477">
            <v>1216</v>
          </cell>
          <cell r="I477">
            <v>0.20527472964140045</v>
          </cell>
        </row>
        <row r="478">
          <cell r="G478">
            <v>1216</v>
          </cell>
          <cell r="I478">
            <v>0.20549515977303931</v>
          </cell>
        </row>
        <row r="479">
          <cell r="G479">
            <v>1218</v>
          </cell>
          <cell r="I479">
            <v>0.20578169118424511</v>
          </cell>
        </row>
        <row r="480">
          <cell r="G480">
            <v>1219</v>
          </cell>
          <cell r="I480">
            <v>0.20608835670555614</v>
          </cell>
        </row>
        <row r="481">
          <cell r="G481">
            <v>1222</v>
          </cell>
          <cell r="I481">
            <v>0.20676558456313507</v>
          </cell>
        </row>
        <row r="482">
          <cell r="G482">
            <v>1222</v>
          </cell>
          <cell r="I482">
            <v>0.20727350953866114</v>
          </cell>
        </row>
        <row r="483">
          <cell r="G483">
            <v>1222</v>
          </cell>
          <cell r="I483">
            <v>0.2082030424532037</v>
          </cell>
        </row>
        <row r="484">
          <cell r="G484">
            <v>1224</v>
          </cell>
          <cell r="I484">
            <v>0.20858905237110953</v>
          </cell>
        </row>
        <row r="485">
          <cell r="G485">
            <v>1226</v>
          </cell>
          <cell r="I485">
            <v>0.20906311023847804</v>
          </cell>
        </row>
        <row r="486">
          <cell r="G486">
            <v>1226</v>
          </cell>
          <cell r="I486">
            <v>0.20944234346887886</v>
          </cell>
        </row>
        <row r="487">
          <cell r="G487">
            <v>1226</v>
          </cell>
          <cell r="I487">
            <v>0.21165716500450416</v>
          </cell>
        </row>
        <row r="488">
          <cell r="G488">
            <v>1227</v>
          </cell>
          <cell r="I488">
            <v>0.21185799989516466</v>
          </cell>
        </row>
        <row r="489">
          <cell r="G489">
            <v>1227</v>
          </cell>
          <cell r="I489">
            <v>0.21217163805639047</v>
          </cell>
        </row>
        <row r="490">
          <cell r="G490">
            <v>1229</v>
          </cell>
          <cell r="I490">
            <v>0.21277226485111159</v>
          </cell>
        </row>
        <row r="491">
          <cell r="G491">
            <v>1229</v>
          </cell>
          <cell r="I491">
            <v>0.2133728916458327</v>
          </cell>
        </row>
        <row r="492">
          <cell r="G492">
            <v>1230</v>
          </cell>
          <cell r="I492">
            <v>0.21371634723208058</v>
          </cell>
        </row>
        <row r="493">
          <cell r="G493">
            <v>1230</v>
          </cell>
          <cell r="I493">
            <v>0.21405980281832845</v>
          </cell>
        </row>
        <row r="494">
          <cell r="G494">
            <v>1233</v>
          </cell>
          <cell r="I494">
            <v>0.21427830608460444</v>
          </cell>
        </row>
        <row r="495">
          <cell r="G495">
            <v>1237</v>
          </cell>
          <cell r="I495">
            <v>0.21458111787518971</v>
          </cell>
        </row>
        <row r="496">
          <cell r="G496">
            <v>1238</v>
          </cell>
          <cell r="I496">
            <v>0.21513349138900165</v>
          </cell>
        </row>
        <row r="497">
          <cell r="G497">
            <v>1240</v>
          </cell>
          <cell r="I497">
            <v>0.21544469647447265</v>
          </cell>
        </row>
        <row r="498">
          <cell r="G498">
            <v>1242</v>
          </cell>
          <cell r="I498">
            <v>0.21589618715598111</v>
          </cell>
        </row>
        <row r="499">
          <cell r="G499">
            <v>1244</v>
          </cell>
          <cell r="I499">
            <v>0.21617721557034547</v>
          </cell>
        </row>
        <row r="500">
          <cell r="G500">
            <v>1247</v>
          </cell>
          <cell r="I500">
            <v>0.21650992643279021</v>
          </cell>
        </row>
        <row r="501">
          <cell r="G501">
            <v>1250</v>
          </cell>
          <cell r="I501">
            <v>0.21678710111642885</v>
          </cell>
        </row>
        <row r="502">
          <cell r="G502">
            <v>1250</v>
          </cell>
          <cell r="I502">
            <v>0.21704520309884856</v>
          </cell>
        </row>
        <row r="503">
          <cell r="G503">
            <v>1253</v>
          </cell>
          <cell r="I503">
            <v>0.21730330508126827</v>
          </cell>
        </row>
        <row r="504">
          <cell r="G504">
            <v>1253</v>
          </cell>
          <cell r="I504">
            <v>0.21758686454759235</v>
          </cell>
        </row>
        <row r="505">
          <cell r="G505">
            <v>1254</v>
          </cell>
          <cell r="I505">
            <v>0.21799967095753606</v>
          </cell>
        </row>
        <row r="506">
          <cell r="G506">
            <v>1254</v>
          </cell>
          <cell r="I506">
            <v>0.21884149883933304</v>
          </cell>
        </row>
        <row r="507">
          <cell r="G507">
            <v>1256</v>
          </cell>
          <cell r="I507">
            <v>0.2192063132382473</v>
          </cell>
        </row>
        <row r="508">
          <cell r="G508">
            <v>1257</v>
          </cell>
          <cell r="I508">
            <v>0.21961409020300657</v>
          </cell>
        </row>
        <row r="509">
          <cell r="G509">
            <v>1257</v>
          </cell>
          <cell r="I509">
            <v>0.2199207557243176</v>
          </cell>
        </row>
        <row r="510">
          <cell r="G510">
            <v>1258</v>
          </cell>
          <cell r="I510">
            <v>0.22014549680897169</v>
          </cell>
        </row>
        <row r="511">
          <cell r="G511">
            <v>1260</v>
          </cell>
          <cell r="I511">
            <v>0.22032980637974048</v>
          </cell>
        </row>
        <row r="512">
          <cell r="G512">
            <v>1260</v>
          </cell>
          <cell r="I512">
            <v>0.22075371675957192</v>
          </cell>
        </row>
        <row r="513">
          <cell r="G513">
            <v>1261</v>
          </cell>
          <cell r="I513">
            <v>0.22099219084227834</v>
          </cell>
        </row>
        <row r="514">
          <cell r="G514">
            <v>1262</v>
          </cell>
          <cell r="I514">
            <v>0.22142152257211378</v>
          </cell>
        </row>
        <row r="515">
          <cell r="G515">
            <v>1262</v>
          </cell>
          <cell r="I515">
            <v>0.22167521562531337</v>
          </cell>
        </row>
        <row r="516">
          <cell r="G516">
            <v>1264</v>
          </cell>
          <cell r="I516">
            <v>0.22237618638321105</v>
          </cell>
        </row>
        <row r="517">
          <cell r="G517">
            <v>1264</v>
          </cell>
          <cell r="I517">
            <v>0.22268285190452208</v>
          </cell>
        </row>
        <row r="518">
          <cell r="G518">
            <v>1266</v>
          </cell>
          <cell r="I518">
            <v>0.22301414211199588</v>
          </cell>
        </row>
        <row r="519">
          <cell r="G519">
            <v>1269</v>
          </cell>
          <cell r="I519">
            <v>0.22324517000313052</v>
          </cell>
        </row>
        <row r="520">
          <cell r="G520">
            <v>1272</v>
          </cell>
          <cell r="I520">
            <v>0.22361754489918892</v>
          </cell>
        </row>
        <row r="521">
          <cell r="G521">
            <v>1272</v>
          </cell>
          <cell r="I521">
            <v>0.22387811261609841</v>
          </cell>
        </row>
        <row r="522">
          <cell r="G522">
            <v>1272</v>
          </cell>
          <cell r="I522">
            <v>0.22436962657730514</v>
          </cell>
        </row>
        <row r="523">
          <cell r="G523">
            <v>1272</v>
          </cell>
          <cell r="I523">
            <v>0.22465615798851093</v>
          </cell>
        </row>
        <row r="524">
          <cell r="G524">
            <v>1273</v>
          </cell>
          <cell r="I524">
            <v>0.22521050735578818</v>
          </cell>
        </row>
        <row r="525">
          <cell r="G525">
            <v>1273</v>
          </cell>
          <cell r="I525">
            <v>0.22545796259060966</v>
          </cell>
        </row>
        <row r="526">
          <cell r="G526">
            <v>1274</v>
          </cell>
          <cell r="I526">
            <v>0.22599670108257416</v>
          </cell>
        </row>
        <row r="527">
          <cell r="G527">
            <v>1275</v>
          </cell>
          <cell r="I527">
            <v>0.22628246501350829</v>
          </cell>
        </row>
        <row r="528">
          <cell r="G528">
            <v>1276</v>
          </cell>
          <cell r="I528">
            <v>0.22658913053481933</v>
          </cell>
        </row>
        <row r="529">
          <cell r="G529">
            <v>1282</v>
          </cell>
          <cell r="I529">
            <v>0.22692223330208364</v>
          </cell>
        </row>
        <row r="530">
          <cell r="G530">
            <v>1283</v>
          </cell>
          <cell r="I530">
            <v>0.22722889882339467</v>
          </cell>
        </row>
        <row r="531">
          <cell r="G531">
            <v>1285</v>
          </cell>
          <cell r="I531">
            <v>0.22770240149226878</v>
          </cell>
        </row>
        <row r="532">
          <cell r="G532">
            <v>1285</v>
          </cell>
          <cell r="I532">
            <v>0.22792203148490101</v>
          </cell>
        </row>
        <row r="533">
          <cell r="G533">
            <v>1285</v>
          </cell>
          <cell r="I533">
            <v>0.22828495167718735</v>
          </cell>
        </row>
        <row r="534">
          <cell r="G534">
            <v>1285</v>
          </cell>
          <cell r="I534">
            <v>0.22860711376823875</v>
          </cell>
        </row>
        <row r="535">
          <cell r="G535">
            <v>1285</v>
          </cell>
          <cell r="I535">
            <v>0.22988981053254121</v>
          </cell>
        </row>
        <row r="536">
          <cell r="G536">
            <v>1286</v>
          </cell>
          <cell r="I536">
            <v>0.23016706686301724</v>
          </cell>
        </row>
        <row r="537">
          <cell r="G537">
            <v>1287</v>
          </cell>
          <cell r="I537">
            <v>0.23047373238432828</v>
          </cell>
        </row>
        <row r="538">
          <cell r="G538">
            <v>1288</v>
          </cell>
          <cell r="I538">
            <v>0.23125648061457557</v>
          </cell>
        </row>
        <row r="539">
          <cell r="G539">
            <v>1289</v>
          </cell>
          <cell r="I539">
            <v>0.23152359640784531</v>
          </cell>
        </row>
        <row r="540">
          <cell r="G540">
            <v>1289</v>
          </cell>
          <cell r="I540">
            <v>0.23179071220111505</v>
          </cell>
        </row>
        <row r="541">
          <cell r="G541">
            <v>1290</v>
          </cell>
          <cell r="I541">
            <v>0.23220351861105876</v>
          </cell>
        </row>
        <row r="542">
          <cell r="G542">
            <v>1290</v>
          </cell>
          <cell r="I542">
            <v>0.23461441632121235</v>
          </cell>
        </row>
        <row r="543">
          <cell r="G543">
            <v>1291</v>
          </cell>
          <cell r="I543">
            <v>0.23470576280290639</v>
          </cell>
        </row>
        <row r="544">
          <cell r="G544">
            <v>1291</v>
          </cell>
          <cell r="I544">
            <v>0.23519130021561471</v>
          </cell>
        </row>
        <row r="545">
          <cell r="G545">
            <v>1293</v>
          </cell>
          <cell r="I545">
            <v>0.23537858173126519</v>
          </cell>
        </row>
        <row r="546">
          <cell r="G546">
            <v>1296</v>
          </cell>
          <cell r="I546">
            <v>0.23568002185498199</v>
          </cell>
        </row>
        <row r="547">
          <cell r="G547">
            <v>1296</v>
          </cell>
          <cell r="I547">
            <v>0.23598146197869879</v>
          </cell>
        </row>
        <row r="548">
          <cell r="G548">
            <v>1296</v>
          </cell>
          <cell r="I548">
            <v>0.23626722590963292</v>
          </cell>
        </row>
        <row r="549">
          <cell r="G549">
            <v>1297</v>
          </cell>
          <cell r="I549">
            <v>0.23660584800310613</v>
          </cell>
        </row>
        <row r="550">
          <cell r="G550">
            <v>1297</v>
          </cell>
          <cell r="I550">
            <v>0.23695242249854306</v>
          </cell>
        </row>
        <row r="551">
          <cell r="G551">
            <v>1298</v>
          </cell>
          <cell r="I551">
            <v>0.23736130986029111</v>
          </cell>
        </row>
        <row r="552">
          <cell r="G552">
            <v>1298</v>
          </cell>
          <cell r="I552">
            <v>0.23762452293473266</v>
          </cell>
        </row>
        <row r="553">
          <cell r="G553">
            <v>1299</v>
          </cell>
          <cell r="I553">
            <v>0.23830175079231158</v>
          </cell>
        </row>
        <row r="554">
          <cell r="G554">
            <v>1299</v>
          </cell>
          <cell r="I554">
            <v>0.23864538600160176</v>
          </cell>
        </row>
        <row r="555">
          <cell r="G555">
            <v>1300</v>
          </cell>
          <cell r="I555">
            <v>0.23973555090406426</v>
          </cell>
        </row>
        <row r="556">
          <cell r="G556">
            <v>1300</v>
          </cell>
          <cell r="I556">
            <v>0.24000008665727185</v>
          </cell>
        </row>
        <row r="557">
          <cell r="G557">
            <v>1300</v>
          </cell>
          <cell r="I557">
            <v>0.2405854781521323</v>
          </cell>
        </row>
        <row r="558">
          <cell r="G558">
            <v>1300</v>
          </cell>
          <cell r="I558">
            <v>0.24142730603392928</v>
          </cell>
        </row>
        <row r="559">
          <cell r="G559">
            <v>1300</v>
          </cell>
          <cell r="I559">
            <v>0.24193118132631983</v>
          </cell>
        </row>
        <row r="560">
          <cell r="G560">
            <v>1301</v>
          </cell>
          <cell r="I560">
            <v>0.24226980341979304</v>
          </cell>
        </row>
        <row r="561">
          <cell r="G561">
            <v>1302</v>
          </cell>
          <cell r="I561">
            <v>0.24269565699435483</v>
          </cell>
        </row>
        <row r="562">
          <cell r="G562">
            <v>1303</v>
          </cell>
          <cell r="I562">
            <v>0.24349537143741587</v>
          </cell>
        </row>
        <row r="563">
          <cell r="G563">
            <v>1303</v>
          </cell>
          <cell r="I563">
            <v>0.24368893975954692</v>
          </cell>
        </row>
        <row r="564">
          <cell r="G564">
            <v>1304</v>
          </cell>
          <cell r="I564">
            <v>0.24389573486933835</v>
          </cell>
        </row>
        <row r="565">
          <cell r="G565">
            <v>1304</v>
          </cell>
          <cell r="I565">
            <v>0.24410156654644835</v>
          </cell>
        </row>
        <row r="566">
          <cell r="G566">
            <v>1304</v>
          </cell>
          <cell r="I566">
            <v>0.24459908971488842</v>
          </cell>
        </row>
        <row r="567">
          <cell r="G567">
            <v>1304</v>
          </cell>
          <cell r="I567">
            <v>0.24504966595181787</v>
          </cell>
        </row>
        <row r="568">
          <cell r="G568">
            <v>1315</v>
          </cell>
          <cell r="I568">
            <v>0.24528786243527709</v>
          </cell>
        </row>
        <row r="569">
          <cell r="G569">
            <v>1316</v>
          </cell>
          <cell r="I569">
            <v>0.24572562011873322</v>
          </cell>
        </row>
        <row r="570">
          <cell r="G570">
            <v>1316</v>
          </cell>
          <cell r="I570">
            <v>0.24606424221220644</v>
          </cell>
        </row>
        <row r="571">
          <cell r="G571">
            <v>1317</v>
          </cell>
          <cell r="I571">
            <v>0.24635077362341223</v>
          </cell>
        </row>
        <row r="572">
          <cell r="G572">
            <v>1319</v>
          </cell>
          <cell r="I572">
            <v>0.24671643714943556</v>
          </cell>
        </row>
        <row r="573">
          <cell r="G573">
            <v>1320</v>
          </cell>
          <cell r="I573">
            <v>0.24703211648159662</v>
          </cell>
        </row>
        <row r="574">
          <cell r="G574">
            <v>1320</v>
          </cell>
          <cell r="I574">
            <v>0.24742054314588977</v>
          </cell>
        </row>
        <row r="575">
          <cell r="G575">
            <v>1321</v>
          </cell>
          <cell r="I575">
            <v>0.24774603642790749</v>
          </cell>
        </row>
        <row r="576">
          <cell r="G576">
            <v>1321</v>
          </cell>
          <cell r="I576">
            <v>0.24835123544552354</v>
          </cell>
        </row>
        <row r="577">
          <cell r="G577">
            <v>1322</v>
          </cell>
          <cell r="I577">
            <v>0.24876404185546724</v>
          </cell>
        </row>
        <row r="578">
          <cell r="G578">
            <v>1323</v>
          </cell>
          <cell r="I578">
            <v>0.24949334406594612</v>
          </cell>
        </row>
        <row r="579">
          <cell r="G579">
            <v>1323</v>
          </cell>
          <cell r="I579">
            <v>0.24985855036967994</v>
          </cell>
        </row>
        <row r="580">
          <cell r="G580">
            <v>1324</v>
          </cell>
          <cell r="I580">
            <v>0.2501507317420345</v>
          </cell>
        </row>
        <row r="581">
          <cell r="G581">
            <v>1325</v>
          </cell>
          <cell r="I581">
            <v>0.25050298885735517</v>
          </cell>
        </row>
        <row r="582">
          <cell r="G582">
            <v>1325</v>
          </cell>
          <cell r="I582">
            <v>0.25073401674848983</v>
          </cell>
        </row>
        <row r="583">
          <cell r="G583">
            <v>1325</v>
          </cell>
          <cell r="I583">
            <v>0.25096504463962449</v>
          </cell>
        </row>
        <row r="584">
          <cell r="G584">
            <v>1325</v>
          </cell>
          <cell r="I584">
            <v>0.25129388544197601</v>
          </cell>
        </row>
        <row r="585">
          <cell r="G585">
            <v>1326</v>
          </cell>
          <cell r="I585">
            <v>0.25160943413919723</v>
          </cell>
        </row>
        <row r="586">
          <cell r="G586">
            <v>1330</v>
          </cell>
          <cell r="I586">
            <v>0.25180460273934152</v>
          </cell>
        </row>
        <row r="587">
          <cell r="G587">
            <v>1332</v>
          </cell>
          <cell r="I587">
            <v>0.25199188425499203</v>
          </cell>
        </row>
        <row r="588">
          <cell r="G588">
            <v>1332</v>
          </cell>
          <cell r="I588">
            <v>0.25238734887666991</v>
          </cell>
        </row>
        <row r="589">
          <cell r="G589">
            <v>1332</v>
          </cell>
          <cell r="I589">
            <v>0.25278256855783554</v>
          </cell>
        </row>
        <row r="590">
          <cell r="G590">
            <v>1332</v>
          </cell>
          <cell r="I590">
            <v>0.25306909996904131</v>
          </cell>
        </row>
        <row r="591">
          <cell r="G591">
            <v>1332</v>
          </cell>
          <cell r="I591">
            <v>0.25537728657026154</v>
          </cell>
        </row>
        <row r="592">
          <cell r="G592">
            <v>1333</v>
          </cell>
          <cell r="I592">
            <v>0.25588690980000572</v>
          </cell>
        </row>
        <row r="593">
          <cell r="G593">
            <v>1334</v>
          </cell>
          <cell r="I593">
            <v>0.25629579716175377</v>
          </cell>
        </row>
        <row r="594">
          <cell r="G594">
            <v>1334</v>
          </cell>
          <cell r="I594">
            <v>0.25650953225272499</v>
          </cell>
        </row>
        <row r="595">
          <cell r="G595">
            <v>1337</v>
          </cell>
          <cell r="I595">
            <v>0.2569374433275895</v>
          </cell>
        </row>
        <row r="596">
          <cell r="G596">
            <v>1340</v>
          </cell>
          <cell r="I596">
            <v>0.25725798881126016</v>
          </cell>
        </row>
        <row r="597">
          <cell r="G597">
            <v>1343</v>
          </cell>
          <cell r="I597">
            <v>0.2575152743253058</v>
          </cell>
        </row>
        <row r="598">
          <cell r="G598">
            <v>1344</v>
          </cell>
          <cell r="I598">
            <v>0.25782193984661683</v>
          </cell>
        </row>
        <row r="599">
          <cell r="G599">
            <v>1346</v>
          </cell>
          <cell r="I599">
            <v>0.2581084712578226</v>
          </cell>
        </row>
        <row r="600">
          <cell r="G600">
            <v>1348</v>
          </cell>
          <cell r="I600">
            <v>0.25855996193933106</v>
          </cell>
        </row>
        <row r="601">
          <cell r="G601">
            <v>1348</v>
          </cell>
          <cell r="I601">
            <v>0.25898321914446321</v>
          </cell>
        </row>
        <row r="602">
          <cell r="G602">
            <v>1348</v>
          </cell>
          <cell r="I602">
            <v>0.25932184123793639</v>
          </cell>
        </row>
        <row r="603">
          <cell r="G603">
            <v>1349</v>
          </cell>
          <cell r="I603">
            <v>0.25964733451995409</v>
          </cell>
        </row>
        <row r="604">
          <cell r="G604">
            <v>1350</v>
          </cell>
          <cell r="I604">
            <v>0.25985579522522867</v>
          </cell>
        </row>
        <row r="605">
          <cell r="G605">
            <v>1350</v>
          </cell>
          <cell r="I605">
            <v>0.26021971150893142</v>
          </cell>
        </row>
        <row r="606">
          <cell r="G606">
            <v>1350</v>
          </cell>
          <cell r="I606">
            <v>0.26050376085627996</v>
          </cell>
        </row>
        <row r="607">
          <cell r="G607">
            <v>1350</v>
          </cell>
          <cell r="I607">
            <v>0.26262912740566619</v>
          </cell>
        </row>
        <row r="608">
          <cell r="G608">
            <v>1353</v>
          </cell>
          <cell r="I608">
            <v>0.26293193919625146</v>
          </cell>
        </row>
        <row r="609">
          <cell r="G609">
            <v>1357</v>
          </cell>
          <cell r="I609">
            <v>0.26341955043862997</v>
          </cell>
        </row>
        <row r="610">
          <cell r="G610">
            <v>1357</v>
          </cell>
          <cell r="I610">
            <v>0.26386770992917208</v>
          </cell>
        </row>
        <row r="611">
          <cell r="G611">
            <v>1360</v>
          </cell>
          <cell r="I611">
            <v>0.26410618401187846</v>
          </cell>
        </row>
        <row r="612">
          <cell r="G612">
            <v>1360</v>
          </cell>
          <cell r="I612">
            <v>0.26430414493386217</v>
          </cell>
        </row>
        <row r="613">
          <cell r="G613">
            <v>1362</v>
          </cell>
          <cell r="I613">
            <v>0.26477305905047388</v>
          </cell>
        </row>
        <row r="614">
          <cell r="G614">
            <v>1364</v>
          </cell>
          <cell r="I614">
            <v>0.26498666350650529</v>
          </cell>
        </row>
        <row r="615">
          <cell r="G615">
            <v>1368</v>
          </cell>
          <cell r="I615">
            <v>0.26525377929977506</v>
          </cell>
        </row>
        <row r="616">
          <cell r="G616">
            <v>1368</v>
          </cell>
          <cell r="I616">
            <v>0.26552089509304483</v>
          </cell>
        </row>
        <row r="617">
          <cell r="G617">
            <v>1368</v>
          </cell>
          <cell r="I617">
            <v>0.2661342261356669</v>
          </cell>
        </row>
        <row r="618">
          <cell r="G618">
            <v>1368</v>
          </cell>
          <cell r="I618">
            <v>0.26649988966169019</v>
          </cell>
        </row>
        <row r="619">
          <cell r="G619">
            <v>1372</v>
          </cell>
          <cell r="I619">
            <v>0.26690224527644546</v>
          </cell>
        </row>
        <row r="620">
          <cell r="G620">
            <v>1372</v>
          </cell>
          <cell r="I620">
            <v>0.26739015044743863</v>
          </cell>
        </row>
        <row r="621">
          <cell r="G621">
            <v>1372</v>
          </cell>
          <cell r="I621">
            <v>0.26766440217429799</v>
          </cell>
        </row>
        <row r="622">
          <cell r="G622">
            <v>1377</v>
          </cell>
          <cell r="I622">
            <v>0.26834163003187694</v>
          </cell>
        </row>
        <row r="623">
          <cell r="G623">
            <v>1377</v>
          </cell>
          <cell r="I623">
            <v>0.26885574383767868</v>
          </cell>
        </row>
        <row r="624">
          <cell r="G624">
            <v>1377</v>
          </cell>
          <cell r="I624">
            <v>0.26904302535332919</v>
          </cell>
        </row>
        <row r="625">
          <cell r="G625">
            <v>1378</v>
          </cell>
          <cell r="I625">
            <v>0.26976728178925613</v>
          </cell>
        </row>
        <row r="626">
          <cell r="G626">
            <v>1378</v>
          </cell>
          <cell r="I626">
            <v>0.27011739975743665</v>
          </cell>
        </row>
        <row r="627">
          <cell r="G627">
            <v>1379</v>
          </cell>
          <cell r="I627">
            <v>0.27039312112736941</v>
          </cell>
        </row>
        <row r="628">
          <cell r="G628">
            <v>1380</v>
          </cell>
          <cell r="I628">
            <v>0.27077514667960961</v>
          </cell>
        </row>
        <row r="629">
          <cell r="G629">
            <v>1381</v>
          </cell>
          <cell r="I629">
            <v>0.2713957606201286</v>
          </cell>
        </row>
        <row r="630">
          <cell r="G630">
            <v>1382</v>
          </cell>
          <cell r="I630">
            <v>0.27172966352639955</v>
          </cell>
        </row>
        <row r="631">
          <cell r="G631">
            <v>1382</v>
          </cell>
          <cell r="I631">
            <v>0.27195440461105364</v>
          </cell>
        </row>
        <row r="632">
          <cell r="G632">
            <v>1382</v>
          </cell>
          <cell r="I632">
            <v>0.2732669514933655</v>
          </cell>
        </row>
        <row r="633">
          <cell r="G633">
            <v>1384</v>
          </cell>
          <cell r="I633">
            <v>0.27363261501938879</v>
          </cell>
        </row>
        <row r="634">
          <cell r="G634">
            <v>1385</v>
          </cell>
          <cell r="I634">
            <v>0.27389848978072989</v>
          </cell>
        </row>
        <row r="635">
          <cell r="G635">
            <v>1386</v>
          </cell>
          <cell r="I635">
            <v>0.27449289508644037</v>
          </cell>
        </row>
        <row r="636">
          <cell r="G636">
            <v>1387</v>
          </cell>
          <cell r="I636">
            <v>0.27497995113032453</v>
          </cell>
        </row>
        <row r="637">
          <cell r="G637">
            <v>1388</v>
          </cell>
          <cell r="I637">
            <v>0.27559205747038545</v>
          </cell>
        </row>
        <row r="638">
          <cell r="G638">
            <v>1391</v>
          </cell>
          <cell r="I638">
            <v>0.27625063719030002</v>
          </cell>
        </row>
        <row r="639">
          <cell r="G639">
            <v>1394</v>
          </cell>
          <cell r="I639">
            <v>0.27662541250337824</v>
          </cell>
        </row>
        <row r="640">
          <cell r="G640">
            <v>1397</v>
          </cell>
          <cell r="I640">
            <v>0.27691333191082002</v>
          </cell>
        </row>
        <row r="641">
          <cell r="G641">
            <v>1399</v>
          </cell>
          <cell r="I641">
            <v>0.27741627642926409</v>
          </cell>
        </row>
        <row r="642">
          <cell r="G642">
            <v>1399</v>
          </cell>
          <cell r="I642">
            <v>0.27767356194330972</v>
          </cell>
        </row>
        <row r="643">
          <cell r="G643">
            <v>1399</v>
          </cell>
          <cell r="I643">
            <v>0.27805207668154136</v>
          </cell>
        </row>
        <row r="644">
          <cell r="G644">
            <v>1399</v>
          </cell>
          <cell r="I644">
            <v>0.2785847243194351</v>
          </cell>
        </row>
        <row r="645">
          <cell r="G645">
            <v>1400</v>
          </cell>
          <cell r="I645">
            <v>0.27904472260140162</v>
          </cell>
        </row>
        <row r="646">
          <cell r="G646">
            <v>1400</v>
          </cell>
          <cell r="I646">
            <v>0.27936943207378018</v>
          </cell>
        </row>
        <row r="647">
          <cell r="G647">
            <v>1400</v>
          </cell>
          <cell r="I647">
            <v>0.27978223848372391</v>
          </cell>
        </row>
        <row r="648">
          <cell r="G648">
            <v>1400</v>
          </cell>
          <cell r="I648">
            <v>0.28014635071983646</v>
          </cell>
        </row>
        <row r="649">
          <cell r="G649">
            <v>1400</v>
          </cell>
          <cell r="I649">
            <v>0.28043211465077061</v>
          </cell>
        </row>
        <row r="650">
          <cell r="G650">
            <v>1400</v>
          </cell>
          <cell r="I650">
            <v>0.28076482551321535</v>
          </cell>
        </row>
        <row r="651">
          <cell r="G651">
            <v>1400</v>
          </cell>
          <cell r="I651">
            <v>0.28140402227392886</v>
          </cell>
        </row>
        <row r="652">
          <cell r="G652">
            <v>1402</v>
          </cell>
          <cell r="I652">
            <v>0.28184177995738496</v>
          </cell>
        </row>
        <row r="653">
          <cell r="G653">
            <v>1403</v>
          </cell>
          <cell r="I653">
            <v>0.28212187759780288</v>
          </cell>
        </row>
        <row r="654">
          <cell r="G654">
            <v>1403</v>
          </cell>
          <cell r="I654">
            <v>0.28238509067224443</v>
          </cell>
        </row>
        <row r="655">
          <cell r="G655">
            <v>1404</v>
          </cell>
          <cell r="I655">
            <v>0.28271376818092114</v>
          </cell>
        </row>
        <row r="656">
          <cell r="G656">
            <v>1404</v>
          </cell>
          <cell r="I656">
            <v>0.28306602529624181</v>
          </cell>
        </row>
        <row r="657">
          <cell r="G657">
            <v>1405</v>
          </cell>
          <cell r="I657">
            <v>0.28353284925381583</v>
          </cell>
        </row>
        <row r="658">
          <cell r="G658">
            <v>1406</v>
          </cell>
          <cell r="I658">
            <v>0.28399771368729199</v>
          </cell>
        </row>
        <row r="659">
          <cell r="G659">
            <v>1409</v>
          </cell>
          <cell r="I659">
            <v>0.28430870649098572</v>
          </cell>
        </row>
        <row r="660">
          <cell r="G660">
            <v>1410</v>
          </cell>
          <cell r="I660">
            <v>0.28467210023492906</v>
          </cell>
        </row>
        <row r="661">
          <cell r="G661">
            <v>1415</v>
          </cell>
          <cell r="I661">
            <v>0.28508800922469435</v>
          </cell>
        </row>
        <row r="662">
          <cell r="G662">
            <v>1418</v>
          </cell>
          <cell r="I662">
            <v>0.28545367275071765</v>
          </cell>
        </row>
        <row r="663">
          <cell r="G663">
            <v>1421</v>
          </cell>
          <cell r="I663">
            <v>0.28581806258607739</v>
          </cell>
        </row>
        <row r="664">
          <cell r="G664">
            <v>1424</v>
          </cell>
          <cell r="I664">
            <v>0.28612472810738843</v>
          </cell>
        </row>
        <row r="665">
          <cell r="G665">
            <v>1426</v>
          </cell>
          <cell r="I665">
            <v>0.28647548292090075</v>
          </cell>
        </row>
        <row r="666">
          <cell r="G666">
            <v>1430</v>
          </cell>
          <cell r="I666">
            <v>0.28675713185122942</v>
          </cell>
        </row>
        <row r="667">
          <cell r="G667">
            <v>1433</v>
          </cell>
          <cell r="I667">
            <v>0.28707140685778704</v>
          </cell>
        </row>
        <row r="668">
          <cell r="G668">
            <v>1434</v>
          </cell>
          <cell r="I668">
            <v>0.28852896619922597</v>
          </cell>
        </row>
        <row r="669">
          <cell r="G669">
            <v>1437</v>
          </cell>
          <cell r="I669">
            <v>0.28899577382743247</v>
          </cell>
        </row>
        <row r="670">
          <cell r="G670">
            <v>1437</v>
          </cell>
          <cell r="I670">
            <v>0.28927303015790851</v>
          </cell>
        </row>
        <row r="671">
          <cell r="G671">
            <v>1438</v>
          </cell>
          <cell r="I671">
            <v>0.28953126277526808</v>
          </cell>
        </row>
        <row r="672">
          <cell r="G672">
            <v>1439</v>
          </cell>
          <cell r="I672">
            <v>0.28981918218270986</v>
          </cell>
        </row>
        <row r="673">
          <cell r="G673">
            <v>1440</v>
          </cell>
          <cell r="I673">
            <v>0.29027096679283299</v>
          </cell>
        </row>
        <row r="674">
          <cell r="G674">
            <v>1440</v>
          </cell>
          <cell r="I674">
            <v>0.29070029852266843</v>
          </cell>
        </row>
        <row r="675">
          <cell r="G675">
            <v>1440</v>
          </cell>
          <cell r="I675">
            <v>0.29111495015113759</v>
          </cell>
        </row>
        <row r="676">
          <cell r="G676">
            <v>1440</v>
          </cell>
          <cell r="I676">
            <v>0.29173922186997253</v>
          </cell>
        </row>
        <row r="677">
          <cell r="G677">
            <v>1441</v>
          </cell>
          <cell r="I677">
            <v>0.29203731447335551</v>
          </cell>
        </row>
        <row r="678">
          <cell r="G678">
            <v>1442</v>
          </cell>
          <cell r="I678">
            <v>0.29242064637499432</v>
          </cell>
        </row>
        <row r="679">
          <cell r="G679">
            <v>1450</v>
          </cell>
          <cell r="I679">
            <v>0.29280397827663313</v>
          </cell>
        </row>
        <row r="680">
          <cell r="G680">
            <v>1450</v>
          </cell>
          <cell r="I680">
            <v>0.29315623539195379</v>
          </cell>
        </row>
        <row r="681">
          <cell r="G681">
            <v>1450</v>
          </cell>
          <cell r="I681">
            <v>0.29348648051990878</v>
          </cell>
        </row>
        <row r="682">
          <cell r="G682">
            <v>1451</v>
          </cell>
          <cell r="I682">
            <v>0.29385472408599422</v>
          </cell>
        </row>
        <row r="683">
          <cell r="G683">
            <v>1456</v>
          </cell>
          <cell r="I683">
            <v>0.29411793716043577</v>
          </cell>
        </row>
        <row r="684">
          <cell r="G684">
            <v>1456</v>
          </cell>
          <cell r="I684">
            <v>0.29433644042671175</v>
          </cell>
        </row>
        <row r="685">
          <cell r="G685">
            <v>1456</v>
          </cell>
          <cell r="I685">
            <v>0.29587367382030216</v>
          </cell>
        </row>
        <row r="686">
          <cell r="G686">
            <v>1457</v>
          </cell>
          <cell r="I686">
            <v>0.29617606104733291</v>
          </cell>
        </row>
        <row r="687">
          <cell r="G687">
            <v>1459</v>
          </cell>
          <cell r="I687">
            <v>0.29698256850726645</v>
          </cell>
        </row>
        <row r="688">
          <cell r="G688">
            <v>1463</v>
          </cell>
          <cell r="I688">
            <v>0.29780818132715386</v>
          </cell>
        </row>
        <row r="689">
          <cell r="G689">
            <v>1467</v>
          </cell>
          <cell r="I689">
            <v>0.29809471273835964</v>
          </cell>
        </row>
        <row r="690">
          <cell r="G690">
            <v>1467</v>
          </cell>
          <cell r="I690">
            <v>0.29836896446521899</v>
          </cell>
        </row>
        <row r="691">
          <cell r="G691">
            <v>1470</v>
          </cell>
          <cell r="I691">
            <v>0.29857575957501042</v>
          </cell>
        </row>
        <row r="692">
          <cell r="G692">
            <v>1471</v>
          </cell>
          <cell r="I692">
            <v>0.2991301089422877</v>
          </cell>
        </row>
        <row r="693">
          <cell r="G693">
            <v>1472</v>
          </cell>
          <cell r="I693">
            <v>0.29943078158573283</v>
          </cell>
        </row>
        <row r="694">
          <cell r="G694">
            <v>1473</v>
          </cell>
          <cell r="I694">
            <v>0.2998676738127124</v>
          </cell>
        </row>
        <row r="695">
          <cell r="G695">
            <v>1475</v>
          </cell>
          <cell r="I695">
            <v>0.30022213539264309</v>
          </cell>
        </row>
        <row r="696">
          <cell r="G696">
            <v>1475</v>
          </cell>
          <cell r="I696">
            <v>0.30053618178805597</v>
          </cell>
        </row>
        <row r="697">
          <cell r="G697">
            <v>1476</v>
          </cell>
          <cell r="I697">
            <v>0.30085711917654623</v>
          </cell>
        </row>
        <row r="698">
          <cell r="G698">
            <v>1476</v>
          </cell>
          <cell r="I698">
            <v>0.301143650587752</v>
          </cell>
        </row>
        <row r="699">
          <cell r="G699">
            <v>1476</v>
          </cell>
          <cell r="I699">
            <v>0.30174884960536807</v>
          </cell>
        </row>
        <row r="700">
          <cell r="G700">
            <v>1476</v>
          </cell>
          <cell r="I700">
            <v>0.3036232081336655</v>
          </cell>
        </row>
        <row r="701">
          <cell r="G701">
            <v>1478</v>
          </cell>
          <cell r="I701">
            <v>0.30388627424379971</v>
          </cell>
        </row>
        <row r="702">
          <cell r="G702">
            <v>1479</v>
          </cell>
          <cell r="I702">
            <v>0.30416353057427575</v>
          </cell>
        </row>
        <row r="703">
          <cell r="G703">
            <v>1480</v>
          </cell>
          <cell r="I703">
            <v>0.30488778701020269</v>
          </cell>
        </row>
        <row r="704">
          <cell r="G704">
            <v>1480</v>
          </cell>
          <cell r="I704">
            <v>0.30536107739729956</v>
          </cell>
        </row>
        <row r="705">
          <cell r="G705">
            <v>1483</v>
          </cell>
          <cell r="I705">
            <v>0.3056627461321611</v>
          </cell>
        </row>
        <row r="706">
          <cell r="G706">
            <v>1484</v>
          </cell>
          <cell r="I706">
            <v>0.3061043412169755</v>
          </cell>
        </row>
        <row r="707">
          <cell r="G707">
            <v>1484</v>
          </cell>
          <cell r="I707">
            <v>0.30630377178203255</v>
          </cell>
        </row>
        <row r="708">
          <cell r="G708">
            <v>1487</v>
          </cell>
          <cell r="I708">
            <v>0.30670446180130467</v>
          </cell>
        </row>
        <row r="709">
          <cell r="G709">
            <v>1487</v>
          </cell>
          <cell r="I709">
            <v>0.30740543255920239</v>
          </cell>
        </row>
        <row r="710">
          <cell r="G710">
            <v>1487</v>
          </cell>
          <cell r="I710">
            <v>0.30791505578894657</v>
          </cell>
        </row>
        <row r="711">
          <cell r="G711">
            <v>1490</v>
          </cell>
          <cell r="I711">
            <v>0.30827069308333599</v>
          </cell>
        </row>
        <row r="712">
          <cell r="G712">
            <v>1492</v>
          </cell>
          <cell r="I712">
            <v>0.30872618445987754</v>
          </cell>
        </row>
        <row r="713">
          <cell r="G713">
            <v>1496</v>
          </cell>
          <cell r="I713">
            <v>0.30916777954469193</v>
          </cell>
        </row>
        <row r="714">
          <cell r="G714">
            <v>1496</v>
          </cell>
          <cell r="I714">
            <v>0.30959711127452738</v>
          </cell>
        </row>
        <row r="715">
          <cell r="G715">
            <v>1498</v>
          </cell>
          <cell r="I715">
            <v>0.31001302026429267</v>
          </cell>
        </row>
        <row r="716">
          <cell r="G716">
            <v>1499</v>
          </cell>
          <cell r="I716">
            <v>0.31025405805769374</v>
          </cell>
        </row>
        <row r="717">
          <cell r="G717">
            <v>1499</v>
          </cell>
          <cell r="I717">
            <v>0.31094892163215321</v>
          </cell>
        </row>
        <row r="718">
          <cell r="G718">
            <v>1499</v>
          </cell>
          <cell r="I718">
            <v>0.31500710716459651</v>
          </cell>
        </row>
        <row r="719">
          <cell r="G719">
            <v>1500</v>
          </cell>
          <cell r="I719">
            <v>0.31538263362857893</v>
          </cell>
        </row>
        <row r="720">
          <cell r="G720">
            <v>1500</v>
          </cell>
          <cell r="I720">
            <v>0.31568929914988997</v>
          </cell>
        </row>
        <row r="721">
          <cell r="G721">
            <v>1500</v>
          </cell>
          <cell r="I721">
            <v>0.315995964671201</v>
          </cell>
        </row>
        <row r="722">
          <cell r="G722">
            <v>1500</v>
          </cell>
          <cell r="I722">
            <v>0.31627761360152967</v>
          </cell>
        </row>
        <row r="723">
          <cell r="G723">
            <v>1501</v>
          </cell>
          <cell r="I723">
            <v>0.31654082667597122</v>
          </cell>
        </row>
        <row r="724">
          <cell r="G724">
            <v>1502</v>
          </cell>
          <cell r="I724">
            <v>0.31684749219728225</v>
          </cell>
        </row>
        <row r="725">
          <cell r="G725">
            <v>1504</v>
          </cell>
          <cell r="I725">
            <v>0.31712914112761093</v>
          </cell>
        </row>
        <row r="726">
          <cell r="G726">
            <v>1504</v>
          </cell>
          <cell r="I726">
            <v>0.31737813132297571</v>
          </cell>
        </row>
        <row r="727">
          <cell r="G727">
            <v>1505</v>
          </cell>
          <cell r="I727">
            <v>0.31898753745262926</v>
          </cell>
        </row>
        <row r="728">
          <cell r="G728">
            <v>1510</v>
          </cell>
          <cell r="I728">
            <v>0.31940034386257299</v>
          </cell>
        </row>
        <row r="729">
          <cell r="G729">
            <v>1510</v>
          </cell>
          <cell r="I729">
            <v>0.31970408642710474</v>
          </cell>
        </row>
        <row r="730">
          <cell r="G730">
            <v>1511</v>
          </cell>
          <cell r="I730">
            <v>0.32006847626246449</v>
          </cell>
        </row>
        <row r="731">
          <cell r="G731">
            <v>1512</v>
          </cell>
          <cell r="I731">
            <v>0.32037878323272401</v>
          </cell>
        </row>
        <row r="732">
          <cell r="G732">
            <v>1514</v>
          </cell>
          <cell r="I732">
            <v>0.32068544875403504</v>
          </cell>
        </row>
        <row r="733">
          <cell r="G733">
            <v>1514</v>
          </cell>
          <cell r="I733">
            <v>0.32095930857607485</v>
          </cell>
        </row>
        <row r="734">
          <cell r="G734">
            <v>1514</v>
          </cell>
          <cell r="I734">
            <v>0.32138516215063662</v>
          </cell>
        </row>
        <row r="735">
          <cell r="G735">
            <v>1514</v>
          </cell>
          <cell r="I735">
            <v>0.32164822826077083</v>
          </cell>
        </row>
        <row r="736">
          <cell r="G736">
            <v>1514</v>
          </cell>
          <cell r="I736">
            <v>0.3234392353413359</v>
          </cell>
        </row>
        <row r="737">
          <cell r="G737">
            <v>1514</v>
          </cell>
          <cell r="I737">
            <v>0.32592633191503428</v>
          </cell>
        </row>
        <row r="738">
          <cell r="G738">
            <v>1518</v>
          </cell>
          <cell r="I738">
            <v>0.32639313954324078</v>
          </cell>
        </row>
        <row r="739">
          <cell r="G739">
            <v>1520</v>
          </cell>
          <cell r="I739">
            <v>0.32668442280038384</v>
          </cell>
        </row>
        <row r="740">
          <cell r="G740">
            <v>1520</v>
          </cell>
          <cell r="I740">
            <v>0.32709211811830569</v>
          </cell>
        </row>
        <row r="741">
          <cell r="G741">
            <v>1520</v>
          </cell>
          <cell r="I741">
            <v>0.32743443064882982</v>
          </cell>
        </row>
        <row r="742">
          <cell r="G742">
            <v>1520</v>
          </cell>
          <cell r="I742">
            <v>0.32752577713052383</v>
          </cell>
        </row>
        <row r="743">
          <cell r="G743">
            <v>1522</v>
          </cell>
          <cell r="I743">
            <v>0.32806560969010962</v>
          </cell>
        </row>
        <row r="744">
          <cell r="G744">
            <v>1523</v>
          </cell>
          <cell r="I744">
            <v>0.32825289120576012</v>
          </cell>
        </row>
        <row r="745">
          <cell r="G745">
            <v>1524</v>
          </cell>
          <cell r="I745">
            <v>0.32861855473178342</v>
          </cell>
        </row>
        <row r="746">
          <cell r="G746">
            <v>1525</v>
          </cell>
          <cell r="I746">
            <v>0.32899140317949882</v>
          </cell>
        </row>
        <row r="747">
          <cell r="G747">
            <v>1526</v>
          </cell>
          <cell r="I747">
            <v>0.32926865950997486</v>
          </cell>
        </row>
        <row r="748">
          <cell r="G748">
            <v>1530</v>
          </cell>
          <cell r="I748">
            <v>0.32951061174795493</v>
          </cell>
        </row>
        <row r="749">
          <cell r="G749">
            <v>1530</v>
          </cell>
          <cell r="I749">
            <v>0.32988524009672582</v>
          </cell>
        </row>
        <row r="750">
          <cell r="G750">
            <v>1531</v>
          </cell>
          <cell r="I750">
            <v>0.33019951510328344</v>
          </cell>
        </row>
        <row r="751">
          <cell r="G751">
            <v>1532</v>
          </cell>
          <cell r="I751">
            <v>0.33061232151322717</v>
          </cell>
        </row>
        <row r="752">
          <cell r="G752">
            <v>1534</v>
          </cell>
          <cell r="I752">
            <v>0.33089885292443294</v>
          </cell>
        </row>
        <row r="753">
          <cell r="G753">
            <v>1536</v>
          </cell>
          <cell r="I753">
            <v>0.33120551844574397</v>
          </cell>
        </row>
        <row r="754">
          <cell r="G754">
            <v>1536</v>
          </cell>
          <cell r="I754">
            <v>0.33158819717268351</v>
          </cell>
        </row>
        <row r="755">
          <cell r="G755">
            <v>1538</v>
          </cell>
          <cell r="I755">
            <v>0.33199989318563844</v>
          </cell>
        </row>
        <row r="756">
          <cell r="G756">
            <v>1540</v>
          </cell>
          <cell r="I756">
            <v>0.33252230231012098</v>
          </cell>
        </row>
        <row r="757">
          <cell r="G757">
            <v>1540</v>
          </cell>
          <cell r="I757">
            <v>0.33279655403698033</v>
          </cell>
        </row>
        <row r="758">
          <cell r="G758">
            <v>1541</v>
          </cell>
          <cell r="I758">
            <v>0.33317988593861914</v>
          </cell>
        </row>
        <row r="759">
          <cell r="G759">
            <v>1542</v>
          </cell>
          <cell r="I759">
            <v>0.33399904865835117</v>
          </cell>
        </row>
        <row r="760">
          <cell r="G760">
            <v>1544</v>
          </cell>
          <cell r="I760">
            <v>0.33452745066069961</v>
          </cell>
        </row>
        <row r="761">
          <cell r="G761">
            <v>1547</v>
          </cell>
          <cell r="I761">
            <v>0.33498744894266613</v>
          </cell>
        </row>
        <row r="762">
          <cell r="G762">
            <v>1547</v>
          </cell>
          <cell r="I762">
            <v>0.33525139683864436</v>
          </cell>
        </row>
        <row r="763">
          <cell r="G763">
            <v>1547</v>
          </cell>
          <cell r="I763">
            <v>0.33562021193259167</v>
          </cell>
        </row>
        <row r="764">
          <cell r="G764">
            <v>1548</v>
          </cell>
          <cell r="I764">
            <v>0.33589407175463148</v>
          </cell>
        </row>
        <row r="765">
          <cell r="G765">
            <v>1548</v>
          </cell>
          <cell r="I765">
            <v>0.33599492192820002</v>
          </cell>
        </row>
        <row r="766">
          <cell r="G766">
            <v>1548</v>
          </cell>
          <cell r="I766">
            <v>0.33636889710227164</v>
          </cell>
        </row>
        <row r="767">
          <cell r="G767">
            <v>1549</v>
          </cell>
          <cell r="I767">
            <v>0.33658777594399969</v>
          </cell>
        </row>
        <row r="768">
          <cell r="G768">
            <v>1550</v>
          </cell>
          <cell r="I768">
            <v>0.33703062839011017</v>
          </cell>
        </row>
        <row r="769">
          <cell r="G769">
            <v>1550</v>
          </cell>
          <cell r="I769">
            <v>0.33747348083622064</v>
          </cell>
        </row>
        <row r="770">
          <cell r="G770">
            <v>1550</v>
          </cell>
          <cell r="I770">
            <v>0.33808682820821018</v>
          </cell>
        </row>
        <row r="771">
          <cell r="G771">
            <v>1550</v>
          </cell>
          <cell r="I771">
            <v>0.33872602496892368</v>
          </cell>
        </row>
        <row r="772">
          <cell r="G772">
            <v>1552</v>
          </cell>
          <cell r="I772">
            <v>0.33910277613546724</v>
          </cell>
        </row>
        <row r="773">
          <cell r="G773">
            <v>1552</v>
          </cell>
          <cell r="I773">
            <v>0.33929634445759826</v>
          </cell>
        </row>
        <row r="774">
          <cell r="G774">
            <v>1552</v>
          </cell>
          <cell r="I774">
            <v>0.33968024788709894</v>
          </cell>
        </row>
        <row r="775">
          <cell r="G775">
            <v>1552</v>
          </cell>
          <cell r="I775">
            <v>0.34005832173240852</v>
          </cell>
        </row>
        <row r="776">
          <cell r="G776">
            <v>1552</v>
          </cell>
          <cell r="I776">
            <v>0.34060680885675976</v>
          </cell>
        </row>
        <row r="777">
          <cell r="G777">
            <v>1552</v>
          </cell>
          <cell r="I777">
            <v>0.34280713448843159</v>
          </cell>
        </row>
        <row r="778">
          <cell r="G778">
            <v>1553</v>
          </cell>
          <cell r="I778">
            <v>0.34309154308186474</v>
          </cell>
        </row>
        <row r="779">
          <cell r="G779">
            <v>1555</v>
          </cell>
          <cell r="I779">
            <v>0.34336963221008238</v>
          </cell>
        </row>
        <row r="780">
          <cell r="G780">
            <v>1555</v>
          </cell>
          <cell r="I780">
            <v>0.34360810629278876</v>
          </cell>
        </row>
        <row r="781">
          <cell r="G781">
            <v>1557</v>
          </cell>
          <cell r="I781">
            <v>0.3439147718140998</v>
          </cell>
        </row>
        <row r="782">
          <cell r="G782">
            <v>1557</v>
          </cell>
          <cell r="I782">
            <v>0.34427958621301408</v>
          </cell>
        </row>
        <row r="783">
          <cell r="G783">
            <v>1559</v>
          </cell>
          <cell r="I783">
            <v>0.34450209017432315</v>
          </cell>
        </row>
        <row r="784">
          <cell r="G784">
            <v>1560</v>
          </cell>
          <cell r="I784">
            <v>0.34468073345457567</v>
          </cell>
        </row>
        <row r="785">
          <cell r="G785">
            <v>1560</v>
          </cell>
          <cell r="I785">
            <v>0.34491176134571033</v>
          </cell>
        </row>
        <row r="786">
          <cell r="G786">
            <v>1563</v>
          </cell>
          <cell r="I786">
            <v>0.34525833584114723</v>
          </cell>
        </row>
        <row r="787">
          <cell r="G787">
            <v>1566</v>
          </cell>
          <cell r="I787">
            <v>0.34568874530923649</v>
          </cell>
        </row>
        <row r="788">
          <cell r="G788">
            <v>1568</v>
          </cell>
          <cell r="I788">
            <v>0.34611807703907194</v>
          </cell>
        </row>
        <row r="789">
          <cell r="G789">
            <v>1568</v>
          </cell>
          <cell r="I789">
            <v>0.34636061713428135</v>
          </cell>
        </row>
        <row r="790">
          <cell r="G790">
            <v>1568</v>
          </cell>
          <cell r="I790">
            <v>0.34668962123030767</v>
          </cell>
        </row>
        <row r="791">
          <cell r="G791">
            <v>1568</v>
          </cell>
          <cell r="I791">
            <v>0.34691005136194653</v>
          </cell>
        </row>
        <row r="792">
          <cell r="G792">
            <v>1572</v>
          </cell>
          <cell r="I792">
            <v>0.34724134156942033</v>
          </cell>
        </row>
        <row r="793">
          <cell r="G793">
            <v>1572</v>
          </cell>
          <cell r="I793">
            <v>0.34756683485143802</v>
          </cell>
        </row>
        <row r="794">
          <cell r="G794">
            <v>1573</v>
          </cell>
          <cell r="I794">
            <v>0.34791340934687492</v>
          </cell>
        </row>
        <row r="795">
          <cell r="G795">
            <v>1574</v>
          </cell>
          <cell r="I795">
            <v>0.34815188342958131</v>
          </cell>
        </row>
        <row r="796">
          <cell r="G796">
            <v>1575</v>
          </cell>
          <cell r="I796">
            <v>0.34855957874750315</v>
          </cell>
        </row>
        <row r="797">
          <cell r="G797">
            <v>1577</v>
          </cell>
          <cell r="I797">
            <v>0.34879805283020954</v>
          </cell>
        </row>
        <row r="798">
          <cell r="G798">
            <v>1580</v>
          </cell>
          <cell r="I798">
            <v>0.34912836327563446</v>
          </cell>
        </row>
        <row r="799">
          <cell r="G799">
            <v>1581</v>
          </cell>
          <cell r="I799">
            <v>0.34964455091110641</v>
          </cell>
        </row>
        <row r="800">
          <cell r="G800">
            <v>1581</v>
          </cell>
          <cell r="I800">
            <v>0.35265922209447925</v>
          </cell>
        </row>
        <row r="801">
          <cell r="G801">
            <v>1584</v>
          </cell>
          <cell r="I801">
            <v>0.35306036933604085</v>
          </cell>
        </row>
        <row r="802">
          <cell r="G802">
            <v>1584</v>
          </cell>
          <cell r="I802">
            <v>0.35338937343206717</v>
          </cell>
        </row>
        <row r="803">
          <cell r="G803">
            <v>1586</v>
          </cell>
          <cell r="I803">
            <v>0.3536960389533782</v>
          </cell>
        </row>
        <row r="804">
          <cell r="G804">
            <v>1586</v>
          </cell>
          <cell r="I804">
            <v>0.3543352357140917</v>
          </cell>
        </row>
        <row r="805">
          <cell r="G805">
            <v>1587</v>
          </cell>
          <cell r="I805">
            <v>0.35451324214901242</v>
          </cell>
        </row>
        <row r="806">
          <cell r="G806">
            <v>1589</v>
          </cell>
          <cell r="I806">
            <v>0.3547765531996589</v>
          </cell>
        </row>
        <row r="807">
          <cell r="G807">
            <v>1589</v>
          </cell>
          <cell r="I807">
            <v>0.35523204457620045</v>
          </cell>
        </row>
        <row r="808">
          <cell r="G808">
            <v>1589</v>
          </cell>
          <cell r="I808">
            <v>0.35541005101112116</v>
          </cell>
        </row>
        <row r="809">
          <cell r="G809">
            <v>1590</v>
          </cell>
          <cell r="I809">
            <v>0.35603249384079816</v>
          </cell>
        </row>
        <row r="810">
          <cell r="G810">
            <v>1592</v>
          </cell>
          <cell r="I810">
            <v>0.35633938797325393</v>
          </cell>
        </row>
        <row r="811">
          <cell r="G811">
            <v>1592</v>
          </cell>
          <cell r="I811">
            <v>0.3566259193844597</v>
          </cell>
        </row>
        <row r="812">
          <cell r="G812">
            <v>1593</v>
          </cell>
          <cell r="I812">
            <v>0.35696063875910472</v>
          </cell>
        </row>
        <row r="813">
          <cell r="G813">
            <v>1594</v>
          </cell>
          <cell r="I813">
            <v>0.35723453123987947</v>
          </cell>
        </row>
        <row r="814">
          <cell r="G814">
            <v>1594</v>
          </cell>
          <cell r="I814">
            <v>0.35883413516758544</v>
          </cell>
        </row>
        <row r="815">
          <cell r="G815">
            <v>1595</v>
          </cell>
          <cell r="I815">
            <v>0.35904667821473052</v>
          </cell>
        </row>
        <row r="816">
          <cell r="G816">
            <v>1595</v>
          </cell>
          <cell r="I816">
            <v>0.35933941478557946</v>
          </cell>
        </row>
        <row r="817">
          <cell r="G817">
            <v>1596</v>
          </cell>
          <cell r="I817">
            <v>0.359952762157569</v>
          </cell>
        </row>
        <row r="818">
          <cell r="G818">
            <v>1597</v>
          </cell>
          <cell r="I818">
            <v>0.36023379057193339</v>
          </cell>
        </row>
        <row r="819">
          <cell r="G819">
            <v>1599</v>
          </cell>
          <cell r="I819">
            <v>0.36070430496655831</v>
          </cell>
        </row>
        <row r="820">
          <cell r="G820">
            <v>1600</v>
          </cell>
          <cell r="I820">
            <v>0.3609333733335951</v>
          </cell>
        </row>
        <row r="821">
          <cell r="G821">
            <v>1600</v>
          </cell>
          <cell r="I821">
            <v>0.36113878044715053</v>
          </cell>
        </row>
        <row r="822">
          <cell r="G822">
            <v>1600</v>
          </cell>
          <cell r="I822">
            <v>0.36139688242957024</v>
          </cell>
        </row>
        <row r="823">
          <cell r="G823">
            <v>1600</v>
          </cell>
          <cell r="I823">
            <v>0.3615963129946273</v>
          </cell>
        </row>
        <row r="824">
          <cell r="G824">
            <v>1600</v>
          </cell>
          <cell r="I824">
            <v>0.36194762300663397</v>
          </cell>
        </row>
        <row r="825">
          <cell r="G825">
            <v>1600</v>
          </cell>
          <cell r="I825">
            <v>0.36255282202425004</v>
          </cell>
        </row>
        <row r="826">
          <cell r="G826">
            <v>1601</v>
          </cell>
          <cell r="I826">
            <v>0.36302833320532446</v>
          </cell>
        </row>
        <row r="827">
          <cell r="G827">
            <v>1603</v>
          </cell>
          <cell r="I827">
            <v>0.36333707255630571</v>
          </cell>
        </row>
        <row r="828">
          <cell r="G828">
            <v>1606</v>
          </cell>
          <cell r="I828">
            <v>0.36354390032483208</v>
          </cell>
        </row>
        <row r="829">
          <cell r="G829">
            <v>1606</v>
          </cell>
          <cell r="I829">
            <v>0.36390956385085538</v>
          </cell>
        </row>
        <row r="830">
          <cell r="G830">
            <v>1608</v>
          </cell>
          <cell r="I830">
            <v>0.36425613834629228</v>
          </cell>
        </row>
        <row r="831">
          <cell r="G831">
            <v>1609</v>
          </cell>
          <cell r="I831">
            <v>0.36451879622223943</v>
          </cell>
        </row>
        <row r="832">
          <cell r="G832">
            <v>1609</v>
          </cell>
          <cell r="I832">
            <v>0.36470310579300819</v>
          </cell>
        </row>
        <row r="833">
          <cell r="G833">
            <v>1610</v>
          </cell>
          <cell r="I833">
            <v>0.364976965615048</v>
          </cell>
        </row>
        <row r="834">
          <cell r="G834">
            <v>1613</v>
          </cell>
          <cell r="I834">
            <v>0.36522667430258199</v>
          </cell>
        </row>
        <row r="835">
          <cell r="G835">
            <v>1614</v>
          </cell>
          <cell r="I835">
            <v>0.36579555680691817</v>
          </cell>
        </row>
        <row r="836">
          <cell r="G836">
            <v>1614</v>
          </cell>
          <cell r="I836">
            <v>0.36634169250235199</v>
          </cell>
        </row>
        <row r="837">
          <cell r="G837">
            <v>1616</v>
          </cell>
          <cell r="I837">
            <v>0.36657988898581118</v>
          </cell>
        </row>
        <row r="838">
          <cell r="G838">
            <v>1616</v>
          </cell>
          <cell r="I838">
            <v>0.36694870407975849</v>
          </cell>
        </row>
        <row r="839">
          <cell r="G839">
            <v>1617</v>
          </cell>
          <cell r="I839">
            <v>0.367135985595409</v>
          </cell>
        </row>
        <row r="840">
          <cell r="G840">
            <v>1617</v>
          </cell>
          <cell r="I840">
            <v>0.36750164912143229</v>
          </cell>
        </row>
        <row r="841">
          <cell r="G841">
            <v>1618</v>
          </cell>
          <cell r="I841">
            <v>0.36793865565398426</v>
          </cell>
        </row>
        <row r="842">
          <cell r="G842">
            <v>1618</v>
          </cell>
          <cell r="I842">
            <v>0.36816339673863835</v>
          </cell>
        </row>
        <row r="843">
          <cell r="G843">
            <v>1618</v>
          </cell>
          <cell r="I843">
            <v>0.37071562951233816</v>
          </cell>
        </row>
        <row r="844">
          <cell r="G844">
            <v>1620</v>
          </cell>
          <cell r="I844">
            <v>0.37126997887961544</v>
          </cell>
        </row>
        <row r="845">
          <cell r="G845">
            <v>1622</v>
          </cell>
          <cell r="I845">
            <v>0.37154570024954819</v>
          </cell>
        </row>
        <row r="846">
          <cell r="G846">
            <v>1630</v>
          </cell>
          <cell r="I846">
            <v>0.37173356962242804</v>
          </cell>
        </row>
        <row r="847">
          <cell r="G847">
            <v>1631</v>
          </cell>
          <cell r="I847">
            <v>0.37220039358000206</v>
          </cell>
        </row>
        <row r="848">
          <cell r="G848">
            <v>1631</v>
          </cell>
          <cell r="I848">
            <v>0.37241412867097334</v>
          </cell>
        </row>
        <row r="849">
          <cell r="G849">
            <v>1631</v>
          </cell>
          <cell r="I849">
            <v>0.37273051016593611</v>
          </cell>
        </row>
        <row r="850">
          <cell r="G850">
            <v>1632</v>
          </cell>
          <cell r="I850">
            <v>0.37299382121658259</v>
          </cell>
        </row>
        <row r="851">
          <cell r="G851">
            <v>1632</v>
          </cell>
          <cell r="I851">
            <v>0.37334945851097201</v>
          </cell>
        </row>
        <row r="852">
          <cell r="G852">
            <v>1636</v>
          </cell>
          <cell r="I852">
            <v>0.37353674002662252</v>
          </cell>
        </row>
        <row r="853">
          <cell r="G853">
            <v>1636</v>
          </cell>
          <cell r="I853">
            <v>0.37417593678733602</v>
          </cell>
        </row>
        <row r="854">
          <cell r="G854">
            <v>1638</v>
          </cell>
          <cell r="I854">
            <v>0.37463017080258143</v>
          </cell>
        </row>
        <row r="855">
          <cell r="G855">
            <v>1638</v>
          </cell>
          <cell r="I855">
            <v>0.3750925041840979</v>
          </cell>
        </row>
        <row r="856">
          <cell r="G856">
            <v>1639</v>
          </cell>
          <cell r="I856">
            <v>0.37539417291895943</v>
          </cell>
        </row>
        <row r="857">
          <cell r="G857">
            <v>1639</v>
          </cell>
          <cell r="I857">
            <v>0.37715599745603923</v>
          </cell>
        </row>
        <row r="858">
          <cell r="G858">
            <v>1640</v>
          </cell>
          <cell r="I858">
            <v>0.37769960209951337</v>
          </cell>
        </row>
        <row r="859">
          <cell r="G859">
            <v>1640</v>
          </cell>
          <cell r="I859">
            <v>0.37799856015937294</v>
          </cell>
        </row>
        <row r="860">
          <cell r="G860">
            <v>1640</v>
          </cell>
          <cell r="I860">
            <v>0.37837663400468252</v>
          </cell>
        </row>
        <row r="861">
          <cell r="G861">
            <v>1641</v>
          </cell>
          <cell r="I861">
            <v>0.37869090901124014</v>
          </cell>
        </row>
        <row r="862">
          <cell r="G862">
            <v>1641</v>
          </cell>
          <cell r="I862">
            <v>0.37896516073809949</v>
          </cell>
        </row>
        <row r="863">
          <cell r="G863">
            <v>1641</v>
          </cell>
          <cell r="I863">
            <v>0.38080060920841657</v>
          </cell>
        </row>
        <row r="864">
          <cell r="G864">
            <v>1644</v>
          </cell>
          <cell r="I864">
            <v>0.38126741683662307</v>
          </cell>
        </row>
        <row r="865">
          <cell r="G865">
            <v>1644</v>
          </cell>
          <cell r="I865">
            <v>0.38166371425604251</v>
          </cell>
        </row>
        <row r="866">
          <cell r="G866">
            <v>1644</v>
          </cell>
          <cell r="I866">
            <v>0.38213922543711693</v>
          </cell>
        </row>
        <row r="867">
          <cell r="G867">
            <v>1645</v>
          </cell>
          <cell r="I867">
            <v>0.38246947056507191</v>
          </cell>
        </row>
        <row r="868">
          <cell r="G868">
            <v>1645</v>
          </cell>
          <cell r="I868">
            <v>0.38274333038711172</v>
          </cell>
        </row>
        <row r="869">
          <cell r="G869">
            <v>1645</v>
          </cell>
          <cell r="I869">
            <v>0.38302058671758776</v>
          </cell>
        </row>
        <row r="870">
          <cell r="G870">
            <v>1647</v>
          </cell>
          <cell r="I870">
            <v>0.38345759325013973</v>
          </cell>
        </row>
        <row r="871">
          <cell r="G871">
            <v>1647</v>
          </cell>
          <cell r="I871">
            <v>0.38600982602383954</v>
          </cell>
        </row>
        <row r="872">
          <cell r="G872">
            <v>1648</v>
          </cell>
          <cell r="I872">
            <v>0.38635744559879531</v>
          </cell>
        </row>
        <row r="873">
          <cell r="G873">
            <v>1649</v>
          </cell>
          <cell r="I873">
            <v>0.38670950676170618</v>
          </cell>
        </row>
        <row r="874">
          <cell r="G874">
            <v>1649</v>
          </cell>
          <cell r="I874">
            <v>0.38701617228301721</v>
          </cell>
        </row>
        <row r="875">
          <cell r="G875">
            <v>1650</v>
          </cell>
          <cell r="I875">
            <v>0.38736473896128693</v>
          </cell>
        </row>
        <row r="876">
          <cell r="G876">
            <v>1650</v>
          </cell>
          <cell r="I876">
            <v>0.387648298427611</v>
          </cell>
        </row>
        <row r="877">
          <cell r="G877">
            <v>1655</v>
          </cell>
          <cell r="I877">
            <v>0.38801629705318424</v>
          </cell>
        </row>
        <row r="878">
          <cell r="G878">
            <v>1664</v>
          </cell>
          <cell r="I878">
            <v>0.38836724781910631</v>
          </cell>
        </row>
        <row r="879">
          <cell r="G879">
            <v>1664</v>
          </cell>
          <cell r="I879">
            <v>0.38871158519119819</v>
          </cell>
        </row>
        <row r="880">
          <cell r="G880">
            <v>1672</v>
          </cell>
          <cell r="I880">
            <v>0.38908629518680654</v>
          </cell>
        </row>
        <row r="881">
          <cell r="G881">
            <v>1672</v>
          </cell>
          <cell r="I881">
            <v>0.38972549194752004</v>
          </cell>
        </row>
        <row r="882">
          <cell r="G882">
            <v>1675</v>
          </cell>
          <cell r="I882">
            <v>0.3899098015182888</v>
          </cell>
        </row>
        <row r="883">
          <cell r="G883">
            <v>1677</v>
          </cell>
          <cell r="I883">
            <v>0.39025211404881294</v>
          </cell>
        </row>
        <row r="884">
          <cell r="G884">
            <v>1678</v>
          </cell>
          <cell r="I884">
            <v>0.39045890915860437</v>
          </cell>
        </row>
        <row r="885">
          <cell r="G885">
            <v>1678</v>
          </cell>
          <cell r="I885">
            <v>0.39110414778528618</v>
          </cell>
        </row>
        <row r="886">
          <cell r="G886">
            <v>1678</v>
          </cell>
          <cell r="I886">
            <v>0.39487251060644957</v>
          </cell>
        </row>
        <row r="887">
          <cell r="G887">
            <v>1680</v>
          </cell>
          <cell r="I887">
            <v>0.39513061258886928</v>
          </cell>
        </row>
        <row r="888">
          <cell r="G888">
            <v>1680</v>
          </cell>
          <cell r="I888">
            <v>0.39530861902379</v>
          </cell>
        </row>
        <row r="889">
          <cell r="G889">
            <v>1680</v>
          </cell>
          <cell r="I889">
            <v>0.39557168513392421</v>
          </cell>
        </row>
        <row r="890">
          <cell r="G890">
            <v>1680</v>
          </cell>
          <cell r="I890">
            <v>0.39593163338132886</v>
          </cell>
        </row>
        <row r="891">
          <cell r="G891">
            <v>1680</v>
          </cell>
          <cell r="I891">
            <v>0.39697123765104342</v>
          </cell>
        </row>
        <row r="892">
          <cell r="G892">
            <v>1681</v>
          </cell>
          <cell r="I892">
            <v>0.39714988093129594</v>
          </cell>
        </row>
        <row r="893">
          <cell r="G893">
            <v>1681</v>
          </cell>
          <cell r="I893">
            <v>0.39742797005951358</v>
          </cell>
        </row>
        <row r="894">
          <cell r="G894">
            <v>1681</v>
          </cell>
          <cell r="I894">
            <v>0.39781878081145911</v>
          </cell>
        </row>
        <row r="895">
          <cell r="G895">
            <v>1682</v>
          </cell>
          <cell r="I895">
            <v>0.39843211185408117</v>
          </cell>
        </row>
        <row r="896">
          <cell r="G896">
            <v>1682</v>
          </cell>
          <cell r="I896">
            <v>0.39876235698203616</v>
          </cell>
        </row>
        <row r="897">
          <cell r="G897">
            <v>1684</v>
          </cell>
          <cell r="I897">
            <v>0.39902292469894562</v>
          </cell>
        </row>
        <row r="898">
          <cell r="G898">
            <v>1687</v>
          </cell>
          <cell r="I898">
            <v>0.3992811573163052</v>
          </cell>
        </row>
        <row r="899">
          <cell r="G899">
            <v>1691</v>
          </cell>
          <cell r="I899">
            <v>0.39946546688707396</v>
          </cell>
        </row>
        <row r="900">
          <cell r="G900">
            <v>1692</v>
          </cell>
          <cell r="I900">
            <v>0.39974711581740263</v>
          </cell>
        </row>
        <row r="901">
          <cell r="G901">
            <v>1692</v>
          </cell>
          <cell r="I901">
            <v>0.40036955864707963</v>
          </cell>
        </row>
        <row r="902">
          <cell r="G902">
            <v>1693</v>
          </cell>
          <cell r="I902">
            <v>0.4005753903241896</v>
          </cell>
        </row>
        <row r="903">
          <cell r="G903">
            <v>1693</v>
          </cell>
          <cell r="I903">
            <v>0.40177750130664552</v>
          </cell>
        </row>
        <row r="904">
          <cell r="G904">
            <v>1694</v>
          </cell>
          <cell r="I904">
            <v>0.40208562014166244</v>
          </cell>
        </row>
        <row r="905">
          <cell r="G905">
            <v>1696</v>
          </cell>
          <cell r="I905">
            <v>0.40246895204330124</v>
          </cell>
        </row>
        <row r="906">
          <cell r="G906">
            <v>1696</v>
          </cell>
          <cell r="I906">
            <v>0.40283376644221552</v>
          </cell>
        </row>
        <row r="907">
          <cell r="G907">
            <v>1699</v>
          </cell>
          <cell r="I907">
            <v>0.40308122167703703</v>
          </cell>
        </row>
        <row r="908">
          <cell r="G908">
            <v>1700</v>
          </cell>
          <cell r="I908">
            <v>0.40329317686695276</v>
          </cell>
        </row>
        <row r="909">
          <cell r="G909">
            <v>1700</v>
          </cell>
          <cell r="I909">
            <v>0.40370395843532869</v>
          </cell>
        </row>
        <row r="910">
          <cell r="G910">
            <v>1700</v>
          </cell>
          <cell r="I910">
            <v>0.40399669500617763</v>
          </cell>
        </row>
        <row r="911">
          <cell r="G911">
            <v>1700</v>
          </cell>
          <cell r="I911">
            <v>0.40460189402379371</v>
          </cell>
        </row>
        <row r="912">
          <cell r="G912">
            <v>1704</v>
          </cell>
          <cell r="I912">
            <v>0.4048516027113277</v>
          </cell>
        </row>
        <row r="913">
          <cell r="G913">
            <v>1704</v>
          </cell>
          <cell r="I913">
            <v>0.40511466882146191</v>
          </cell>
        </row>
        <row r="914">
          <cell r="G914">
            <v>1705</v>
          </cell>
          <cell r="I914">
            <v>0.40547874839883946</v>
          </cell>
        </row>
        <row r="915">
          <cell r="G915">
            <v>1710</v>
          </cell>
          <cell r="I915">
            <v>0.40586208030047827</v>
          </cell>
        </row>
        <row r="916">
          <cell r="G916">
            <v>1712</v>
          </cell>
          <cell r="I916">
            <v>0.40613594012251808</v>
          </cell>
        </row>
        <row r="917">
          <cell r="G917">
            <v>1716</v>
          </cell>
          <cell r="I917">
            <v>0.40641758905284675</v>
          </cell>
        </row>
        <row r="918">
          <cell r="G918">
            <v>1716</v>
          </cell>
          <cell r="I918">
            <v>0.40688441301042078</v>
          </cell>
        </row>
        <row r="919">
          <cell r="G919">
            <v>1716</v>
          </cell>
          <cell r="I919">
            <v>0.40716166934089681</v>
          </cell>
        </row>
        <row r="920">
          <cell r="G920">
            <v>1720</v>
          </cell>
          <cell r="I920">
            <v>0.40759302591230001</v>
          </cell>
        </row>
        <row r="921">
          <cell r="G921">
            <v>1720</v>
          </cell>
          <cell r="I921">
            <v>0.40778499395641782</v>
          </cell>
        </row>
        <row r="922">
          <cell r="G922">
            <v>1720</v>
          </cell>
          <cell r="I922">
            <v>0.40833269727112992</v>
          </cell>
        </row>
        <row r="923">
          <cell r="G923">
            <v>1724</v>
          </cell>
          <cell r="I923">
            <v>0.40877429235594431</v>
          </cell>
        </row>
        <row r="924">
          <cell r="G924">
            <v>1724</v>
          </cell>
          <cell r="I924">
            <v>0.40896157387159482</v>
          </cell>
        </row>
        <row r="925">
          <cell r="G925">
            <v>1724</v>
          </cell>
          <cell r="I925">
            <v>0.40929067594382607</v>
          </cell>
        </row>
        <row r="926">
          <cell r="G926">
            <v>1725</v>
          </cell>
          <cell r="I926">
            <v>0.40958114273259499</v>
          </cell>
        </row>
        <row r="927">
          <cell r="G927">
            <v>1726</v>
          </cell>
          <cell r="I927">
            <v>0.40990663601461269</v>
          </cell>
        </row>
        <row r="928">
          <cell r="G928">
            <v>1728</v>
          </cell>
          <cell r="I928">
            <v>0.41033642496673761</v>
          </cell>
        </row>
        <row r="929">
          <cell r="G929">
            <v>1728</v>
          </cell>
          <cell r="I929">
            <v>0.41089077433401489</v>
          </cell>
        </row>
        <row r="930">
          <cell r="G930">
            <v>1728</v>
          </cell>
          <cell r="I930">
            <v>0.41142409147597542</v>
          </cell>
        </row>
        <row r="931">
          <cell r="G931">
            <v>1728</v>
          </cell>
          <cell r="I931">
            <v>0.41188408975794194</v>
          </cell>
        </row>
        <row r="932">
          <cell r="G932">
            <v>1728</v>
          </cell>
          <cell r="I932">
            <v>0.41216511817230633</v>
          </cell>
        </row>
        <row r="933">
          <cell r="G933">
            <v>1732</v>
          </cell>
          <cell r="I933">
            <v>0.4124516495835121</v>
          </cell>
        </row>
        <row r="934">
          <cell r="G934">
            <v>1735</v>
          </cell>
          <cell r="I934">
            <v>0.41296708606807986</v>
          </cell>
        </row>
        <row r="935">
          <cell r="G935">
            <v>1735</v>
          </cell>
          <cell r="I935">
            <v>0.41332154764801055</v>
          </cell>
        </row>
        <row r="936">
          <cell r="G936">
            <v>1736</v>
          </cell>
          <cell r="I936">
            <v>0.41384318929222147</v>
          </cell>
        </row>
        <row r="937">
          <cell r="G937">
            <v>1736</v>
          </cell>
          <cell r="I937">
            <v>0.41412798979047416</v>
          </cell>
        </row>
        <row r="938">
          <cell r="G938">
            <v>1736</v>
          </cell>
          <cell r="I938">
            <v>0.41579129940134396</v>
          </cell>
        </row>
        <row r="939">
          <cell r="G939">
            <v>1738</v>
          </cell>
          <cell r="I939">
            <v>0.41613563677343585</v>
          </cell>
        </row>
        <row r="940">
          <cell r="G940">
            <v>1741</v>
          </cell>
          <cell r="I940">
            <v>0.41640017252664346</v>
          </cell>
        </row>
        <row r="941">
          <cell r="G941">
            <v>1746</v>
          </cell>
          <cell r="I941">
            <v>0.41676456236200321</v>
          </cell>
        </row>
        <row r="942">
          <cell r="G942">
            <v>1748</v>
          </cell>
          <cell r="I942">
            <v>0.41708901056450209</v>
          </cell>
        </row>
        <row r="943">
          <cell r="G943">
            <v>1750</v>
          </cell>
          <cell r="I943">
            <v>0.41732748464720848</v>
          </cell>
        </row>
        <row r="944">
          <cell r="G944">
            <v>1750</v>
          </cell>
          <cell r="I944">
            <v>0.41771081654884729</v>
          </cell>
        </row>
        <row r="945">
          <cell r="G945">
            <v>1750</v>
          </cell>
          <cell r="I945">
            <v>0.41815538357854337</v>
          </cell>
        </row>
        <row r="946">
          <cell r="G946">
            <v>1750</v>
          </cell>
          <cell r="I946">
            <v>0.41850613839205569</v>
          </cell>
        </row>
        <row r="947">
          <cell r="G947">
            <v>1756</v>
          </cell>
          <cell r="I947">
            <v>0.41869970671418671</v>
          </cell>
        </row>
        <row r="948">
          <cell r="G948">
            <v>1757</v>
          </cell>
          <cell r="I948">
            <v>0.41889327503631774</v>
          </cell>
        </row>
        <row r="949">
          <cell r="G949">
            <v>1759</v>
          </cell>
          <cell r="I949">
            <v>0.41971888785620515</v>
          </cell>
        </row>
        <row r="950">
          <cell r="G950">
            <v>1760</v>
          </cell>
          <cell r="I950">
            <v>0.42000053678653382</v>
          </cell>
        </row>
        <row r="951">
          <cell r="G951">
            <v>1760</v>
          </cell>
          <cell r="I951">
            <v>0.42027625815646658</v>
          </cell>
        </row>
        <row r="952">
          <cell r="G952">
            <v>1761</v>
          </cell>
          <cell r="I952">
            <v>0.42055343284010521</v>
          </cell>
        </row>
        <row r="953">
          <cell r="G953">
            <v>1767</v>
          </cell>
          <cell r="I953">
            <v>0.42076613918092509</v>
          </cell>
        </row>
        <row r="954">
          <cell r="G954">
            <v>1767</v>
          </cell>
          <cell r="I954">
            <v>0.4211481647331653</v>
          </cell>
        </row>
        <row r="955">
          <cell r="G955">
            <v>1769</v>
          </cell>
          <cell r="I955">
            <v>0.42142202455520511</v>
          </cell>
        </row>
        <row r="956">
          <cell r="G956">
            <v>1771</v>
          </cell>
          <cell r="I956">
            <v>0.42215803813571906</v>
          </cell>
        </row>
        <row r="957">
          <cell r="G957">
            <v>1771</v>
          </cell>
          <cell r="I957">
            <v>0.42243968706604773</v>
          </cell>
        </row>
        <row r="958">
          <cell r="G958">
            <v>1771</v>
          </cell>
          <cell r="I958">
            <v>0.42290915638115378</v>
          </cell>
        </row>
        <row r="959">
          <cell r="G959">
            <v>1773</v>
          </cell>
          <cell r="I959">
            <v>0.42325573087659069</v>
          </cell>
        </row>
        <row r="960">
          <cell r="G960">
            <v>1776</v>
          </cell>
          <cell r="I960">
            <v>0.42370751548671381</v>
          </cell>
        </row>
        <row r="961">
          <cell r="G961">
            <v>1776</v>
          </cell>
          <cell r="I961">
            <v>0.42398176721357317</v>
          </cell>
        </row>
        <row r="962">
          <cell r="G962">
            <v>1777</v>
          </cell>
          <cell r="I962">
            <v>0.42438152645889882</v>
          </cell>
        </row>
        <row r="963">
          <cell r="G963">
            <v>1778</v>
          </cell>
          <cell r="I963">
            <v>0.42499485750152088</v>
          </cell>
        </row>
        <row r="964">
          <cell r="G964">
            <v>1779</v>
          </cell>
          <cell r="I964">
            <v>0.42527926609495403</v>
          </cell>
        </row>
        <row r="965">
          <cell r="G965">
            <v>1780</v>
          </cell>
          <cell r="I965">
            <v>0.42560020348344429</v>
          </cell>
        </row>
        <row r="966">
          <cell r="G966">
            <v>1781</v>
          </cell>
          <cell r="I966">
            <v>0.42583867756615068</v>
          </cell>
        </row>
        <row r="967">
          <cell r="G967">
            <v>1781</v>
          </cell>
          <cell r="I967">
            <v>0.42618301493824257</v>
          </cell>
        </row>
        <row r="968">
          <cell r="G968">
            <v>1782</v>
          </cell>
          <cell r="I968">
            <v>0.42690727137416951</v>
          </cell>
        </row>
        <row r="969">
          <cell r="G969">
            <v>1785</v>
          </cell>
          <cell r="I969">
            <v>0.42729233418876139</v>
          </cell>
        </row>
        <row r="970">
          <cell r="G970">
            <v>1786</v>
          </cell>
          <cell r="I970">
            <v>0.42801659062468833</v>
          </cell>
        </row>
        <row r="971">
          <cell r="G971">
            <v>1791</v>
          </cell>
          <cell r="I971">
            <v>0.42852046591707887</v>
          </cell>
        </row>
        <row r="972">
          <cell r="G972">
            <v>1791</v>
          </cell>
          <cell r="I972">
            <v>0.42886704041251578</v>
          </cell>
        </row>
        <row r="973">
          <cell r="G973">
            <v>1792</v>
          </cell>
          <cell r="I973">
            <v>0.42913025348695732</v>
          </cell>
        </row>
        <row r="974">
          <cell r="G974">
            <v>1792</v>
          </cell>
          <cell r="I974">
            <v>0.42962390659530419</v>
          </cell>
        </row>
        <row r="975">
          <cell r="G975">
            <v>1792</v>
          </cell>
          <cell r="I975">
            <v>0.4311611399888946</v>
          </cell>
        </row>
        <row r="976">
          <cell r="G976">
            <v>1794</v>
          </cell>
          <cell r="I976">
            <v>0.43149029104922826</v>
          </cell>
        </row>
        <row r="977">
          <cell r="G977">
            <v>1795</v>
          </cell>
          <cell r="I977">
            <v>0.4317473806108641</v>
          </cell>
        </row>
        <row r="978">
          <cell r="G978">
            <v>1796</v>
          </cell>
          <cell r="I978">
            <v>0.43222731705052608</v>
          </cell>
        </row>
        <row r="979">
          <cell r="G979">
            <v>1799</v>
          </cell>
          <cell r="I979">
            <v>0.4329282878084238</v>
          </cell>
        </row>
        <row r="980">
          <cell r="G980">
            <v>1799</v>
          </cell>
          <cell r="I980">
            <v>0.43328392510281322</v>
          </cell>
        </row>
        <row r="981">
          <cell r="G981">
            <v>1800</v>
          </cell>
          <cell r="I981">
            <v>0.43389603144287414</v>
          </cell>
        </row>
        <row r="982">
          <cell r="G982">
            <v>1800</v>
          </cell>
          <cell r="I982">
            <v>0.43444373475758624</v>
          </cell>
        </row>
        <row r="983">
          <cell r="G983">
            <v>1800</v>
          </cell>
          <cell r="I983">
            <v>0.43474510956383311</v>
          </cell>
        </row>
        <row r="984">
          <cell r="G984">
            <v>1800</v>
          </cell>
          <cell r="I984">
            <v>0.43501936129069246</v>
          </cell>
        </row>
        <row r="985">
          <cell r="G985">
            <v>1800</v>
          </cell>
          <cell r="I985">
            <v>0.43533895967104919</v>
          </cell>
        </row>
        <row r="986">
          <cell r="G986">
            <v>1801</v>
          </cell>
          <cell r="I986">
            <v>0.43559719228840876</v>
          </cell>
        </row>
        <row r="987">
          <cell r="G987">
            <v>1802</v>
          </cell>
          <cell r="I987">
            <v>0.43598517805977993</v>
          </cell>
        </row>
        <row r="988">
          <cell r="G988">
            <v>1802</v>
          </cell>
          <cell r="I988">
            <v>0.43639798446972367</v>
          </cell>
        </row>
        <row r="989">
          <cell r="G989">
            <v>1802</v>
          </cell>
          <cell r="I989">
            <v>0.43670172703425542</v>
          </cell>
        </row>
        <row r="990">
          <cell r="G990">
            <v>1802</v>
          </cell>
          <cell r="I990">
            <v>0.4389676657048745</v>
          </cell>
        </row>
        <row r="991">
          <cell r="G991">
            <v>1803</v>
          </cell>
          <cell r="I991">
            <v>0.43928363896565026</v>
          </cell>
        </row>
        <row r="992">
          <cell r="G992">
            <v>1804</v>
          </cell>
          <cell r="I992">
            <v>0.43949618201279533</v>
          </cell>
        </row>
        <row r="993">
          <cell r="G993">
            <v>1809</v>
          </cell>
          <cell r="I993">
            <v>0.44032179483268274</v>
          </cell>
        </row>
        <row r="994">
          <cell r="G994">
            <v>1810</v>
          </cell>
          <cell r="I994">
            <v>0.44070512673432155</v>
          </cell>
        </row>
        <row r="995">
          <cell r="G995">
            <v>1810</v>
          </cell>
          <cell r="I995">
            <v>0.44106113960416304</v>
          </cell>
        </row>
        <row r="996">
          <cell r="G996">
            <v>1811</v>
          </cell>
          <cell r="I996">
            <v>0.44147394601410678</v>
          </cell>
        </row>
        <row r="997">
          <cell r="G997">
            <v>1811</v>
          </cell>
          <cell r="I997">
            <v>0.44179032750906955</v>
          </cell>
        </row>
        <row r="998">
          <cell r="G998">
            <v>1813</v>
          </cell>
          <cell r="I998">
            <v>0.44240365855169161</v>
          </cell>
        </row>
        <row r="999">
          <cell r="G999">
            <v>1820</v>
          </cell>
          <cell r="I999">
            <v>0.44278555346899201</v>
          </cell>
        </row>
        <row r="1000">
          <cell r="G1000">
            <v>1820</v>
          </cell>
          <cell r="I1000">
            <v>0.44303132677896284</v>
          </cell>
        </row>
        <row r="1001">
          <cell r="G1001">
            <v>1824</v>
          </cell>
          <cell r="I1001">
            <v>0.44334253186443384</v>
          </cell>
        </row>
        <row r="1002">
          <cell r="G1002">
            <v>1827</v>
          </cell>
          <cell r="I1002">
            <v>0.44352981338008435</v>
          </cell>
        </row>
        <row r="1003">
          <cell r="G1003">
            <v>1830</v>
          </cell>
          <cell r="I1003">
            <v>0.44387975172522254</v>
          </cell>
        </row>
        <row r="1004">
          <cell r="G1004">
            <v>1831</v>
          </cell>
          <cell r="I1004">
            <v>0.44415400345208189</v>
          </cell>
        </row>
        <row r="1005">
          <cell r="G1005">
            <v>1832</v>
          </cell>
          <cell r="I1005">
            <v>0.44443503186644628</v>
          </cell>
        </row>
        <row r="1006">
          <cell r="G1006">
            <v>1835</v>
          </cell>
          <cell r="I1006">
            <v>0.44467350594915267</v>
          </cell>
        </row>
        <row r="1007">
          <cell r="G1007">
            <v>1836</v>
          </cell>
          <cell r="I1007">
            <v>0.44489681004946835</v>
          </cell>
        </row>
        <row r="1008">
          <cell r="G1008">
            <v>1836</v>
          </cell>
          <cell r="I1008">
            <v>0.44530961645941208</v>
          </cell>
        </row>
        <row r="1009">
          <cell r="G1009">
            <v>1837</v>
          </cell>
          <cell r="I1009">
            <v>0.44556486080252244</v>
          </cell>
        </row>
        <row r="1010">
          <cell r="G1010">
            <v>1837</v>
          </cell>
          <cell r="I1010">
            <v>0.44705555471499914</v>
          </cell>
        </row>
        <row r="1011">
          <cell r="G1011">
            <v>1840</v>
          </cell>
          <cell r="I1011">
            <v>0.44756666391718419</v>
          </cell>
        </row>
        <row r="1012">
          <cell r="G1012">
            <v>1845</v>
          </cell>
          <cell r="I1012">
            <v>0.44784676155760211</v>
          </cell>
        </row>
        <row r="1013">
          <cell r="G1013">
            <v>1847</v>
          </cell>
          <cell r="I1013">
            <v>0.4482012231375328</v>
          </cell>
        </row>
        <row r="1014">
          <cell r="G1014">
            <v>1848</v>
          </cell>
          <cell r="I1014">
            <v>0.44846453418817928</v>
          </cell>
        </row>
        <row r="1015">
          <cell r="G1015">
            <v>1848</v>
          </cell>
          <cell r="I1015">
            <v>0.44888271296002452</v>
          </cell>
        </row>
        <row r="1016">
          <cell r="G1016">
            <v>1848</v>
          </cell>
          <cell r="I1016">
            <v>0.4493668460471294</v>
          </cell>
        </row>
        <row r="1017">
          <cell r="G1017">
            <v>1849</v>
          </cell>
          <cell r="I1017">
            <v>0.4500060428078429</v>
          </cell>
        </row>
        <row r="1018">
          <cell r="G1018">
            <v>1852</v>
          </cell>
          <cell r="I1018">
            <v>0.45046837618935937</v>
          </cell>
        </row>
        <row r="1019">
          <cell r="G1019">
            <v>1856</v>
          </cell>
          <cell r="I1019">
            <v>0.45074631835326967</v>
          </cell>
        </row>
        <row r="1020">
          <cell r="G1020">
            <v>1857</v>
          </cell>
          <cell r="I1020">
            <v>0.45129480547762091</v>
          </cell>
        </row>
        <row r="1021">
          <cell r="G1021">
            <v>1860</v>
          </cell>
          <cell r="I1021">
            <v>0.45164137997305781</v>
          </cell>
        </row>
        <row r="1022">
          <cell r="G1022">
            <v>1860</v>
          </cell>
          <cell r="I1022">
            <v>0.45200132822046246</v>
          </cell>
        </row>
        <row r="1023">
          <cell r="G1023">
            <v>1862</v>
          </cell>
          <cell r="I1023">
            <v>0.45230840197596056</v>
          </cell>
        </row>
        <row r="1024">
          <cell r="G1024">
            <v>1862</v>
          </cell>
          <cell r="I1024">
            <v>0.45256896969287003</v>
          </cell>
        </row>
        <row r="1025">
          <cell r="G1025">
            <v>1862</v>
          </cell>
          <cell r="I1025">
            <v>0.4528913114069637</v>
          </cell>
        </row>
        <row r="1026">
          <cell r="G1026">
            <v>1864</v>
          </cell>
          <cell r="I1026">
            <v>0.45331456861209585</v>
          </cell>
        </row>
        <row r="1027">
          <cell r="G1027">
            <v>1865</v>
          </cell>
          <cell r="I1027">
            <v>0.45412999190667452</v>
          </cell>
        </row>
        <row r="1028">
          <cell r="G1028">
            <v>1865</v>
          </cell>
          <cell r="I1028">
            <v>0.45455666194961042</v>
          </cell>
        </row>
        <row r="1029">
          <cell r="G1029">
            <v>1867</v>
          </cell>
          <cell r="I1029">
            <v>0.45477629194224267</v>
          </cell>
        </row>
        <row r="1030">
          <cell r="G1030">
            <v>1868</v>
          </cell>
          <cell r="I1030">
            <v>0.45529278983569677</v>
          </cell>
        </row>
        <row r="1031">
          <cell r="G1031">
            <v>1868</v>
          </cell>
          <cell r="I1031">
            <v>0.45555102245305634</v>
          </cell>
        </row>
        <row r="1032">
          <cell r="G1032">
            <v>1869</v>
          </cell>
          <cell r="I1032">
            <v>0.45592573244866469</v>
          </cell>
        </row>
        <row r="1033">
          <cell r="G1033">
            <v>1871</v>
          </cell>
          <cell r="I1033">
            <v>0.45639254007687119</v>
          </cell>
        </row>
        <row r="1034">
          <cell r="G1034">
            <v>1872</v>
          </cell>
          <cell r="I1034">
            <v>0.45729553776925558</v>
          </cell>
        </row>
        <row r="1035">
          <cell r="G1035">
            <v>1872</v>
          </cell>
          <cell r="I1035">
            <v>0.45766353639482882</v>
          </cell>
        </row>
        <row r="1036">
          <cell r="G1036">
            <v>1872</v>
          </cell>
          <cell r="I1036">
            <v>0.45797384336508834</v>
          </cell>
        </row>
        <row r="1037">
          <cell r="G1037">
            <v>1872</v>
          </cell>
          <cell r="I1037">
            <v>0.45816112488073885</v>
          </cell>
        </row>
        <row r="1038">
          <cell r="G1038">
            <v>1872</v>
          </cell>
          <cell r="I1038">
            <v>0.45864808294841808</v>
          </cell>
        </row>
        <row r="1039">
          <cell r="G1039">
            <v>1873</v>
          </cell>
          <cell r="I1039">
            <v>0.45892533927889412</v>
          </cell>
        </row>
        <row r="1040">
          <cell r="G1040">
            <v>1875</v>
          </cell>
          <cell r="I1040">
            <v>0.45925653151016305</v>
          </cell>
        </row>
        <row r="1041">
          <cell r="G1041">
            <v>1875</v>
          </cell>
          <cell r="I1041">
            <v>0.45952106726337066</v>
          </cell>
        </row>
        <row r="1042">
          <cell r="G1042">
            <v>1875</v>
          </cell>
          <cell r="I1042">
            <v>0.45990497069287134</v>
          </cell>
        </row>
        <row r="1043">
          <cell r="G1043">
            <v>1875</v>
          </cell>
          <cell r="I1043">
            <v>0.46023768155531608</v>
          </cell>
        </row>
        <row r="1044">
          <cell r="G1044">
            <v>1876</v>
          </cell>
          <cell r="I1044">
            <v>0.46051562371922639</v>
          </cell>
        </row>
        <row r="1045">
          <cell r="G1045">
            <v>1876</v>
          </cell>
          <cell r="I1045">
            <v>0.46078987544608574</v>
          </cell>
        </row>
        <row r="1046">
          <cell r="G1046">
            <v>1877</v>
          </cell>
          <cell r="I1046">
            <v>0.46116458544169409</v>
          </cell>
        </row>
        <row r="1047">
          <cell r="G1047">
            <v>1877</v>
          </cell>
          <cell r="I1047">
            <v>0.46141982978480445</v>
          </cell>
        </row>
        <row r="1048">
          <cell r="G1048">
            <v>1879</v>
          </cell>
          <cell r="I1048">
            <v>0.46170480990609947</v>
          </cell>
        </row>
        <row r="1049">
          <cell r="G1049">
            <v>1884</v>
          </cell>
          <cell r="I1049">
            <v>0.46196291188851918</v>
          </cell>
        </row>
        <row r="1050">
          <cell r="G1050">
            <v>1885</v>
          </cell>
          <cell r="I1050">
            <v>0.46237179925026722</v>
          </cell>
        </row>
        <row r="1051">
          <cell r="G1051">
            <v>1886</v>
          </cell>
          <cell r="I1051">
            <v>0.46270204437822221</v>
          </cell>
        </row>
        <row r="1052">
          <cell r="G1052">
            <v>1887</v>
          </cell>
          <cell r="I1052">
            <v>0.46303514714548655</v>
          </cell>
        </row>
        <row r="1053">
          <cell r="G1053">
            <v>1889</v>
          </cell>
          <cell r="I1053">
            <v>0.46330900696752636</v>
          </cell>
        </row>
        <row r="1054">
          <cell r="G1054">
            <v>1890</v>
          </cell>
          <cell r="I1054">
            <v>0.46361567248883739</v>
          </cell>
        </row>
        <row r="1055">
          <cell r="G1055">
            <v>1890</v>
          </cell>
          <cell r="I1055">
            <v>0.46392597945909692</v>
          </cell>
        </row>
        <row r="1056">
          <cell r="G1056">
            <v>1892</v>
          </cell>
          <cell r="I1056">
            <v>0.46418708604513331</v>
          </cell>
        </row>
        <row r="1057">
          <cell r="G1057">
            <v>1894</v>
          </cell>
          <cell r="I1057">
            <v>0.46564464538657224</v>
          </cell>
        </row>
        <row r="1058">
          <cell r="G1058">
            <v>1894</v>
          </cell>
          <cell r="I1058">
            <v>0.46601749383428764</v>
          </cell>
        </row>
        <row r="1059">
          <cell r="G1059">
            <v>1894</v>
          </cell>
          <cell r="I1059">
            <v>0.46819502656434847</v>
          </cell>
        </row>
        <row r="1060">
          <cell r="G1060">
            <v>1894</v>
          </cell>
          <cell r="I1060">
            <v>0.47670755542543675</v>
          </cell>
        </row>
        <row r="1061">
          <cell r="G1061">
            <v>1896</v>
          </cell>
          <cell r="I1061">
            <v>0.47711644278718479</v>
          </cell>
        </row>
        <row r="1062">
          <cell r="G1062">
            <v>1898</v>
          </cell>
          <cell r="I1062">
            <v>0.47742310830849582</v>
          </cell>
        </row>
        <row r="1063">
          <cell r="G1063">
            <v>1900</v>
          </cell>
          <cell r="I1063">
            <v>0.4779774576757731</v>
          </cell>
        </row>
        <row r="1064">
          <cell r="G1064">
            <v>1900</v>
          </cell>
          <cell r="I1064">
            <v>0.47825910660610177</v>
          </cell>
        </row>
        <row r="1065">
          <cell r="G1065">
            <v>1902</v>
          </cell>
          <cell r="I1065">
            <v>0.478825686669623</v>
          </cell>
        </row>
        <row r="1066">
          <cell r="G1066">
            <v>1902</v>
          </cell>
          <cell r="I1066">
            <v>0.47933018247797787</v>
          </cell>
        </row>
        <row r="1067">
          <cell r="G1067">
            <v>1903</v>
          </cell>
          <cell r="I1067">
            <v>0.47969818110355111</v>
          </cell>
        </row>
        <row r="1068">
          <cell r="G1068">
            <v>1903</v>
          </cell>
          <cell r="I1068">
            <v>0.47989761166860817</v>
          </cell>
        </row>
        <row r="1069">
          <cell r="G1069">
            <v>1904</v>
          </cell>
          <cell r="I1069">
            <v>0.48033536935206428</v>
          </cell>
        </row>
        <row r="1070">
          <cell r="G1070">
            <v>1904</v>
          </cell>
          <cell r="I1070">
            <v>0.48066808021450902</v>
          </cell>
        </row>
        <row r="1071">
          <cell r="G1071">
            <v>1904</v>
          </cell>
          <cell r="I1071">
            <v>0.48322469990651051</v>
          </cell>
        </row>
        <row r="1072">
          <cell r="G1072">
            <v>1908</v>
          </cell>
          <cell r="I1072">
            <v>0.4835690372786024</v>
          </cell>
        </row>
        <row r="1073">
          <cell r="G1073">
            <v>1908</v>
          </cell>
          <cell r="I1073">
            <v>0.48400935867275319</v>
          </cell>
        </row>
        <row r="1074">
          <cell r="G1074">
            <v>1908</v>
          </cell>
          <cell r="I1074">
            <v>0.48442216508269692</v>
          </cell>
        </row>
        <row r="1075">
          <cell r="G1075">
            <v>1908</v>
          </cell>
          <cell r="I1075">
            <v>0.48494380672690784</v>
          </cell>
        </row>
        <row r="1076">
          <cell r="G1076">
            <v>1910</v>
          </cell>
          <cell r="I1076">
            <v>0.48535236750130623</v>
          </cell>
        </row>
        <row r="1077">
          <cell r="G1077">
            <v>1912</v>
          </cell>
          <cell r="I1077">
            <v>0.48559740598974038</v>
          </cell>
        </row>
        <row r="1078">
          <cell r="G1078">
            <v>1913</v>
          </cell>
          <cell r="I1078">
            <v>0.48602216549668087</v>
          </cell>
        </row>
        <row r="1079">
          <cell r="G1079">
            <v>1916</v>
          </cell>
          <cell r="I1079">
            <v>0.48635126756891212</v>
          </cell>
        </row>
        <row r="1080">
          <cell r="G1080">
            <v>1917</v>
          </cell>
          <cell r="I1080">
            <v>0.48686237677109717</v>
          </cell>
        </row>
        <row r="1081">
          <cell r="G1081">
            <v>1920</v>
          </cell>
          <cell r="I1081">
            <v>0.48732918439930367</v>
          </cell>
        </row>
        <row r="1082">
          <cell r="G1082">
            <v>1920</v>
          </cell>
          <cell r="I1082">
            <v>0.48824919729260424</v>
          </cell>
        </row>
        <row r="1083">
          <cell r="G1083">
            <v>1920</v>
          </cell>
          <cell r="I1083">
            <v>0.48851241036704579</v>
          </cell>
        </row>
        <row r="1084">
          <cell r="G1084">
            <v>1920</v>
          </cell>
          <cell r="I1084">
            <v>0.48888718568012401</v>
          </cell>
        </row>
        <row r="1085">
          <cell r="G1085">
            <v>1920</v>
          </cell>
          <cell r="I1085">
            <v>0.49426030228960838</v>
          </cell>
        </row>
        <row r="1086">
          <cell r="G1086">
            <v>1922</v>
          </cell>
          <cell r="I1086">
            <v>0.49452109861766264</v>
          </cell>
        </row>
        <row r="1087">
          <cell r="G1087">
            <v>1924</v>
          </cell>
          <cell r="I1087">
            <v>0.49470248523165217</v>
          </cell>
        </row>
        <row r="1088">
          <cell r="G1088">
            <v>1926</v>
          </cell>
          <cell r="I1088">
            <v>0.49495772957476253</v>
          </cell>
        </row>
        <row r="1089">
          <cell r="G1089">
            <v>1928</v>
          </cell>
          <cell r="I1089">
            <v>0.49542453720296903</v>
          </cell>
        </row>
        <row r="1090">
          <cell r="G1090">
            <v>1928</v>
          </cell>
          <cell r="I1090">
            <v>0.49579302570956674</v>
          </cell>
        </row>
        <row r="1091">
          <cell r="G1091">
            <v>1928</v>
          </cell>
          <cell r="I1091">
            <v>0.49618016235382884</v>
          </cell>
        </row>
        <row r="1092">
          <cell r="G1092">
            <v>1928</v>
          </cell>
          <cell r="I1092">
            <v>0.49644322846396305</v>
          </cell>
        </row>
        <row r="1093">
          <cell r="G1093">
            <v>1928</v>
          </cell>
          <cell r="I1093">
            <v>0.49681290901438691</v>
          </cell>
        </row>
        <row r="1094">
          <cell r="G1094">
            <v>1930</v>
          </cell>
          <cell r="I1094">
            <v>0.49704739873142773</v>
          </cell>
        </row>
        <row r="1095">
          <cell r="G1095">
            <v>1931</v>
          </cell>
          <cell r="I1095">
            <v>0.49735406425273876</v>
          </cell>
        </row>
        <row r="1096">
          <cell r="G1096">
            <v>1931</v>
          </cell>
          <cell r="I1096">
            <v>0.49777137756810746</v>
          </cell>
        </row>
        <row r="1097">
          <cell r="G1097">
            <v>1937</v>
          </cell>
          <cell r="I1097">
            <v>0.49810965674486357</v>
          </cell>
        </row>
        <row r="1098">
          <cell r="G1098">
            <v>1937</v>
          </cell>
          <cell r="I1098">
            <v>0.49885213675490037</v>
          </cell>
        </row>
        <row r="1099">
          <cell r="G1099">
            <v>1940</v>
          </cell>
          <cell r="I1099">
            <v>0.4991588022762114</v>
          </cell>
        </row>
        <row r="1100">
          <cell r="G1100">
            <v>1940</v>
          </cell>
          <cell r="I1100">
            <v>0.49945065706121627</v>
          </cell>
        </row>
        <row r="1101">
          <cell r="G1101">
            <v>1950</v>
          </cell>
          <cell r="I1101">
            <v>0.49993686397799136</v>
          </cell>
        </row>
        <row r="1102">
          <cell r="G1102">
            <v>1950</v>
          </cell>
          <cell r="I1102">
            <v>0.50037532382424921</v>
          </cell>
        </row>
        <row r="1103">
          <cell r="G1103">
            <v>1951</v>
          </cell>
          <cell r="I1103">
            <v>0.50072189831968617</v>
          </cell>
        </row>
        <row r="1104">
          <cell r="G1104">
            <v>1953</v>
          </cell>
          <cell r="I1104">
            <v>0.50100545778601024</v>
          </cell>
        </row>
        <row r="1105">
          <cell r="G1105">
            <v>1959</v>
          </cell>
          <cell r="I1105">
            <v>0.50123019887066433</v>
          </cell>
        </row>
        <row r="1106">
          <cell r="G1106">
            <v>1959</v>
          </cell>
          <cell r="I1106">
            <v>0.50254274575297619</v>
          </cell>
        </row>
        <row r="1107">
          <cell r="G1107">
            <v>1960</v>
          </cell>
          <cell r="I1107">
            <v>0.50295555216291987</v>
          </cell>
        </row>
        <row r="1108">
          <cell r="G1108">
            <v>1963</v>
          </cell>
          <cell r="I1108">
            <v>0.50322266795618964</v>
          </cell>
        </row>
        <row r="1109">
          <cell r="G1109">
            <v>1964</v>
          </cell>
          <cell r="I1109">
            <v>0.50347995347023522</v>
          </cell>
        </row>
        <row r="1110">
          <cell r="G1110">
            <v>1971</v>
          </cell>
          <cell r="I1110">
            <v>0.50371842755294161</v>
          </cell>
        </row>
        <row r="1111">
          <cell r="G1111">
            <v>1971</v>
          </cell>
          <cell r="I1111">
            <v>0.50395946534634273</v>
          </cell>
        </row>
        <row r="1112">
          <cell r="G1112">
            <v>1972</v>
          </cell>
          <cell r="I1112">
            <v>0.50443195559443299</v>
          </cell>
        </row>
        <row r="1113">
          <cell r="G1113">
            <v>1972</v>
          </cell>
          <cell r="I1113">
            <v>0.504704264126562</v>
          </cell>
        </row>
        <row r="1114">
          <cell r="G1114">
            <v>1974</v>
          </cell>
          <cell r="I1114">
            <v>0.50504288622003524</v>
          </cell>
        </row>
        <row r="1115">
          <cell r="G1115">
            <v>1976</v>
          </cell>
          <cell r="I1115">
            <v>0.50523571972062964</v>
          </cell>
        </row>
        <row r="1116">
          <cell r="G1116">
            <v>1976</v>
          </cell>
          <cell r="I1116">
            <v>0.50552363912807141</v>
          </cell>
        </row>
        <row r="1117">
          <cell r="G1117">
            <v>1976</v>
          </cell>
          <cell r="I1117">
            <v>0.50592739906843009</v>
          </cell>
        </row>
        <row r="1118">
          <cell r="G1118">
            <v>1979</v>
          </cell>
          <cell r="I1118">
            <v>0.50612158790652551</v>
          </cell>
        </row>
        <row r="1119">
          <cell r="G1119">
            <v>1982</v>
          </cell>
          <cell r="I1119">
            <v>0.50631355595064331</v>
          </cell>
        </row>
        <row r="1120">
          <cell r="G1120">
            <v>1984</v>
          </cell>
          <cell r="I1120">
            <v>0.50658780767750267</v>
          </cell>
        </row>
        <row r="1121">
          <cell r="G1121">
            <v>1985</v>
          </cell>
          <cell r="I1121">
            <v>0.50684630156474197</v>
          </cell>
        </row>
        <row r="1122">
          <cell r="G1122">
            <v>1988</v>
          </cell>
          <cell r="I1122">
            <v>0.50718492365821521</v>
          </cell>
        </row>
        <row r="1123">
          <cell r="G1123">
            <v>1989</v>
          </cell>
          <cell r="I1123">
            <v>0.50749096866356191</v>
          </cell>
        </row>
        <row r="1124">
          <cell r="G1124">
            <v>1989</v>
          </cell>
          <cell r="I1124">
            <v>0.50791803061131735</v>
          </cell>
        </row>
        <row r="1125">
          <cell r="G1125">
            <v>1989</v>
          </cell>
          <cell r="I1125">
            <v>0.50820207995866584</v>
          </cell>
        </row>
        <row r="1126">
          <cell r="G1126">
            <v>1989</v>
          </cell>
          <cell r="I1126">
            <v>0.51069623374876261</v>
          </cell>
        </row>
        <row r="1127">
          <cell r="G1127">
            <v>1990</v>
          </cell>
          <cell r="I1127">
            <v>0.51097048547562196</v>
          </cell>
        </row>
        <row r="1128">
          <cell r="G1128">
            <v>1994</v>
          </cell>
          <cell r="I1128">
            <v>0.51139633905018378</v>
          </cell>
        </row>
        <row r="1129">
          <cell r="G1129">
            <v>1994</v>
          </cell>
          <cell r="I1129">
            <v>0.51388343562388217</v>
          </cell>
        </row>
        <row r="1130">
          <cell r="G1130">
            <v>1996</v>
          </cell>
          <cell r="I1130">
            <v>0.51429232298563021</v>
          </cell>
        </row>
        <row r="1131">
          <cell r="G1131">
            <v>2000</v>
          </cell>
          <cell r="I1131">
            <v>0.51466595524298475</v>
          </cell>
        </row>
        <row r="1132">
          <cell r="G1132">
            <v>2000</v>
          </cell>
          <cell r="I1132">
            <v>0.5149291683174263</v>
          </cell>
        </row>
        <row r="1133">
          <cell r="G1133">
            <v>2000</v>
          </cell>
          <cell r="I1133">
            <v>0.51521276044248532</v>
          </cell>
        </row>
        <row r="1134">
          <cell r="G1134">
            <v>2000</v>
          </cell>
          <cell r="I1134">
            <v>0.51556351525599764</v>
          </cell>
        </row>
        <row r="1135">
          <cell r="G1135">
            <v>2001</v>
          </cell>
          <cell r="I1135">
            <v>0.51638130630886125</v>
          </cell>
        </row>
        <row r="1136">
          <cell r="G1136">
            <v>2001</v>
          </cell>
          <cell r="I1136">
            <v>0.51693565567613853</v>
          </cell>
        </row>
        <row r="1137">
          <cell r="G1137">
            <v>2001</v>
          </cell>
          <cell r="I1137">
            <v>0.51721972135285454</v>
          </cell>
        </row>
        <row r="1138">
          <cell r="G1138">
            <v>2001</v>
          </cell>
          <cell r="I1138">
            <v>0.52199583560215057</v>
          </cell>
        </row>
        <row r="1139">
          <cell r="G1139">
            <v>2004</v>
          </cell>
          <cell r="I1139">
            <v>0.5226530436551966</v>
          </cell>
        </row>
        <row r="1140">
          <cell r="G1140">
            <v>2006</v>
          </cell>
          <cell r="I1140">
            <v>0.52312968156262729</v>
          </cell>
        </row>
        <row r="1141">
          <cell r="G1141">
            <v>2007</v>
          </cell>
          <cell r="I1141">
            <v>0.52333508867618272</v>
          </cell>
        </row>
        <row r="1142">
          <cell r="G1142">
            <v>2008</v>
          </cell>
          <cell r="I1142">
            <v>0.52395570261670177</v>
          </cell>
        </row>
        <row r="1143">
          <cell r="G1143">
            <v>2008</v>
          </cell>
          <cell r="I1143">
            <v>0.52434359041186807</v>
          </cell>
        </row>
        <row r="1144">
          <cell r="G1144">
            <v>2008</v>
          </cell>
          <cell r="I1144">
            <v>0.52460665652200233</v>
          </cell>
        </row>
        <row r="1145">
          <cell r="G1145">
            <v>2010</v>
          </cell>
          <cell r="I1145">
            <v>0.52496693135675665</v>
          </cell>
        </row>
        <row r="1146">
          <cell r="G1146">
            <v>2015</v>
          </cell>
          <cell r="I1146">
            <v>0.52525485076419842</v>
          </cell>
        </row>
        <row r="1147">
          <cell r="G1147">
            <v>2019</v>
          </cell>
          <cell r="I1147">
            <v>0.52564440415484781</v>
          </cell>
        </row>
        <row r="1148">
          <cell r="G1148">
            <v>2020</v>
          </cell>
          <cell r="I1148">
            <v>0.5260190325036187</v>
          </cell>
        </row>
        <row r="1149">
          <cell r="G1149">
            <v>2020</v>
          </cell>
          <cell r="I1149">
            <v>0.5265735614939383</v>
          </cell>
        </row>
        <row r="1150">
          <cell r="G1150">
            <v>2021</v>
          </cell>
          <cell r="I1150">
            <v>0.52685081782441434</v>
          </cell>
        </row>
        <row r="1151">
          <cell r="G1151">
            <v>2022</v>
          </cell>
          <cell r="I1151">
            <v>0.52723955474668971</v>
          </cell>
        </row>
        <row r="1152">
          <cell r="G1152">
            <v>2022</v>
          </cell>
          <cell r="I1152">
            <v>0.52833499403484885</v>
          </cell>
        </row>
        <row r="1153">
          <cell r="G1153">
            <v>2023</v>
          </cell>
          <cell r="I1153">
            <v>0.52862717540720339</v>
          </cell>
        </row>
        <row r="1154">
          <cell r="G1154">
            <v>2024</v>
          </cell>
          <cell r="I1154">
            <v>0.52893384092851436</v>
          </cell>
        </row>
        <row r="1155">
          <cell r="G1155">
            <v>2024</v>
          </cell>
          <cell r="I1155">
            <v>0.52921178309242467</v>
          </cell>
        </row>
        <row r="1156">
          <cell r="G1156">
            <v>2025</v>
          </cell>
          <cell r="I1156">
            <v>0.52960096090762199</v>
          </cell>
        </row>
        <row r="1157">
          <cell r="G1157">
            <v>2026</v>
          </cell>
          <cell r="I1157">
            <v>0.53020615992523801</v>
          </cell>
        </row>
        <row r="1158">
          <cell r="G1158">
            <v>2027</v>
          </cell>
          <cell r="I1158">
            <v>0.53063322187299344</v>
          </cell>
        </row>
        <row r="1159">
          <cell r="G1159">
            <v>2027</v>
          </cell>
          <cell r="I1159">
            <v>0.53312737566309021</v>
          </cell>
        </row>
        <row r="1160">
          <cell r="G1160">
            <v>2029</v>
          </cell>
          <cell r="I1160">
            <v>0.53345208513546882</v>
          </cell>
        </row>
        <row r="1161">
          <cell r="G1161">
            <v>2029</v>
          </cell>
          <cell r="I1161">
            <v>0.53377679460784744</v>
          </cell>
        </row>
        <row r="1162">
          <cell r="G1162">
            <v>2029</v>
          </cell>
          <cell r="I1162">
            <v>0.53410150408022605</v>
          </cell>
        </row>
        <row r="1163">
          <cell r="G1163">
            <v>2030</v>
          </cell>
          <cell r="I1163">
            <v>0.53428014736047857</v>
          </cell>
        </row>
        <row r="1164">
          <cell r="G1164">
            <v>2030</v>
          </cell>
          <cell r="I1164">
            <v>0.53462776693543435</v>
          </cell>
        </row>
        <row r="1165">
          <cell r="G1165">
            <v>2030</v>
          </cell>
          <cell r="I1165">
            <v>0.53500329339941677</v>
          </cell>
        </row>
        <row r="1166">
          <cell r="G1166">
            <v>2030</v>
          </cell>
          <cell r="I1166">
            <v>0.53531756840597444</v>
          </cell>
        </row>
        <row r="1167">
          <cell r="G1167">
            <v>2030</v>
          </cell>
          <cell r="I1167">
            <v>0.53569227840158273</v>
          </cell>
        </row>
        <row r="1168">
          <cell r="G1168">
            <v>2030</v>
          </cell>
          <cell r="I1168">
            <v>0.53619032410978218</v>
          </cell>
        </row>
        <row r="1169">
          <cell r="G1169">
            <v>2032</v>
          </cell>
          <cell r="I1169">
            <v>0.53683900823300268</v>
          </cell>
        </row>
        <row r="1170">
          <cell r="G1170">
            <v>2034</v>
          </cell>
          <cell r="I1170">
            <v>0.53747820499371612</v>
          </cell>
        </row>
        <row r="1171">
          <cell r="G1171">
            <v>2035</v>
          </cell>
          <cell r="I1171">
            <v>0.53830381781360359</v>
          </cell>
        </row>
        <row r="1172">
          <cell r="G1172">
            <v>2038</v>
          </cell>
          <cell r="I1172">
            <v>0.53866820764896328</v>
          </cell>
        </row>
        <row r="1173">
          <cell r="G1173">
            <v>2039</v>
          </cell>
          <cell r="I1173">
            <v>0.53908411663872857</v>
          </cell>
        </row>
        <row r="1174">
          <cell r="G1174">
            <v>2040</v>
          </cell>
          <cell r="I1174">
            <v>0.53978508739662623</v>
          </cell>
        </row>
        <row r="1175">
          <cell r="G1175">
            <v>2041</v>
          </cell>
          <cell r="I1175">
            <v>0.54004033173973665</v>
          </cell>
        </row>
        <row r="1176">
          <cell r="G1176">
            <v>2043</v>
          </cell>
          <cell r="I1176">
            <v>0.5407413024976343</v>
          </cell>
        </row>
        <row r="1177">
          <cell r="G1177">
            <v>2043</v>
          </cell>
          <cell r="I1177">
            <v>0.54105440178973319</v>
          </cell>
        </row>
        <row r="1178">
          <cell r="G1178">
            <v>2045</v>
          </cell>
          <cell r="I1178">
            <v>0.54142917710281147</v>
          </cell>
        </row>
        <row r="1179">
          <cell r="G1179">
            <v>2046</v>
          </cell>
          <cell r="I1179">
            <v>0.5417515188169052</v>
          </cell>
        </row>
        <row r="1180">
          <cell r="G1180">
            <v>2048</v>
          </cell>
          <cell r="I1180">
            <v>0.54208217217904719</v>
          </cell>
        </row>
        <row r="1181">
          <cell r="G1181">
            <v>2049</v>
          </cell>
          <cell r="I1181">
            <v>0.54290133489877923</v>
          </cell>
        </row>
        <row r="1182">
          <cell r="G1182">
            <v>2049</v>
          </cell>
          <cell r="I1182">
            <v>0.54768546004236529</v>
          </cell>
        </row>
        <row r="1183">
          <cell r="G1183">
            <v>2050</v>
          </cell>
          <cell r="I1183">
            <v>0.54805411184263786</v>
          </cell>
        </row>
        <row r="1184">
          <cell r="G1184">
            <v>2050</v>
          </cell>
          <cell r="I1184">
            <v>0.54838321391486911</v>
          </cell>
        </row>
        <row r="1185">
          <cell r="G1185">
            <v>2052</v>
          </cell>
          <cell r="I1185">
            <v>0.54864628002500337</v>
          </cell>
        </row>
        <row r="1186">
          <cell r="G1186">
            <v>2058</v>
          </cell>
          <cell r="I1186">
            <v>0.54896331469466542</v>
          </cell>
        </row>
        <row r="1187">
          <cell r="G1187">
            <v>2062</v>
          </cell>
          <cell r="I1187">
            <v>0.54915688301679644</v>
          </cell>
        </row>
        <row r="1188">
          <cell r="G1188">
            <v>2062</v>
          </cell>
          <cell r="I1188">
            <v>0.54935045133892746</v>
          </cell>
        </row>
        <row r="1189">
          <cell r="G1189">
            <v>2063</v>
          </cell>
          <cell r="I1189">
            <v>0.54981309497842612</v>
          </cell>
        </row>
        <row r="1190">
          <cell r="G1190">
            <v>2063</v>
          </cell>
          <cell r="I1190">
            <v>0.5501111875818091</v>
          </cell>
        </row>
        <row r="1191">
          <cell r="G1191">
            <v>2063</v>
          </cell>
          <cell r="I1191">
            <v>0.55049308249910944</v>
          </cell>
        </row>
        <row r="1192">
          <cell r="G1192">
            <v>2063</v>
          </cell>
          <cell r="I1192">
            <v>0.55082437270658324</v>
          </cell>
        </row>
        <row r="1193">
          <cell r="G1193">
            <v>2063</v>
          </cell>
          <cell r="I1193">
            <v>0.55101168688096869</v>
          </cell>
        </row>
        <row r="1194">
          <cell r="G1194">
            <v>2063</v>
          </cell>
          <cell r="I1194">
            <v>0.55133394694822502</v>
          </cell>
        </row>
        <row r="1195">
          <cell r="G1195">
            <v>2064</v>
          </cell>
          <cell r="I1195">
            <v>0.5517995462032379</v>
          </cell>
        </row>
        <row r="1196">
          <cell r="G1196">
            <v>2064</v>
          </cell>
          <cell r="I1196">
            <v>0.55208119513356657</v>
          </cell>
        </row>
        <row r="1197">
          <cell r="G1197">
            <v>2064</v>
          </cell>
          <cell r="I1197">
            <v>0.5525533424649397</v>
          </cell>
        </row>
        <row r="1198">
          <cell r="G1198">
            <v>2065</v>
          </cell>
          <cell r="I1198">
            <v>0.55311992252846098</v>
          </cell>
        </row>
        <row r="1199">
          <cell r="G1199">
            <v>2068</v>
          </cell>
          <cell r="I1199">
            <v>0.55339378235050074</v>
          </cell>
        </row>
        <row r="1200">
          <cell r="G1200">
            <v>2068</v>
          </cell>
          <cell r="I1200">
            <v>0.55360751744147196</v>
          </cell>
        </row>
        <row r="1201">
          <cell r="G1201">
            <v>2070</v>
          </cell>
          <cell r="I1201">
            <v>0.553923196773633</v>
          </cell>
        </row>
        <row r="1202">
          <cell r="G1202">
            <v>2073</v>
          </cell>
          <cell r="I1202">
            <v>0.55427525793654386</v>
          </cell>
        </row>
        <row r="1203">
          <cell r="G1203">
            <v>2073</v>
          </cell>
          <cell r="I1203">
            <v>0.55460796879898866</v>
          </cell>
        </row>
        <row r="1204">
          <cell r="G1204">
            <v>2074</v>
          </cell>
          <cell r="I1204">
            <v>0.55488605792720624</v>
          </cell>
        </row>
        <row r="1205">
          <cell r="G1205">
            <v>2075</v>
          </cell>
          <cell r="I1205">
            <v>0.5551397509804058</v>
          </cell>
        </row>
        <row r="1206">
          <cell r="G1206">
            <v>2076</v>
          </cell>
          <cell r="I1206">
            <v>0.55548408835249774</v>
          </cell>
        </row>
        <row r="1207">
          <cell r="G1207">
            <v>2076</v>
          </cell>
          <cell r="I1207">
            <v>0.55621286802321723</v>
          </cell>
        </row>
        <row r="1208">
          <cell r="G1208">
            <v>2080</v>
          </cell>
          <cell r="I1208">
            <v>0.5565334135068879</v>
          </cell>
        </row>
        <row r="1209">
          <cell r="G1209">
            <v>2080</v>
          </cell>
          <cell r="I1209">
            <v>0.55677188758959428</v>
          </cell>
        </row>
        <row r="1210">
          <cell r="G1210">
            <v>2080</v>
          </cell>
          <cell r="I1210">
            <v>0.55716694397708511</v>
          </cell>
        </row>
        <row r="1211">
          <cell r="G1211">
            <v>2080</v>
          </cell>
          <cell r="I1211">
            <v>0.55751789474300717</v>
          </cell>
        </row>
        <row r="1212">
          <cell r="G1212">
            <v>2080</v>
          </cell>
          <cell r="I1212">
            <v>0.55786801271118769</v>
          </cell>
        </row>
        <row r="1213">
          <cell r="G1213">
            <v>2084</v>
          </cell>
          <cell r="I1213">
            <v>0.55833769430807101</v>
          </cell>
        </row>
        <row r="1214">
          <cell r="G1214">
            <v>2089</v>
          </cell>
          <cell r="I1214">
            <v>0.55874658166981905</v>
          </cell>
        </row>
        <row r="1215">
          <cell r="G1215">
            <v>2089</v>
          </cell>
          <cell r="I1215">
            <v>0.5590863958071185</v>
          </cell>
        </row>
        <row r="1216">
          <cell r="G1216">
            <v>2091</v>
          </cell>
          <cell r="I1216">
            <v>0.55943297030255545</v>
          </cell>
        </row>
        <row r="1217">
          <cell r="G1217">
            <v>2092</v>
          </cell>
          <cell r="I1217">
            <v>0.55978308827073597</v>
          </cell>
        </row>
        <row r="1218">
          <cell r="G1218">
            <v>2092</v>
          </cell>
          <cell r="I1218">
            <v>0.5603715333573156</v>
          </cell>
        </row>
        <row r="1219">
          <cell r="G1219">
            <v>2096</v>
          </cell>
          <cell r="I1219">
            <v>0.56062976597467518</v>
          </cell>
        </row>
        <row r="1220">
          <cell r="G1220">
            <v>2100</v>
          </cell>
          <cell r="I1220">
            <v>0.56092565411344808</v>
          </cell>
        </row>
        <row r="1221">
          <cell r="G1221">
            <v>2100</v>
          </cell>
          <cell r="I1221">
            <v>0.56132311091795872</v>
          </cell>
        </row>
        <row r="1222">
          <cell r="G1222">
            <v>2101</v>
          </cell>
          <cell r="I1222">
            <v>0.56164755912045761</v>
          </cell>
        </row>
        <row r="1223">
          <cell r="G1223">
            <v>2103</v>
          </cell>
          <cell r="I1223">
            <v>0.56212651579807071</v>
          </cell>
        </row>
        <row r="1224">
          <cell r="G1224">
            <v>2105</v>
          </cell>
          <cell r="I1224">
            <v>0.5625980752722145</v>
          </cell>
        </row>
        <row r="1225">
          <cell r="G1225">
            <v>2105</v>
          </cell>
          <cell r="I1225">
            <v>0.56535210628779264</v>
          </cell>
        </row>
        <row r="1226">
          <cell r="G1226">
            <v>2112</v>
          </cell>
          <cell r="I1226">
            <v>0.56573400120509298</v>
          </cell>
        </row>
        <row r="1227">
          <cell r="G1227">
            <v>2112</v>
          </cell>
          <cell r="I1227">
            <v>0.56606529141256678</v>
          </cell>
        </row>
        <row r="1228">
          <cell r="G1228">
            <v>2112</v>
          </cell>
          <cell r="I1228">
            <v>0.56655224948024607</v>
          </cell>
        </row>
        <row r="1229">
          <cell r="G1229">
            <v>2112</v>
          </cell>
          <cell r="I1229">
            <v>0.56687459119433981</v>
          </cell>
        </row>
        <row r="1230">
          <cell r="G1230">
            <v>2116</v>
          </cell>
          <cell r="I1230">
            <v>0.56734141515191383</v>
          </cell>
        </row>
        <row r="1231">
          <cell r="G1231">
            <v>2116</v>
          </cell>
          <cell r="I1231">
            <v>0.56785760278738573</v>
          </cell>
        </row>
        <row r="1232">
          <cell r="G1232">
            <v>2116</v>
          </cell>
          <cell r="I1232">
            <v>0.57087227397075857</v>
          </cell>
        </row>
        <row r="1233">
          <cell r="G1233">
            <v>2122</v>
          </cell>
          <cell r="I1233">
            <v>0.57123748027449239</v>
          </cell>
        </row>
        <row r="1234">
          <cell r="G1234">
            <v>2123</v>
          </cell>
          <cell r="I1234">
            <v>0.57194161892968154</v>
          </cell>
        </row>
        <row r="1235">
          <cell r="G1235">
            <v>2125</v>
          </cell>
          <cell r="I1235">
            <v>0.57221887526015758</v>
          </cell>
        </row>
        <row r="1236">
          <cell r="G1236">
            <v>2129</v>
          </cell>
          <cell r="I1236">
            <v>0.5727650109555914</v>
          </cell>
        </row>
        <row r="1237">
          <cell r="G1237">
            <v>2136</v>
          </cell>
          <cell r="I1237">
            <v>0.57327463418533564</v>
          </cell>
        </row>
        <row r="1238">
          <cell r="G1238">
            <v>2136</v>
          </cell>
          <cell r="I1238">
            <v>0.57371422075794976</v>
          </cell>
        </row>
        <row r="1239">
          <cell r="G1239">
            <v>2139</v>
          </cell>
          <cell r="I1239">
            <v>0.57418369007305581</v>
          </cell>
        </row>
        <row r="1240">
          <cell r="G1240">
            <v>2142</v>
          </cell>
          <cell r="I1240">
            <v>0.57446945400398997</v>
          </cell>
        </row>
        <row r="1241">
          <cell r="G1241">
            <v>2144</v>
          </cell>
          <cell r="I1241">
            <v>0.57491971998293723</v>
          </cell>
        </row>
        <row r="1242">
          <cell r="G1242">
            <v>2145</v>
          </cell>
          <cell r="I1242">
            <v>0.57528940053336108</v>
          </cell>
        </row>
        <row r="1243">
          <cell r="G1243">
            <v>2146</v>
          </cell>
          <cell r="I1243">
            <v>0.57567446334795291</v>
          </cell>
        </row>
        <row r="1244">
          <cell r="G1244">
            <v>2150</v>
          </cell>
          <cell r="I1244">
            <v>0.57598112886926389</v>
          </cell>
        </row>
        <row r="1245">
          <cell r="G1245">
            <v>2150</v>
          </cell>
          <cell r="I1245">
            <v>0.57635983955990533</v>
          </cell>
        </row>
        <row r="1246">
          <cell r="G1246">
            <v>2152</v>
          </cell>
          <cell r="I1246">
            <v>0.57664086797426972</v>
          </cell>
        </row>
        <row r="1247">
          <cell r="G1247">
            <v>2154</v>
          </cell>
          <cell r="I1247">
            <v>0.57688902537189291</v>
          </cell>
        </row>
        <row r="1248">
          <cell r="G1248">
            <v>2158</v>
          </cell>
          <cell r="I1248">
            <v>0.57708270799959627</v>
          </cell>
        </row>
        <row r="1249">
          <cell r="G1249">
            <v>2158</v>
          </cell>
          <cell r="I1249">
            <v>0.57736630012465529</v>
          </cell>
        </row>
        <row r="1250">
          <cell r="G1250">
            <v>2158</v>
          </cell>
          <cell r="I1250">
            <v>0.57767917080560949</v>
          </cell>
        </row>
        <row r="1251">
          <cell r="G1251">
            <v>2163</v>
          </cell>
          <cell r="I1251">
            <v>0.57777051728730355</v>
          </cell>
        </row>
        <row r="1252">
          <cell r="G1252">
            <v>2164</v>
          </cell>
          <cell r="I1252">
            <v>0.57795779880295406</v>
          </cell>
        </row>
        <row r="1253">
          <cell r="G1253">
            <v>2164</v>
          </cell>
          <cell r="I1253">
            <v>0.57829050966539886</v>
          </cell>
        </row>
        <row r="1254">
          <cell r="G1254">
            <v>2169</v>
          </cell>
          <cell r="I1254">
            <v>0.57858236445040379</v>
          </cell>
        </row>
        <row r="1255">
          <cell r="G1255">
            <v>2172</v>
          </cell>
          <cell r="I1255">
            <v>0.5788404664328235</v>
          </cell>
        </row>
        <row r="1256">
          <cell r="G1256">
            <v>2175</v>
          </cell>
          <cell r="I1256">
            <v>0.57919610372721286</v>
          </cell>
        </row>
        <row r="1257">
          <cell r="G1257">
            <v>2176</v>
          </cell>
          <cell r="I1257">
            <v>0.57980943476983493</v>
          </cell>
        </row>
        <row r="1258">
          <cell r="G1258">
            <v>2176</v>
          </cell>
          <cell r="I1258">
            <v>0.58000300309196595</v>
          </cell>
        </row>
        <row r="1259">
          <cell r="G1259">
            <v>2178</v>
          </cell>
          <cell r="I1259">
            <v>0.5803976022571673</v>
          </cell>
        </row>
        <row r="1260">
          <cell r="G1260">
            <v>2180</v>
          </cell>
          <cell r="I1260">
            <v>0.5806701394004411</v>
          </cell>
        </row>
        <row r="1261">
          <cell r="G1261">
            <v>2180</v>
          </cell>
          <cell r="I1261">
            <v>0.58101671389587806</v>
          </cell>
        </row>
        <row r="1262">
          <cell r="G1262">
            <v>2180</v>
          </cell>
          <cell r="I1262">
            <v>0.58130112248931121</v>
          </cell>
        </row>
        <row r="1263">
          <cell r="G1263">
            <v>2180</v>
          </cell>
          <cell r="I1263">
            <v>0.58157537421617056</v>
          </cell>
        </row>
        <row r="1264">
          <cell r="G1264">
            <v>2184</v>
          </cell>
          <cell r="I1264">
            <v>0.5819830695340924</v>
          </cell>
        </row>
        <row r="1265">
          <cell r="G1265">
            <v>2184</v>
          </cell>
          <cell r="I1265">
            <v>0.58217663785622342</v>
          </cell>
        </row>
        <row r="1266">
          <cell r="G1266">
            <v>2188</v>
          </cell>
          <cell r="I1266">
            <v>0.58251970153765176</v>
          </cell>
        </row>
        <row r="1267">
          <cell r="G1267">
            <v>2192</v>
          </cell>
          <cell r="I1267">
            <v>0.58299184886902489</v>
          </cell>
        </row>
        <row r="1268">
          <cell r="G1268">
            <v>2192</v>
          </cell>
          <cell r="I1268">
            <v>0.58345418225054135</v>
          </cell>
        </row>
        <row r="1269">
          <cell r="G1269">
            <v>2196</v>
          </cell>
          <cell r="I1269">
            <v>0.58384148218847831</v>
          </cell>
        </row>
        <row r="1270">
          <cell r="G1270">
            <v>2199</v>
          </cell>
          <cell r="I1270">
            <v>0.58396756123480642</v>
          </cell>
        </row>
        <row r="1271">
          <cell r="G1271">
            <v>2200</v>
          </cell>
          <cell r="I1271">
            <v>0.58429656533083274</v>
          </cell>
        </row>
        <row r="1272">
          <cell r="G1272">
            <v>2200</v>
          </cell>
          <cell r="I1272">
            <v>0.58476603464593879</v>
          </cell>
        </row>
        <row r="1273">
          <cell r="G1273">
            <v>2200</v>
          </cell>
          <cell r="I1273">
            <v>0.58502312420757463</v>
          </cell>
        </row>
        <row r="1274">
          <cell r="G1274">
            <v>2201</v>
          </cell>
          <cell r="I1274">
            <v>0.58530965561878046</v>
          </cell>
        </row>
        <row r="1275">
          <cell r="G1275">
            <v>2204</v>
          </cell>
          <cell r="I1275">
            <v>0.58573671756653589</v>
          </cell>
        </row>
        <row r="1276">
          <cell r="G1276">
            <v>2204</v>
          </cell>
          <cell r="I1276">
            <v>0.58823087135663266</v>
          </cell>
        </row>
        <row r="1277">
          <cell r="G1277">
            <v>2205</v>
          </cell>
          <cell r="I1277">
            <v>0.58866862904008876</v>
          </cell>
        </row>
        <row r="1278">
          <cell r="G1278">
            <v>2205</v>
          </cell>
          <cell r="I1278">
            <v>0.58895027797041744</v>
          </cell>
        </row>
        <row r="1279">
          <cell r="G1279">
            <v>2205</v>
          </cell>
          <cell r="I1279">
            <v>0.58922452969727679</v>
          </cell>
        </row>
        <row r="1280">
          <cell r="G1280">
            <v>2207</v>
          </cell>
          <cell r="I1280">
            <v>0.58955843260354768</v>
          </cell>
        </row>
        <row r="1281">
          <cell r="G1281">
            <v>2209</v>
          </cell>
          <cell r="I1281">
            <v>0.58995588940805832</v>
          </cell>
        </row>
        <row r="1282">
          <cell r="G1282">
            <v>2210</v>
          </cell>
          <cell r="I1282">
            <v>0.59029180082652954</v>
          </cell>
        </row>
        <row r="1283">
          <cell r="G1283">
            <v>2210</v>
          </cell>
          <cell r="I1283">
            <v>0.59225361161749357</v>
          </cell>
        </row>
        <row r="1284">
          <cell r="G1284">
            <v>2211</v>
          </cell>
          <cell r="I1284">
            <v>0.59260018611293053</v>
          </cell>
        </row>
        <row r="1285">
          <cell r="G1285">
            <v>2211</v>
          </cell>
          <cell r="I1285">
            <v>0.59291978449328731</v>
          </cell>
        </row>
        <row r="1286">
          <cell r="G1286">
            <v>2214</v>
          </cell>
          <cell r="I1286">
            <v>0.59329434752458832</v>
          </cell>
        </row>
        <row r="1287">
          <cell r="G1287">
            <v>2214</v>
          </cell>
          <cell r="I1287">
            <v>0.59361668923868205</v>
          </cell>
        </row>
        <row r="1288">
          <cell r="G1288">
            <v>2217</v>
          </cell>
          <cell r="I1288">
            <v>0.59394218252069975</v>
          </cell>
        </row>
        <row r="1289">
          <cell r="G1289">
            <v>2225</v>
          </cell>
          <cell r="I1289">
            <v>0.59437943399376392</v>
          </cell>
        </row>
        <row r="1290">
          <cell r="G1290">
            <v>2225</v>
          </cell>
          <cell r="I1290">
            <v>0.59475228244147926</v>
          </cell>
        </row>
        <row r="1291">
          <cell r="G1291">
            <v>2227</v>
          </cell>
          <cell r="I1291">
            <v>0.59499699434256381</v>
          </cell>
        </row>
        <row r="1292">
          <cell r="G1292">
            <v>2227</v>
          </cell>
          <cell r="I1292">
            <v>0.59555152333288341</v>
          </cell>
        </row>
        <row r="1293">
          <cell r="G1293">
            <v>2227</v>
          </cell>
          <cell r="I1293">
            <v>0.59698070502134715</v>
          </cell>
        </row>
        <row r="1294">
          <cell r="G1294">
            <v>2235</v>
          </cell>
          <cell r="I1294">
            <v>0.59737355694422789</v>
          </cell>
        </row>
        <row r="1295">
          <cell r="G1295">
            <v>2235</v>
          </cell>
          <cell r="I1295">
            <v>0.59773869793049184</v>
          </cell>
        </row>
        <row r="1296">
          <cell r="G1296">
            <v>2240</v>
          </cell>
          <cell r="I1296">
            <v>0.59865871082379241</v>
          </cell>
        </row>
        <row r="1297">
          <cell r="G1297">
            <v>2240</v>
          </cell>
          <cell r="I1297">
            <v>0.59921306019106968</v>
          </cell>
        </row>
        <row r="1298">
          <cell r="G1298">
            <v>2240</v>
          </cell>
          <cell r="I1298">
            <v>0.59956401095699174</v>
          </cell>
        </row>
        <row r="1299">
          <cell r="G1299">
            <v>2240</v>
          </cell>
          <cell r="I1299">
            <v>0.5997483205277605</v>
          </cell>
        </row>
        <row r="1300">
          <cell r="G1300">
            <v>2240</v>
          </cell>
          <cell r="I1300">
            <v>0.60005074041352624</v>
          </cell>
        </row>
        <row r="1301">
          <cell r="G1301">
            <v>2240</v>
          </cell>
          <cell r="I1301">
            <v>0.60023802192917675</v>
          </cell>
        </row>
        <row r="1302">
          <cell r="G1302">
            <v>2240</v>
          </cell>
          <cell r="I1302">
            <v>0.60078572524388885</v>
          </cell>
        </row>
        <row r="1303">
          <cell r="G1303">
            <v>2240</v>
          </cell>
          <cell r="I1303">
            <v>0.60615884185337321</v>
          </cell>
        </row>
        <row r="1304">
          <cell r="G1304">
            <v>2244</v>
          </cell>
          <cell r="I1304">
            <v>0.60645059866217321</v>
          </cell>
        </row>
        <row r="1305">
          <cell r="G1305">
            <v>2244</v>
          </cell>
          <cell r="I1305">
            <v>0.60680135347568553</v>
          </cell>
        </row>
        <row r="1306">
          <cell r="G1306">
            <v>2245</v>
          </cell>
          <cell r="I1306">
            <v>0.60734905679039763</v>
          </cell>
        </row>
        <row r="1307">
          <cell r="G1307">
            <v>2247</v>
          </cell>
          <cell r="I1307">
            <v>0.60779272570488219</v>
          </cell>
        </row>
        <row r="1308">
          <cell r="G1308">
            <v>2248</v>
          </cell>
          <cell r="I1308">
            <v>0.60840607307687178</v>
          </cell>
        </row>
        <row r="1309">
          <cell r="G1309">
            <v>2248</v>
          </cell>
          <cell r="I1309">
            <v>0.6088728970344458</v>
          </cell>
        </row>
        <row r="1310">
          <cell r="G1310">
            <v>2248</v>
          </cell>
          <cell r="I1310">
            <v>0.60917427184069273</v>
          </cell>
        </row>
        <row r="1311">
          <cell r="G1311">
            <v>2248</v>
          </cell>
          <cell r="I1311">
            <v>0.61275638136961197</v>
          </cell>
        </row>
        <row r="1312">
          <cell r="G1312">
            <v>2250</v>
          </cell>
          <cell r="I1312">
            <v>0.6130060900571459</v>
          </cell>
        </row>
        <row r="1313">
          <cell r="G1313">
            <v>2250</v>
          </cell>
          <cell r="I1313">
            <v>0.61332176938930694</v>
          </cell>
        </row>
        <row r="1314">
          <cell r="G1314">
            <v>2251</v>
          </cell>
          <cell r="I1314">
            <v>0.61358442726525408</v>
          </cell>
        </row>
        <row r="1315">
          <cell r="G1315">
            <v>2252</v>
          </cell>
          <cell r="I1315">
            <v>0.61389109278656506</v>
          </cell>
        </row>
        <row r="1316">
          <cell r="G1316">
            <v>2252</v>
          </cell>
          <cell r="I1316">
            <v>0.61425688694752822</v>
          </cell>
        </row>
        <row r="1317">
          <cell r="G1317">
            <v>2253</v>
          </cell>
          <cell r="I1317">
            <v>0.6148098156598345</v>
          </cell>
        </row>
        <row r="1318">
          <cell r="G1318">
            <v>2257</v>
          </cell>
          <cell r="I1318">
            <v>0.61508406738669386</v>
          </cell>
        </row>
        <row r="1319">
          <cell r="G1319">
            <v>2259</v>
          </cell>
          <cell r="I1319">
            <v>0.61537198679413563</v>
          </cell>
        </row>
        <row r="1320">
          <cell r="G1320">
            <v>2259</v>
          </cell>
          <cell r="I1320">
            <v>0.61565851820534145</v>
          </cell>
        </row>
        <row r="1321">
          <cell r="G1321">
            <v>2260</v>
          </cell>
          <cell r="I1321">
            <v>0.61586434988245142</v>
          </cell>
        </row>
        <row r="1322">
          <cell r="G1322">
            <v>2262</v>
          </cell>
          <cell r="I1322">
            <v>0.61622462471720574</v>
          </cell>
        </row>
        <row r="1323">
          <cell r="G1323">
            <v>2262</v>
          </cell>
          <cell r="I1323">
            <v>0.61704378743693777</v>
          </cell>
        </row>
        <row r="1324">
          <cell r="G1324">
            <v>2263</v>
          </cell>
          <cell r="I1324">
            <v>0.61738360157423722</v>
          </cell>
        </row>
        <row r="1325">
          <cell r="G1325">
            <v>2263</v>
          </cell>
          <cell r="I1325">
            <v>0.6176475494702155</v>
          </cell>
        </row>
        <row r="1326">
          <cell r="G1326">
            <v>2274</v>
          </cell>
          <cell r="I1326">
            <v>0.61800268055421292</v>
          </cell>
        </row>
        <row r="1327">
          <cell r="G1327">
            <v>2276</v>
          </cell>
          <cell r="I1327">
            <v>0.61825637360741248</v>
          </cell>
        </row>
        <row r="1328">
          <cell r="G1328">
            <v>2280</v>
          </cell>
          <cell r="I1328">
            <v>0.61854855497976702</v>
          </cell>
        </row>
        <row r="1329">
          <cell r="G1329">
            <v>2282</v>
          </cell>
          <cell r="I1329">
            <v>0.61890301655969771</v>
          </cell>
        </row>
        <row r="1330">
          <cell r="G1330">
            <v>2283</v>
          </cell>
          <cell r="I1330">
            <v>0.61954221332041115</v>
          </cell>
        </row>
        <row r="1331">
          <cell r="G1331">
            <v>2288</v>
          </cell>
          <cell r="I1331">
            <v>0.61991021194598439</v>
          </cell>
        </row>
        <row r="1332">
          <cell r="G1332">
            <v>2290</v>
          </cell>
          <cell r="I1332">
            <v>0.62032612093574968</v>
          </cell>
        </row>
        <row r="1333">
          <cell r="G1333">
            <v>2291</v>
          </cell>
          <cell r="I1333">
            <v>0.62093822727581061</v>
          </cell>
        </row>
        <row r="1334">
          <cell r="G1334">
            <v>2295</v>
          </cell>
          <cell r="I1334">
            <v>0.62119632925823032</v>
          </cell>
        </row>
        <row r="1335">
          <cell r="G1335">
            <v>2300</v>
          </cell>
          <cell r="I1335">
            <v>0.62157822417553066</v>
          </cell>
        </row>
        <row r="1336">
          <cell r="G1336">
            <v>2300</v>
          </cell>
          <cell r="I1336">
            <v>0.62190722827155698</v>
          </cell>
        </row>
        <row r="1337">
          <cell r="G1337">
            <v>2300</v>
          </cell>
          <cell r="I1337">
            <v>0.62219898508035698</v>
          </cell>
        </row>
        <row r="1338">
          <cell r="G1338">
            <v>2300</v>
          </cell>
          <cell r="I1338">
            <v>0.62253489649882821</v>
          </cell>
        </row>
        <row r="1339">
          <cell r="G1339">
            <v>2300</v>
          </cell>
          <cell r="I1339">
            <v>0.62449670728979223</v>
          </cell>
        </row>
        <row r="1340">
          <cell r="G1340">
            <v>2302</v>
          </cell>
          <cell r="I1340">
            <v>0.62495670557175875</v>
          </cell>
        </row>
        <row r="1341">
          <cell r="G1341">
            <v>2303</v>
          </cell>
          <cell r="I1341">
            <v>0.62524717236052774</v>
          </cell>
        </row>
        <row r="1342">
          <cell r="G1342">
            <v>2304</v>
          </cell>
          <cell r="I1342">
            <v>0.62545460431565092</v>
          </cell>
        </row>
        <row r="1343">
          <cell r="G1343">
            <v>2318</v>
          </cell>
          <cell r="I1343">
            <v>0.62564743781624532</v>
          </cell>
        </row>
        <row r="1344">
          <cell r="G1344">
            <v>2318</v>
          </cell>
          <cell r="I1344">
            <v>0.626031341245746</v>
          </cell>
        </row>
        <row r="1345">
          <cell r="G1345">
            <v>2320</v>
          </cell>
          <cell r="I1345">
            <v>0.62627930269095944</v>
          </cell>
        </row>
        <row r="1346">
          <cell r="G1346">
            <v>2325</v>
          </cell>
          <cell r="I1346">
            <v>0.62689263373358151</v>
          </cell>
        </row>
        <row r="1347">
          <cell r="G1347">
            <v>2326</v>
          </cell>
          <cell r="I1347">
            <v>0.62707991524923201</v>
          </cell>
        </row>
        <row r="1348">
          <cell r="G1348">
            <v>2329</v>
          </cell>
          <cell r="I1348">
            <v>0.62735377507127177</v>
          </cell>
        </row>
        <row r="1349">
          <cell r="G1349">
            <v>2329</v>
          </cell>
          <cell r="I1349">
            <v>0.62744512155296583</v>
          </cell>
        </row>
        <row r="1350">
          <cell r="G1350">
            <v>2332</v>
          </cell>
          <cell r="I1350">
            <v>0.62798629312068521</v>
          </cell>
        </row>
        <row r="1351">
          <cell r="G1351">
            <v>2336</v>
          </cell>
          <cell r="I1351">
            <v>0.62866352097826417</v>
          </cell>
        </row>
        <row r="1352">
          <cell r="G1352">
            <v>2336</v>
          </cell>
          <cell r="I1352">
            <v>0.62910127866172028</v>
          </cell>
        </row>
        <row r="1353">
          <cell r="G1353">
            <v>2336</v>
          </cell>
          <cell r="I1353">
            <v>0.63165789835372177</v>
          </cell>
        </row>
        <row r="1354">
          <cell r="G1354">
            <v>2340</v>
          </cell>
          <cell r="I1354">
            <v>0.63206678571546981</v>
          </cell>
        </row>
        <row r="1355">
          <cell r="G1355">
            <v>2340</v>
          </cell>
          <cell r="I1355">
            <v>0.63232985182560408</v>
          </cell>
        </row>
        <row r="1356">
          <cell r="G1356">
            <v>2343</v>
          </cell>
          <cell r="I1356">
            <v>0.63265078921409434</v>
          </cell>
        </row>
        <row r="1357">
          <cell r="G1357">
            <v>2344</v>
          </cell>
          <cell r="I1357">
            <v>0.63294143562590555</v>
          </cell>
        </row>
        <row r="1358">
          <cell r="G1358">
            <v>2345</v>
          </cell>
          <cell r="I1358">
            <v>0.63355476666852761</v>
          </cell>
        </row>
        <row r="1359">
          <cell r="G1359">
            <v>2345</v>
          </cell>
          <cell r="I1359">
            <v>0.63385850923305942</v>
          </cell>
        </row>
        <row r="1360">
          <cell r="G1360">
            <v>2346</v>
          </cell>
          <cell r="I1360">
            <v>0.63423321922866771</v>
          </cell>
        </row>
        <row r="1361">
          <cell r="G1361">
            <v>2346</v>
          </cell>
          <cell r="I1361">
            <v>0.63442678755079873</v>
          </cell>
        </row>
        <row r="1362">
          <cell r="G1362">
            <v>2346</v>
          </cell>
          <cell r="I1362">
            <v>0.63474246688295977</v>
          </cell>
        </row>
        <row r="1363">
          <cell r="G1363">
            <v>2350</v>
          </cell>
          <cell r="I1363">
            <v>0.63529699587327937</v>
          </cell>
        </row>
        <row r="1364">
          <cell r="G1364">
            <v>2355</v>
          </cell>
          <cell r="I1364">
            <v>0.63572239222555171</v>
          </cell>
        </row>
        <row r="1365">
          <cell r="G1365">
            <v>2356</v>
          </cell>
          <cell r="I1365">
            <v>0.63590970639993716</v>
          </cell>
        </row>
        <row r="1366">
          <cell r="G1366">
            <v>2356</v>
          </cell>
          <cell r="I1366">
            <v>0.63632561538970245</v>
          </cell>
        </row>
        <row r="1367">
          <cell r="G1367">
            <v>2362</v>
          </cell>
          <cell r="I1367">
            <v>0.63667573335788297</v>
          </cell>
        </row>
        <row r="1368">
          <cell r="G1368">
            <v>2368</v>
          </cell>
          <cell r="I1368">
            <v>0.63696087677285274</v>
          </cell>
        </row>
        <row r="1369">
          <cell r="G1369">
            <v>2370</v>
          </cell>
          <cell r="I1369">
            <v>0.63726754229416371</v>
          </cell>
        </row>
        <row r="1370">
          <cell r="G1370">
            <v>2372</v>
          </cell>
          <cell r="I1370">
            <v>0.63750164010638499</v>
          </cell>
        </row>
        <row r="1371">
          <cell r="G1371">
            <v>2375</v>
          </cell>
          <cell r="I1371">
            <v>0.63780830562769597</v>
          </cell>
        </row>
        <row r="1372">
          <cell r="G1372">
            <v>2378</v>
          </cell>
          <cell r="I1372">
            <v>0.63800187394982699</v>
          </cell>
        </row>
        <row r="1373">
          <cell r="G1373">
            <v>2380</v>
          </cell>
          <cell r="I1373">
            <v>0.63837740041380941</v>
          </cell>
        </row>
        <row r="1374">
          <cell r="G1374">
            <v>2385</v>
          </cell>
          <cell r="I1374">
            <v>0.6388740417964055</v>
          </cell>
        </row>
        <row r="1375">
          <cell r="G1375">
            <v>2385</v>
          </cell>
          <cell r="I1375">
            <v>0.63909367178903775</v>
          </cell>
        </row>
        <row r="1376">
          <cell r="G1376">
            <v>2390</v>
          </cell>
          <cell r="I1376">
            <v>0.6394770036906765</v>
          </cell>
        </row>
        <row r="1377">
          <cell r="G1377">
            <v>2395</v>
          </cell>
          <cell r="I1377">
            <v>0.63978768623638804</v>
          </cell>
        </row>
        <row r="1378">
          <cell r="G1378">
            <v>2395</v>
          </cell>
          <cell r="I1378">
            <v>0.64004497175043362</v>
          </cell>
        </row>
        <row r="1379">
          <cell r="G1379">
            <v>2396</v>
          </cell>
          <cell r="I1379">
            <v>0.6404288751799343</v>
          </cell>
        </row>
        <row r="1380">
          <cell r="G1380">
            <v>2398</v>
          </cell>
          <cell r="I1380">
            <v>0.64079687380550754</v>
          </cell>
        </row>
        <row r="1381">
          <cell r="G1381">
            <v>2400</v>
          </cell>
          <cell r="I1381">
            <v>0.64118020570714629</v>
          </cell>
        </row>
        <row r="1382">
          <cell r="G1382">
            <v>2400</v>
          </cell>
          <cell r="I1382">
            <v>0.64137537430729052</v>
          </cell>
        </row>
        <row r="1383">
          <cell r="G1383">
            <v>2400</v>
          </cell>
          <cell r="I1383">
            <v>0.64194195437081181</v>
          </cell>
        </row>
        <row r="1384">
          <cell r="G1384">
            <v>2400</v>
          </cell>
          <cell r="I1384">
            <v>0.64221767574074451</v>
          </cell>
        </row>
        <row r="1385">
          <cell r="G1385">
            <v>2400</v>
          </cell>
          <cell r="I1385">
            <v>0.64256425023618147</v>
          </cell>
        </row>
        <row r="1386">
          <cell r="G1386">
            <v>2400</v>
          </cell>
          <cell r="I1386">
            <v>0.64283850196304082</v>
          </cell>
        </row>
        <row r="1387">
          <cell r="G1387">
            <v>2400</v>
          </cell>
          <cell r="I1387">
            <v>0.64614747814378448</v>
          </cell>
        </row>
        <row r="1388">
          <cell r="G1388">
            <v>2401</v>
          </cell>
          <cell r="I1388">
            <v>0.64653081004542323</v>
          </cell>
        </row>
        <row r="1389">
          <cell r="G1389">
            <v>2405</v>
          </cell>
          <cell r="I1389">
            <v>0.64683747556673421</v>
          </cell>
        </row>
        <row r="1390">
          <cell r="G1390">
            <v>2408</v>
          </cell>
          <cell r="I1390">
            <v>0.64709858215277061</v>
          </cell>
        </row>
        <row r="1391">
          <cell r="G1391">
            <v>2408</v>
          </cell>
          <cell r="I1391">
            <v>0.64738511356397643</v>
          </cell>
        </row>
        <row r="1392">
          <cell r="G1392">
            <v>2413</v>
          </cell>
          <cell r="I1392">
            <v>0.64782670864879077</v>
          </cell>
        </row>
        <row r="1393">
          <cell r="G1393">
            <v>2413</v>
          </cell>
          <cell r="I1393">
            <v>0.6482374902171667</v>
          </cell>
        </row>
        <row r="1394">
          <cell r="G1394">
            <v>2414</v>
          </cell>
          <cell r="I1394">
            <v>0.64861205324846771</v>
          </cell>
        </row>
        <row r="1395">
          <cell r="G1395">
            <v>2414</v>
          </cell>
          <cell r="I1395">
            <v>0.64895861141453715</v>
          </cell>
        </row>
        <row r="1396">
          <cell r="G1396">
            <v>2418</v>
          </cell>
          <cell r="I1396">
            <v>0.64928305961703603</v>
          </cell>
        </row>
        <row r="1397">
          <cell r="G1397">
            <v>2420</v>
          </cell>
          <cell r="I1397">
            <v>0.64946736918780479</v>
          </cell>
        </row>
        <row r="1398">
          <cell r="G1398">
            <v>2420</v>
          </cell>
          <cell r="I1398">
            <v>0.64965167875857355</v>
          </cell>
        </row>
        <row r="1399">
          <cell r="G1399">
            <v>2424</v>
          </cell>
          <cell r="I1399">
            <v>0.64995834427988453</v>
          </cell>
        </row>
        <row r="1400">
          <cell r="G1400">
            <v>2426</v>
          </cell>
          <cell r="I1400">
            <v>0.65021562979393011</v>
          </cell>
        </row>
        <row r="1401">
          <cell r="G1401">
            <v>2427</v>
          </cell>
          <cell r="I1401">
            <v>0.65045410387663649</v>
          </cell>
        </row>
        <row r="1402">
          <cell r="G1402">
            <v>2428</v>
          </cell>
          <cell r="I1402">
            <v>0.65081437871139081</v>
          </cell>
        </row>
        <row r="1403">
          <cell r="G1403">
            <v>2436</v>
          </cell>
          <cell r="I1403">
            <v>0.65107729785721769</v>
          </cell>
        </row>
        <row r="1404">
          <cell r="G1404">
            <v>2436</v>
          </cell>
          <cell r="I1404">
            <v>0.65261281463060306</v>
          </cell>
        </row>
        <row r="1405">
          <cell r="G1405">
            <v>2437</v>
          </cell>
          <cell r="I1405">
            <v>0.65308228394570911</v>
          </cell>
        </row>
        <row r="1406">
          <cell r="G1406">
            <v>2439</v>
          </cell>
          <cell r="I1406">
            <v>0.65358591429758739</v>
          </cell>
        </row>
        <row r="1407">
          <cell r="G1407">
            <v>2440</v>
          </cell>
          <cell r="I1407">
            <v>0.65399480165933543</v>
          </cell>
        </row>
        <row r="1408">
          <cell r="G1408">
            <v>2440</v>
          </cell>
          <cell r="I1408">
            <v>0.65455297209860341</v>
          </cell>
        </row>
        <row r="1409">
          <cell r="G1409">
            <v>2443</v>
          </cell>
          <cell r="I1409">
            <v>0.65519821072528517</v>
          </cell>
        </row>
        <row r="1410">
          <cell r="G1410">
            <v>2445</v>
          </cell>
          <cell r="I1410">
            <v>0.65569645238589447</v>
          </cell>
        </row>
        <row r="1411">
          <cell r="G1411">
            <v>2448</v>
          </cell>
          <cell r="I1411">
            <v>0.65597810131622314</v>
          </cell>
        </row>
        <row r="1412">
          <cell r="G1412">
            <v>2449</v>
          </cell>
          <cell r="I1412">
            <v>0.65649355413015842</v>
          </cell>
        </row>
        <row r="1413">
          <cell r="G1413">
            <v>2450</v>
          </cell>
          <cell r="I1413">
            <v>0.6568002196514694</v>
          </cell>
        </row>
        <row r="1414">
          <cell r="G1414">
            <v>2454</v>
          </cell>
          <cell r="I1414">
            <v>0.65705845226882897</v>
          </cell>
        </row>
        <row r="1415">
          <cell r="G1415">
            <v>2456</v>
          </cell>
          <cell r="I1415">
            <v>0.65747436125859426</v>
          </cell>
        </row>
        <row r="1416">
          <cell r="G1416">
            <v>2457</v>
          </cell>
          <cell r="I1416">
            <v>0.65767464095076034</v>
          </cell>
        </row>
        <row r="1417">
          <cell r="G1417">
            <v>2460</v>
          </cell>
          <cell r="I1417">
            <v>0.65798130647207131</v>
          </cell>
        </row>
        <row r="1418">
          <cell r="G1418">
            <v>2460</v>
          </cell>
          <cell r="I1418">
            <v>0.65959071260172486</v>
          </cell>
        </row>
        <row r="1419">
          <cell r="G1419">
            <v>2460</v>
          </cell>
          <cell r="I1419">
            <v>0.66899006653428139</v>
          </cell>
        </row>
        <row r="1420">
          <cell r="G1420">
            <v>2461</v>
          </cell>
          <cell r="I1420">
            <v>0.6691773480499319</v>
          </cell>
        </row>
        <row r="1421">
          <cell r="G1421">
            <v>2464</v>
          </cell>
          <cell r="I1421">
            <v>0.66963394982346225</v>
          </cell>
        </row>
        <row r="1422">
          <cell r="G1422">
            <v>2464</v>
          </cell>
          <cell r="I1422">
            <v>0.67015559146767312</v>
          </cell>
        </row>
        <row r="1423">
          <cell r="G1423">
            <v>2466</v>
          </cell>
          <cell r="I1423">
            <v>0.67046371030269003</v>
          </cell>
        </row>
        <row r="1424">
          <cell r="G1424">
            <v>2467</v>
          </cell>
          <cell r="I1424">
            <v>0.67076537903755162</v>
          </cell>
        </row>
        <row r="1425">
          <cell r="G1425">
            <v>2472</v>
          </cell>
          <cell r="I1425">
            <v>0.67120418180052654</v>
          </cell>
        </row>
        <row r="1426">
          <cell r="G1426">
            <v>2480</v>
          </cell>
          <cell r="I1426">
            <v>0.67155624296343741</v>
          </cell>
        </row>
        <row r="1427">
          <cell r="G1427">
            <v>2481</v>
          </cell>
          <cell r="I1427">
            <v>0.67180471061904279</v>
          </cell>
        </row>
        <row r="1428">
          <cell r="G1428">
            <v>2484</v>
          </cell>
          <cell r="I1428">
            <v>0.67211137614035377</v>
          </cell>
        </row>
        <row r="1429">
          <cell r="G1429">
            <v>2497</v>
          </cell>
          <cell r="I1429">
            <v>0.67266590513067337</v>
          </cell>
        </row>
        <row r="1430">
          <cell r="G1430">
            <v>2498</v>
          </cell>
          <cell r="I1430">
            <v>0.67296829235770417</v>
          </cell>
        </row>
        <row r="1431">
          <cell r="G1431">
            <v>2500</v>
          </cell>
          <cell r="I1431">
            <v>0.67327495787901515</v>
          </cell>
        </row>
        <row r="1432">
          <cell r="G1432">
            <v>2500</v>
          </cell>
          <cell r="I1432">
            <v>0.67360561124115714</v>
          </cell>
        </row>
        <row r="1433">
          <cell r="G1433">
            <v>2500</v>
          </cell>
          <cell r="I1433">
            <v>0.67388663965552154</v>
          </cell>
        </row>
        <row r="1434">
          <cell r="G1434">
            <v>2502</v>
          </cell>
          <cell r="I1434">
            <v>0.67422054256179242</v>
          </cell>
        </row>
        <row r="1435">
          <cell r="G1435">
            <v>2509</v>
          </cell>
          <cell r="I1435">
            <v>0.6745272080831034</v>
          </cell>
        </row>
        <row r="1436">
          <cell r="G1436">
            <v>2510</v>
          </cell>
          <cell r="I1436">
            <v>0.67478531006552311</v>
          </cell>
        </row>
        <row r="1437">
          <cell r="G1437">
            <v>2512</v>
          </cell>
          <cell r="I1437">
            <v>0.67515330869109635</v>
          </cell>
        </row>
        <row r="1438">
          <cell r="G1438">
            <v>2512</v>
          </cell>
          <cell r="I1438">
            <v>0.67575850770871237</v>
          </cell>
        </row>
        <row r="1439">
          <cell r="G1439">
            <v>2512</v>
          </cell>
          <cell r="I1439">
            <v>0.67618463888252134</v>
          </cell>
        </row>
        <row r="1440">
          <cell r="G1440">
            <v>2516</v>
          </cell>
          <cell r="I1440">
            <v>0.67647673860803847</v>
          </cell>
        </row>
        <row r="1441">
          <cell r="G1441">
            <v>2517</v>
          </cell>
          <cell r="I1441">
            <v>0.67676291077315964</v>
          </cell>
        </row>
        <row r="1442">
          <cell r="G1442">
            <v>2517</v>
          </cell>
          <cell r="I1442">
            <v>0.67703002656642941</v>
          </cell>
        </row>
        <row r="1443">
          <cell r="G1443">
            <v>2522</v>
          </cell>
          <cell r="I1443">
            <v>0.67743891392817746</v>
          </cell>
        </row>
        <row r="1444">
          <cell r="G1444">
            <v>2522</v>
          </cell>
          <cell r="I1444">
            <v>0.67772544533938328</v>
          </cell>
        </row>
        <row r="1445">
          <cell r="G1445">
            <v>2524</v>
          </cell>
          <cell r="I1445">
            <v>0.67799256113265305</v>
          </cell>
        </row>
        <row r="1446">
          <cell r="G1446">
            <v>2524</v>
          </cell>
          <cell r="I1446">
            <v>0.67818612945478407</v>
          </cell>
        </row>
        <row r="1447">
          <cell r="G1447">
            <v>2529</v>
          </cell>
          <cell r="I1447">
            <v>0.67866818871221868</v>
          </cell>
        </row>
        <row r="1448">
          <cell r="G1448">
            <v>2536</v>
          </cell>
          <cell r="I1448">
            <v>0.67901812705735687</v>
          </cell>
        </row>
        <row r="1449">
          <cell r="G1449">
            <v>2538</v>
          </cell>
          <cell r="I1449">
            <v>0.67920243662812563</v>
          </cell>
        </row>
        <row r="1450">
          <cell r="G1450">
            <v>2538</v>
          </cell>
          <cell r="I1450">
            <v>0.67956810015414892</v>
          </cell>
        </row>
        <row r="1451">
          <cell r="G1451">
            <v>2543</v>
          </cell>
          <cell r="I1451">
            <v>0.68002453863400436</v>
          </cell>
        </row>
        <row r="1452">
          <cell r="G1452">
            <v>2543</v>
          </cell>
          <cell r="I1452">
            <v>0.68269025907681347</v>
          </cell>
        </row>
        <row r="1453">
          <cell r="G1453">
            <v>2546</v>
          </cell>
          <cell r="I1453">
            <v>0.68297381854313755</v>
          </cell>
        </row>
        <row r="1454">
          <cell r="G1454">
            <v>2547</v>
          </cell>
          <cell r="I1454">
            <v>0.68348344177288178</v>
          </cell>
        </row>
        <row r="1455">
          <cell r="G1455">
            <v>2550</v>
          </cell>
          <cell r="I1455">
            <v>0.68402461334060116</v>
          </cell>
        </row>
        <row r="1456">
          <cell r="G1456">
            <v>2550</v>
          </cell>
          <cell r="I1456">
            <v>0.68435526670274316</v>
          </cell>
        </row>
        <row r="1457">
          <cell r="G1457">
            <v>2550</v>
          </cell>
          <cell r="I1457">
            <v>0.68488139892301159</v>
          </cell>
        </row>
        <row r="1458">
          <cell r="G1458">
            <v>2551</v>
          </cell>
          <cell r="I1458">
            <v>0.68511987300571797</v>
          </cell>
        </row>
        <row r="1459">
          <cell r="G1459">
            <v>2556</v>
          </cell>
          <cell r="I1459">
            <v>0.68542915122582615</v>
          </cell>
        </row>
        <row r="1460">
          <cell r="G1460">
            <v>2556</v>
          </cell>
          <cell r="I1460">
            <v>0.68723541715265801</v>
          </cell>
        </row>
        <row r="1461">
          <cell r="G1461">
            <v>2558</v>
          </cell>
          <cell r="I1461">
            <v>0.68770998123041849</v>
          </cell>
        </row>
        <row r="1462">
          <cell r="G1462">
            <v>2558</v>
          </cell>
          <cell r="I1462">
            <v>0.68805854790868826</v>
          </cell>
        </row>
        <row r="1463">
          <cell r="G1463">
            <v>2564</v>
          </cell>
          <cell r="I1463">
            <v>0.68853069524006139</v>
          </cell>
        </row>
        <row r="1464">
          <cell r="G1464">
            <v>2568</v>
          </cell>
          <cell r="I1464">
            <v>0.68908886567932937</v>
          </cell>
        </row>
        <row r="1465">
          <cell r="G1465">
            <v>2568</v>
          </cell>
          <cell r="I1465">
            <v>0.68945751747960193</v>
          </cell>
        </row>
        <row r="1466">
          <cell r="G1466">
            <v>2570</v>
          </cell>
          <cell r="I1466">
            <v>0.68994165056670675</v>
          </cell>
        </row>
        <row r="1467">
          <cell r="G1467">
            <v>2570</v>
          </cell>
          <cell r="I1467">
            <v>0.69276911477994385</v>
          </cell>
        </row>
        <row r="1468">
          <cell r="G1468">
            <v>2571</v>
          </cell>
          <cell r="I1468">
            <v>0.69312938961469817</v>
          </cell>
        </row>
        <row r="1469">
          <cell r="G1469">
            <v>2578</v>
          </cell>
          <cell r="I1469">
            <v>0.6935103210993171</v>
          </cell>
        </row>
        <row r="1470">
          <cell r="G1470">
            <v>2579</v>
          </cell>
          <cell r="I1470">
            <v>0.69374879518202348</v>
          </cell>
        </row>
        <row r="1471">
          <cell r="G1471">
            <v>2579</v>
          </cell>
          <cell r="I1471">
            <v>0.6939423635041545</v>
          </cell>
        </row>
        <row r="1472">
          <cell r="G1472">
            <v>2580</v>
          </cell>
          <cell r="I1472">
            <v>0.69427136760018082</v>
          </cell>
        </row>
        <row r="1473">
          <cell r="G1473">
            <v>2580</v>
          </cell>
          <cell r="I1473">
            <v>0.6945286531142264</v>
          </cell>
        </row>
        <row r="1474">
          <cell r="G1474">
            <v>2580</v>
          </cell>
          <cell r="I1474">
            <v>0.6948613639766712</v>
          </cell>
        </row>
        <row r="1475">
          <cell r="G1475">
            <v>2580</v>
          </cell>
          <cell r="I1475">
            <v>0.69636397886279389</v>
          </cell>
        </row>
        <row r="1476">
          <cell r="G1476">
            <v>2580</v>
          </cell>
          <cell r="I1476">
            <v>0.69830709756708109</v>
          </cell>
        </row>
        <row r="1477">
          <cell r="G1477">
            <v>2582</v>
          </cell>
          <cell r="I1477">
            <v>0.69864300898555232</v>
          </cell>
        </row>
        <row r="1478">
          <cell r="G1478">
            <v>2582</v>
          </cell>
          <cell r="I1478">
            <v>0.70060481977651634</v>
          </cell>
        </row>
        <row r="1479">
          <cell r="G1479">
            <v>2584</v>
          </cell>
          <cell r="I1479">
            <v>0.70095707689183695</v>
          </cell>
        </row>
        <row r="1480">
          <cell r="G1480">
            <v>2584</v>
          </cell>
          <cell r="I1480">
            <v>0.70123800732999642</v>
          </cell>
        </row>
        <row r="1481">
          <cell r="G1481">
            <v>2589</v>
          </cell>
          <cell r="I1481">
            <v>0.7015360999333794</v>
          </cell>
        </row>
        <row r="1482">
          <cell r="G1482">
            <v>2592</v>
          </cell>
          <cell r="I1482">
            <v>0.70178580862091333</v>
          </cell>
        </row>
        <row r="1483">
          <cell r="G1483">
            <v>2592</v>
          </cell>
          <cell r="I1483">
            <v>0.7019916402980233</v>
          </cell>
        </row>
        <row r="1484">
          <cell r="G1484">
            <v>2594</v>
          </cell>
          <cell r="I1484">
            <v>0.70227328922835197</v>
          </cell>
        </row>
        <row r="1485">
          <cell r="G1485">
            <v>2594</v>
          </cell>
          <cell r="I1485">
            <v>0.70257144714920494</v>
          </cell>
        </row>
        <row r="1486">
          <cell r="G1486">
            <v>2594</v>
          </cell>
          <cell r="I1486">
            <v>0.70421635077676548</v>
          </cell>
        </row>
        <row r="1487">
          <cell r="G1487">
            <v>2600</v>
          </cell>
          <cell r="I1487">
            <v>0.70447900865271262</v>
          </cell>
        </row>
        <row r="1488">
          <cell r="G1488">
            <v>2600</v>
          </cell>
          <cell r="I1488">
            <v>0.70476477258364678</v>
          </cell>
        </row>
        <row r="1489">
          <cell r="G1489">
            <v>2600</v>
          </cell>
          <cell r="I1489">
            <v>0.70485611906534085</v>
          </cell>
        </row>
        <row r="1490">
          <cell r="G1490">
            <v>2600</v>
          </cell>
          <cell r="I1490">
            <v>0.70538960647794369</v>
          </cell>
        </row>
        <row r="1491">
          <cell r="G1491">
            <v>2604</v>
          </cell>
          <cell r="I1491">
            <v>0.70569627199925467</v>
          </cell>
        </row>
        <row r="1492">
          <cell r="G1492">
            <v>2606</v>
          </cell>
          <cell r="I1492">
            <v>0.70593881209446407</v>
          </cell>
        </row>
        <row r="1493">
          <cell r="G1493">
            <v>2606</v>
          </cell>
          <cell r="I1493">
            <v>0.70619704471182365</v>
          </cell>
        </row>
        <row r="1494">
          <cell r="G1494">
            <v>2609</v>
          </cell>
          <cell r="I1494">
            <v>0.70675521515109163</v>
          </cell>
        </row>
        <row r="1495">
          <cell r="G1495">
            <v>2609</v>
          </cell>
          <cell r="I1495">
            <v>0.7100150769204141</v>
          </cell>
        </row>
        <row r="1496">
          <cell r="G1496">
            <v>2610</v>
          </cell>
          <cell r="I1496">
            <v>0.71044120809422306</v>
          </cell>
        </row>
        <row r="1497">
          <cell r="G1497">
            <v>2618</v>
          </cell>
          <cell r="I1497">
            <v>0.71097348015666473</v>
          </cell>
        </row>
        <row r="1498">
          <cell r="G1498">
            <v>2619</v>
          </cell>
          <cell r="I1498">
            <v>0.71121602025187414</v>
          </cell>
        </row>
        <row r="1499">
          <cell r="G1499">
            <v>2619</v>
          </cell>
          <cell r="I1499">
            <v>0.71149027197873349</v>
          </cell>
        </row>
        <row r="1500">
          <cell r="G1500">
            <v>2622</v>
          </cell>
          <cell r="I1500">
            <v>0.71204264549254548</v>
          </cell>
        </row>
        <row r="1501">
          <cell r="G1501">
            <v>2623</v>
          </cell>
          <cell r="I1501">
            <v>0.71223547899313988</v>
          </cell>
        </row>
        <row r="1502">
          <cell r="G1502">
            <v>2623</v>
          </cell>
          <cell r="I1502">
            <v>0.71305464171287192</v>
          </cell>
        </row>
        <row r="1503">
          <cell r="G1503">
            <v>2624</v>
          </cell>
          <cell r="I1503">
            <v>0.71346096536392534</v>
          </cell>
        </row>
        <row r="1504">
          <cell r="G1504">
            <v>2625</v>
          </cell>
          <cell r="I1504">
            <v>0.71372417843836689</v>
          </cell>
        </row>
        <row r="1505">
          <cell r="G1505">
            <v>2629</v>
          </cell>
          <cell r="I1505">
            <v>0.71396265252107327</v>
          </cell>
        </row>
        <row r="1506">
          <cell r="G1506">
            <v>2632</v>
          </cell>
          <cell r="I1506">
            <v>0.71414696209184203</v>
          </cell>
        </row>
        <row r="1507">
          <cell r="G1507">
            <v>2632</v>
          </cell>
          <cell r="I1507">
            <v>0.71433424360749254</v>
          </cell>
        </row>
        <row r="1508">
          <cell r="G1508">
            <v>2639</v>
          </cell>
          <cell r="I1508">
            <v>0.71468186318244831</v>
          </cell>
        </row>
        <row r="1509">
          <cell r="G1509">
            <v>2640</v>
          </cell>
          <cell r="I1509">
            <v>0.71518111726384148</v>
          </cell>
        </row>
        <row r="1510">
          <cell r="G1510">
            <v>2640</v>
          </cell>
          <cell r="I1510">
            <v>0.71550205465233174</v>
          </cell>
        </row>
        <row r="1511">
          <cell r="G1511">
            <v>2640</v>
          </cell>
          <cell r="I1511">
            <v>0.71641517655255493</v>
          </cell>
        </row>
        <row r="1512">
          <cell r="G1512">
            <v>2643</v>
          </cell>
          <cell r="I1512">
            <v>0.7167729529940845</v>
          </cell>
        </row>
        <row r="1513">
          <cell r="G1513">
            <v>2645</v>
          </cell>
          <cell r="I1513">
            <v>0.71725991106176379</v>
          </cell>
        </row>
        <row r="1514">
          <cell r="G1514">
            <v>2652</v>
          </cell>
          <cell r="I1514">
            <v>0.71781426042904106</v>
          </cell>
        </row>
        <row r="1515">
          <cell r="G1515">
            <v>2652</v>
          </cell>
          <cell r="I1515">
            <v>0.71809590935936973</v>
          </cell>
        </row>
        <row r="1516">
          <cell r="G1516">
            <v>2657</v>
          </cell>
          <cell r="I1516">
            <v>0.71890060425951274</v>
          </cell>
        </row>
        <row r="1517">
          <cell r="G1517">
            <v>2657</v>
          </cell>
          <cell r="I1517">
            <v>0.71909343776010715</v>
          </cell>
        </row>
        <row r="1518">
          <cell r="G1518">
            <v>2657</v>
          </cell>
          <cell r="I1518">
            <v>0.71948299115075653</v>
          </cell>
        </row>
        <row r="1519">
          <cell r="G1519">
            <v>2659</v>
          </cell>
          <cell r="I1519">
            <v>0.71995513848212966</v>
          </cell>
        </row>
        <row r="1520">
          <cell r="G1520">
            <v>2663</v>
          </cell>
          <cell r="I1520">
            <v>0.72019361256483605</v>
          </cell>
        </row>
        <row r="1521">
          <cell r="G1521">
            <v>2671</v>
          </cell>
          <cell r="I1521">
            <v>0.72054123213979182</v>
          </cell>
        </row>
        <row r="1522">
          <cell r="G1522">
            <v>2671</v>
          </cell>
          <cell r="I1522">
            <v>0.72079094082732575</v>
          </cell>
        </row>
        <row r="1523">
          <cell r="G1523">
            <v>2671</v>
          </cell>
          <cell r="I1523">
            <v>0.72114757421313158</v>
          </cell>
        </row>
        <row r="1524">
          <cell r="G1524">
            <v>2678</v>
          </cell>
          <cell r="I1524">
            <v>0.72144067003006507</v>
          </cell>
        </row>
        <row r="1525">
          <cell r="G1525">
            <v>2685</v>
          </cell>
          <cell r="I1525">
            <v>0.72205400107268713</v>
          </cell>
        </row>
        <row r="1526">
          <cell r="G1526">
            <v>2685</v>
          </cell>
          <cell r="I1526">
            <v>0.7223749384611774</v>
          </cell>
        </row>
        <row r="1527">
          <cell r="G1527">
            <v>2685</v>
          </cell>
          <cell r="I1527">
            <v>0.72262464714871133</v>
          </cell>
        </row>
        <row r="1528">
          <cell r="G1528">
            <v>2686</v>
          </cell>
          <cell r="I1528">
            <v>0.72297122164414829</v>
          </cell>
        </row>
        <row r="1529">
          <cell r="G1529">
            <v>2688</v>
          </cell>
          <cell r="I1529">
            <v>0.72358455268677035</v>
          </cell>
        </row>
        <row r="1530">
          <cell r="G1530">
            <v>2688</v>
          </cell>
          <cell r="I1530">
            <v>0.72380343152849846</v>
          </cell>
        </row>
        <row r="1531">
          <cell r="G1531">
            <v>2695</v>
          </cell>
          <cell r="I1531">
            <v>0.72417814152410676</v>
          </cell>
        </row>
        <row r="1532">
          <cell r="G1532">
            <v>2696</v>
          </cell>
          <cell r="I1532">
            <v>0.72441661560681314</v>
          </cell>
        </row>
        <row r="1533">
          <cell r="G1533">
            <v>2696</v>
          </cell>
          <cell r="I1533">
            <v>0.7248063812792398</v>
          </cell>
        </row>
        <row r="1534">
          <cell r="G1534">
            <v>2698</v>
          </cell>
          <cell r="I1534">
            <v>0.72513909214168459</v>
          </cell>
        </row>
        <row r="1535">
          <cell r="G1535">
            <v>2700</v>
          </cell>
          <cell r="I1535">
            <v>0.72554365222104988</v>
          </cell>
        </row>
        <row r="1536">
          <cell r="G1536">
            <v>2700</v>
          </cell>
          <cell r="I1536">
            <v>0.72591230402132245</v>
          </cell>
        </row>
        <row r="1537">
          <cell r="G1537">
            <v>2700</v>
          </cell>
          <cell r="I1537">
            <v>0.72617040600374216</v>
          </cell>
        </row>
        <row r="1538">
          <cell r="G1538">
            <v>2708</v>
          </cell>
          <cell r="I1538">
            <v>0.72645133644190163</v>
          </cell>
        </row>
        <row r="1539">
          <cell r="G1539">
            <v>2713</v>
          </cell>
          <cell r="I1539">
            <v>0.72672927860581193</v>
          </cell>
        </row>
        <row r="1540">
          <cell r="G1540">
            <v>2714</v>
          </cell>
          <cell r="I1540">
            <v>0.72710678092325964</v>
          </cell>
        </row>
        <row r="1541">
          <cell r="G1541">
            <v>2715</v>
          </cell>
          <cell r="I1541">
            <v>0.72747198722699347</v>
          </cell>
        </row>
        <row r="1542">
          <cell r="G1542">
            <v>2717</v>
          </cell>
          <cell r="I1542">
            <v>0.72772045488259884</v>
          </cell>
        </row>
        <row r="1543">
          <cell r="G1543">
            <v>2720</v>
          </cell>
          <cell r="I1543">
            <v>0.72806391046884666</v>
          </cell>
        </row>
        <row r="1544">
          <cell r="G1544">
            <v>2727</v>
          </cell>
          <cell r="I1544">
            <v>0.72825119198449717</v>
          </cell>
        </row>
        <row r="1545">
          <cell r="G1545">
            <v>2728</v>
          </cell>
          <cell r="I1545">
            <v>0.72880554135177444</v>
          </cell>
        </row>
        <row r="1546">
          <cell r="G1546">
            <v>2728</v>
          </cell>
          <cell r="I1546">
            <v>0.72906819922772159</v>
          </cell>
        </row>
        <row r="1547">
          <cell r="G1547">
            <v>2728</v>
          </cell>
          <cell r="I1547">
            <v>0.7294910318692992</v>
          </cell>
        </row>
        <row r="1548">
          <cell r="G1548">
            <v>2728</v>
          </cell>
          <cell r="I1548">
            <v>0.72991610163422183</v>
          </cell>
        </row>
        <row r="1549">
          <cell r="G1549">
            <v>2730</v>
          </cell>
          <cell r="I1549">
            <v>0.73010338314987233</v>
          </cell>
        </row>
        <row r="1550">
          <cell r="G1550">
            <v>2731</v>
          </cell>
          <cell r="I1550">
            <v>0.73060701350175061</v>
          </cell>
        </row>
        <row r="1551">
          <cell r="G1551">
            <v>2732</v>
          </cell>
          <cell r="I1551">
            <v>0.73107916083312374</v>
          </cell>
        </row>
        <row r="1552">
          <cell r="G1552">
            <v>2733</v>
          </cell>
          <cell r="I1552">
            <v>0.73148561511911703</v>
          </cell>
        </row>
        <row r="1553">
          <cell r="G1553">
            <v>2733</v>
          </cell>
          <cell r="I1553">
            <v>0.73184953140281983</v>
          </cell>
        </row>
        <row r="1554">
          <cell r="G1554">
            <v>2734</v>
          </cell>
          <cell r="I1554">
            <v>0.73213606281402566</v>
          </cell>
        </row>
        <row r="1555">
          <cell r="G1555">
            <v>2736</v>
          </cell>
          <cell r="I1555">
            <v>0.73232889631462006</v>
          </cell>
        </row>
        <row r="1556">
          <cell r="G1556">
            <v>2750</v>
          </cell>
          <cell r="I1556">
            <v>0.73268095747753093</v>
          </cell>
        </row>
        <row r="1557">
          <cell r="G1557">
            <v>2750</v>
          </cell>
          <cell r="I1557">
            <v>0.7329626064078596</v>
          </cell>
        </row>
        <row r="1558">
          <cell r="G1558">
            <v>2750</v>
          </cell>
          <cell r="I1558">
            <v>0.73325534297870854</v>
          </cell>
        </row>
        <row r="1559">
          <cell r="G1559">
            <v>2752</v>
          </cell>
          <cell r="I1559">
            <v>0.73379894762218267</v>
          </cell>
        </row>
        <row r="1560">
          <cell r="G1560">
            <v>2752</v>
          </cell>
          <cell r="I1560">
            <v>0.73424127752853374</v>
          </cell>
        </row>
        <row r="1561">
          <cell r="G1561">
            <v>2754</v>
          </cell>
          <cell r="I1561">
            <v>0.73449951014589332</v>
          </cell>
        </row>
        <row r="1562">
          <cell r="G1562">
            <v>2755</v>
          </cell>
          <cell r="I1562">
            <v>0.73470534182300329</v>
          </cell>
        </row>
        <row r="1563">
          <cell r="G1563">
            <v>2755</v>
          </cell>
          <cell r="I1563">
            <v>0.73480619199657182</v>
          </cell>
        </row>
        <row r="1564">
          <cell r="G1564">
            <v>2759</v>
          </cell>
          <cell r="I1564">
            <v>0.73516282538237765</v>
          </cell>
        </row>
        <row r="1565">
          <cell r="G1565">
            <v>2760</v>
          </cell>
          <cell r="I1565">
            <v>0.73545074478981942</v>
          </cell>
        </row>
        <row r="1566">
          <cell r="G1566">
            <v>2768</v>
          </cell>
          <cell r="I1566">
            <v>0.73578665620829065</v>
          </cell>
        </row>
        <row r="1567">
          <cell r="G1567">
            <v>2768</v>
          </cell>
          <cell r="I1567">
            <v>0.73774846699925467</v>
          </cell>
        </row>
        <row r="1568">
          <cell r="G1568">
            <v>2769</v>
          </cell>
          <cell r="I1568">
            <v>0.7382152909568287</v>
          </cell>
        </row>
        <row r="1569">
          <cell r="G1569">
            <v>2784</v>
          </cell>
          <cell r="I1569">
            <v>0.73847352357418827</v>
          </cell>
        </row>
        <row r="1570">
          <cell r="G1570">
            <v>2788</v>
          </cell>
          <cell r="I1570">
            <v>0.73885685547582702</v>
          </cell>
        </row>
        <row r="1571">
          <cell r="G1571">
            <v>2791</v>
          </cell>
          <cell r="I1571">
            <v>0.73912916400795603</v>
          </cell>
        </row>
        <row r="1572">
          <cell r="G1572">
            <v>2792</v>
          </cell>
          <cell r="I1572">
            <v>0.73961105997171583</v>
          </cell>
        </row>
        <row r="1573">
          <cell r="G1573">
            <v>2793</v>
          </cell>
          <cell r="I1573">
            <v>0.74016540933899311</v>
          </cell>
        </row>
        <row r="1574">
          <cell r="G1574">
            <v>2793</v>
          </cell>
          <cell r="I1574">
            <v>0.7404464377533575</v>
          </cell>
        </row>
        <row r="1575">
          <cell r="G1575">
            <v>2796</v>
          </cell>
          <cell r="I1575">
            <v>0.74063371926900801</v>
          </cell>
        </row>
        <row r="1576">
          <cell r="G1576">
            <v>2800</v>
          </cell>
          <cell r="I1576">
            <v>0.74118806863628528</v>
          </cell>
        </row>
        <row r="1577">
          <cell r="G1577">
            <v>2800</v>
          </cell>
          <cell r="I1577">
            <v>0.74163622812682739</v>
          </cell>
        </row>
        <row r="1578">
          <cell r="G1578">
            <v>2800</v>
          </cell>
          <cell r="I1578">
            <v>0.7420054677843293</v>
          </cell>
        </row>
        <row r="1579">
          <cell r="G1579">
            <v>2800</v>
          </cell>
          <cell r="I1579">
            <v>0.7425531710990414</v>
          </cell>
        </row>
        <row r="1580">
          <cell r="G1580">
            <v>2808</v>
          </cell>
          <cell r="I1580">
            <v>0.74293650300068015</v>
          </cell>
        </row>
        <row r="1581">
          <cell r="G1581">
            <v>2808</v>
          </cell>
          <cell r="I1581">
            <v>0.74327512509415339</v>
          </cell>
        </row>
        <row r="1582">
          <cell r="G1582">
            <v>2813</v>
          </cell>
          <cell r="I1582">
            <v>0.74361493923145283</v>
          </cell>
        </row>
        <row r="1583">
          <cell r="G1583">
            <v>2813</v>
          </cell>
          <cell r="I1583">
            <v>0.74390803504838632</v>
          </cell>
        </row>
        <row r="1584">
          <cell r="G1584">
            <v>2824</v>
          </cell>
          <cell r="I1584">
            <v>0.74432621382023156</v>
          </cell>
        </row>
        <row r="1585">
          <cell r="G1585">
            <v>2824</v>
          </cell>
          <cell r="I1585">
            <v>0.74451904732082597</v>
          </cell>
        </row>
        <row r="1586">
          <cell r="G1586">
            <v>2847</v>
          </cell>
          <cell r="I1586">
            <v>0.7449911946521991</v>
          </cell>
        </row>
        <row r="1587">
          <cell r="G1587">
            <v>2850</v>
          </cell>
          <cell r="I1587">
            <v>0.74529786017351007</v>
          </cell>
        </row>
        <row r="1588">
          <cell r="G1588">
            <v>2856</v>
          </cell>
          <cell r="I1588">
            <v>0.74582057955597481</v>
          </cell>
        </row>
        <row r="1589">
          <cell r="G1589">
            <v>2856</v>
          </cell>
          <cell r="I1589">
            <v>0.74612195436222173</v>
          </cell>
        </row>
        <row r="1590">
          <cell r="G1590">
            <v>2864</v>
          </cell>
          <cell r="I1590">
            <v>0.74660427488953607</v>
          </cell>
        </row>
        <row r="1591">
          <cell r="G1591">
            <v>2864</v>
          </cell>
          <cell r="I1591">
            <v>0.74720330140624391</v>
          </cell>
        </row>
        <row r="1592">
          <cell r="G1592">
            <v>2866</v>
          </cell>
          <cell r="I1592">
            <v>0.74829874069440305</v>
          </cell>
        </row>
        <row r="1593">
          <cell r="G1593">
            <v>2872</v>
          </cell>
          <cell r="I1593">
            <v>0.7486933398596044</v>
          </cell>
        </row>
        <row r="1594">
          <cell r="G1594">
            <v>2874</v>
          </cell>
          <cell r="I1594">
            <v>0.74909402987887652</v>
          </cell>
        </row>
        <row r="1595">
          <cell r="G1595">
            <v>2874</v>
          </cell>
          <cell r="I1595">
            <v>0.74933598211685659</v>
          </cell>
        </row>
        <row r="1596">
          <cell r="G1596">
            <v>2879</v>
          </cell>
          <cell r="I1596">
            <v>0.74977842632878</v>
          </cell>
        </row>
        <row r="1597">
          <cell r="G1597">
            <v>2879</v>
          </cell>
          <cell r="I1597">
            <v>0.75003652831119971</v>
          </cell>
        </row>
        <row r="1598">
          <cell r="G1598">
            <v>2879</v>
          </cell>
          <cell r="I1598">
            <v>0.7502449890164743</v>
          </cell>
        </row>
        <row r="1599">
          <cell r="G1599">
            <v>2880</v>
          </cell>
          <cell r="I1599">
            <v>0.75069675729722996</v>
          </cell>
        </row>
        <row r="1600">
          <cell r="G1600">
            <v>2880</v>
          </cell>
          <cell r="I1600">
            <v>0.75113835238204429</v>
          </cell>
        </row>
        <row r="1601">
          <cell r="G1601">
            <v>2886</v>
          </cell>
          <cell r="I1601">
            <v>0.75153949962360589</v>
          </cell>
        </row>
        <row r="1602">
          <cell r="G1602">
            <v>2888</v>
          </cell>
          <cell r="I1602">
            <v>0.75189565945775472</v>
          </cell>
        </row>
        <row r="1603">
          <cell r="G1603">
            <v>2894</v>
          </cell>
          <cell r="I1603">
            <v>0.75234715013926312</v>
          </cell>
        </row>
        <row r="1604">
          <cell r="G1604">
            <v>2898</v>
          </cell>
          <cell r="I1604">
            <v>0.75316494119212674</v>
          </cell>
        </row>
        <row r="1605">
          <cell r="G1605">
            <v>2898</v>
          </cell>
          <cell r="I1605">
            <v>0.75794105544142276</v>
          </cell>
        </row>
        <row r="1606">
          <cell r="G1606">
            <v>2902</v>
          </cell>
          <cell r="I1606">
            <v>0.75812892481430261</v>
          </cell>
        </row>
        <row r="1607">
          <cell r="G1607">
            <v>2903</v>
          </cell>
          <cell r="I1607">
            <v>0.75838601437593844</v>
          </cell>
        </row>
        <row r="1608">
          <cell r="G1608">
            <v>2907</v>
          </cell>
          <cell r="I1608">
            <v>0.75870695176442871</v>
          </cell>
        </row>
        <row r="1609">
          <cell r="G1609">
            <v>2911</v>
          </cell>
          <cell r="I1609">
            <v>0.75921058211630699</v>
          </cell>
        </row>
        <row r="1610">
          <cell r="G1610">
            <v>2912</v>
          </cell>
          <cell r="I1610">
            <v>0.75951339390689232</v>
          </cell>
        </row>
        <row r="1611">
          <cell r="G1611">
            <v>2915</v>
          </cell>
          <cell r="I1611">
            <v>0.75988163747297777</v>
          </cell>
        </row>
        <row r="1612">
          <cell r="G1612">
            <v>2916</v>
          </cell>
          <cell r="I1612">
            <v>0.76021047827532928</v>
          </cell>
        </row>
        <row r="1613">
          <cell r="G1613">
            <v>2916</v>
          </cell>
          <cell r="I1613">
            <v>0.76213099481358382</v>
          </cell>
        </row>
        <row r="1614">
          <cell r="G1614">
            <v>2918</v>
          </cell>
          <cell r="I1614">
            <v>0.7623794624691892</v>
          </cell>
        </row>
        <row r="1615">
          <cell r="G1615">
            <v>2923</v>
          </cell>
          <cell r="I1615">
            <v>0.7625667439848397</v>
          </cell>
        </row>
        <row r="1616">
          <cell r="G1616">
            <v>2929</v>
          </cell>
          <cell r="I1616">
            <v>0.76290265540331093</v>
          </cell>
        </row>
        <row r="1617">
          <cell r="G1617">
            <v>2929</v>
          </cell>
          <cell r="I1617">
            <v>0.76486446619427495</v>
          </cell>
        </row>
        <row r="1618">
          <cell r="G1618">
            <v>2937</v>
          </cell>
          <cell r="I1618">
            <v>0.76523909454304584</v>
          </cell>
        </row>
        <row r="1619">
          <cell r="G1619">
            <v>2940</v>
          </cell>
          <cell r="I1619">
            <v>0.76548654977786734</v>
          </cell>
        </row>
        <row r="1620">
          <cell r="G1620">
            <v>2945</v>
          </cell>
          <cell r="I1620">
            <v>0.76609989714985693</v>
          </cell>
        </row>
        <row r="1621">
          <cell r="G1621">
            <v>2945</v>
          </cell>
          <cell r="I1621">
            <v>0.76968200667877618</v>
          </cell>
        </row>
        <row r="1622">
          <cell r="G1622">
            <v>2946</v>
          </cell>
          <cell r="I1622">
            <v>0.77016406593621078</v>
          </cell>
        </row>
        <row r="1623">
          <cell r="G1623">
            <v>2950</v>
          </cell>
          <cell r="I1623">
            <v>0.77056862601557607</v>
          </cell>
        </row>
        <row r="1624">
          <cell r="G1624">
            <v>2950</v>
          </cell>
          <cell r="I1624">
            <v>0.77095252944507675</v>
          </cell>
        </row>
        <row r="1625">
          <cell r="G1625">
            <v>2952</v>
          </cell>
          <cell r="I1625">
            <v>0.77117103271135268</v>
          </cell>
        </row>
        <row r="1626">
          <cell r="G1626">
            <v>2956</v>
          </cell>
          <cell r="I1626">
            <v>0.77157689914011651</v>
          </cell>
        </row>
        <row r="1627">
          <cell r="G1627">
            <v>2959</v>
          </cell>
          <cell r="I1627">
            <v>0.77213124850739379</v>
          </cell>
        </row>
        <row r="1628">
          <cell r="G1628">
            <v>2959</v>
          </cell>
          <cell r="I1628">
            <v>0.77265504562811227</v>
          </cell>
        </row>
        <row r="1629">
          <cell r="G1629">
            <v>2959</v>
          </cell>
          <cell r="I1629">
            <v>0.77303057209209469</v>
          </cell>
        </row>
        <row r="1630">
          <cell r="G1630">
            <v>2959</v>
          </cell>
          <cell r="I1630">
            <v>0.77330629346202739</v>
          </cell>
        </row>
        <row r="1631">
          <cell r="G1631">
            <v>2959</v>
          </cell>
          <cell r="I1631">
            <v>0.77377261120920948</v>
          </cell>
        </row>
        <row r="1632">
          <cell r="G1632">
            <v>2959</v>
          </cell>
          <cell r="I1632">
            <v>0.77409495292330321</v>
          </cell>
        </row>
        <row r="1633">
          <cell r="G1633">
            <v>2962</v>
          </cell>
          <cell r="I1633">
            <v>0.77446376801725059</v>
          </cell>
        </row>
        <row r="1634">
          <cell r="G1634">
            <v>2970</v>
          </cell>
          <cell r="I1634">
            <v>0.77523044814989561</v>
          </cell>
        </row>
        <row r="1635">
          <cell r="G1635">
            <v>2974</v>
          </cell>
          <cell r="I1635">
            <v>0.77559844677546885</v>
          </cell>
        </row>
        <row r="1636">
          <cell r="G1636">
            <v>2976</v>
          </cell>
          <cell r="I1636">
            <v>0.77590912932118039</v>
          </cell>
        </row>
        <row r="1637">
          <cell r="G1637">
            <v>2976</v>
          </cell>
          <cell r="I1637">
            <v>0.77613530739017289</v>
          </cell>
        </row>
        <row r="1638">
          <cell r="G1638">
            <v>2983</v>
          </cell>
          <cell r="I1638">
            <v>0.77642303084520481</v>
          </cell>
        </row>
        <row r="1639">
          <cell r="G1639">
            <v>2983</v>
          </cell>
          <cell r="I1639">
            <v>0.77686671608905689</v>
          </cell>
        </row>
        <row r="1640">
          <cell r="G1640">
            <v>2986</v>
          </cell>
          <cell r="I1640">
            <v>0.77760919609909374</v>
          </cell>
        </row>
        <row r="1641">
          <cell r="G1641">
            <v>2997</v>
          </cell>
          <cell r="I1641">
            <v>0.7782225271417158</v>
          </cell>
        </row>
        <row r="1642">
          <cell r="G1642">
            <v>3000</v>
          </cell>
          <cell r="I1642">
            <v>0.77858773344544963</v>
          </cell>
        </row>
        <row r="1643">
          <cell r="G1643">
            <v>3004</v>
          </cell>
          <cell r="I1643">
            <v>0.7788943989667606</v>
          </cell>
        </row>
        <row r="1644">
          <cell r="G1644">
            <v>3007</v>
          </cell>
          <cell r="I1644">
            <v>0.77920106448807158</v>
          </cell>
        </row>
        <row r="1645">
          <cell r="G1645">
            <v>3007</v>
          </cell>
          <cell r="I1645">
            <v>0.77950773000938256</v>
          </cell>
        </row>
        <row r="1646">
          <cell r="G1646">
            <v>3009</v>
          </cell>
          <cell r="I1646">
            <v>0.77982411150434539</v>
          </cell>
        </row>
        <row r="1647">
          <cell r="G1647">
            <v>3016</v>
          </cell>
          <cell r="I1647">
            <v>0.78004374149697764</v>
          </cell>
        </row>
        <row r="1648">
          <cell r="G1648">
            <v>3017</v>
          </cell>
          <cell r="I1648">
            <v>0.78037503170445144</v>
          </cell>
        </row>
        <row r="1649">
          <cell r="G1649">
            <v>3020</v>
          </cell>
          <cell r="I1649">
            <v>0.78079141424587373</v>
          </cell>
        </row>
        <row r="1650">
          <cell r="G1650">
            <v>3023</v>
          </cell>
          <cell r="I1650">
            <v>0.78105707672543756</v>
          </cell>
        </row>
        <row r="1651">
          <cell r="G1651">
            <v>3024</v>
          </cell>
          <cell r="I1651">
            <v>0.78147990936701517</v>
          </cell>
        </row>
        <row r="1652">
          <cell r="G1652">
            <v>3031</v>
          </cell>
          <cell r="I1652">
            <v>0.78203807980628315</v>
          </cell>
        </row>
        <row r="1653">
          <cell r="G1653">
            <v>3031</v>
          </cell>
          <cell r="I1653">
            <v>0.78529794157560562</v>
          </cell>
        </row>
        <row r="1654">
          <cell r="G1654">
            <v>3037</v>
          </cell>
          <cell r="I1654">
            <v>0.78550677785633227</v>
          </cell>
        </row>
        <row r="1655">
          <cell r="G1655">
            <v>3040</v>
          </cell>
          <cell r="I1655">
            <v>0.78606494829560025</v>
          </cell>
        </row>
        <row r="1656">
          <cell r="G1656">
            <v>3040</v>
          </cell>
          <cell r="I1656">
            <v>0.78932481006492272</v>
          </cell>
        </row>
        <row r="1657">
          <cell r="G1657">
            <v>3048</v>
          </cell>
          <cell r="I1657">
            <v>0.78982145144751881</v>
          </cell>
        </row>
        <row r="1658">
          <cell r="G1658">
            <v>3056</v>
          </cell>
          <cell r="I1658">
            <v>0.79020450574991041</v>
          </cell>
        </row>
        <row r="1659">
          <cell r="G1659">
            <v>3056</v>
          </cell>
          <cell r="I1659">
            <v>0.79244164334820089</v>
          </cell>
        </row>
        <row r="1660">
          <cell r="G1660">
            <v>3060</v>
          </cell>
          <cell r="I1660">
            <v>0.79263521167033191</v>
          </cell>
        </row>
        <row r="1661">
          <cell r="G1661">
            <v>3062</v>
          </cell>
          <cell r="I1661">
            <v>0.7935483335705551</v>
          </cell>
        </row>
        <row r="1662">
          <cell r="G1662">
            <v>3065</v>
          </cell>
          <cell r="I1662">
            <v>0.79446145547077829</v>
          </cell>
        </row>
        <row r="1663">
          <cell r="G1663">
            <v>3067</v>
          </cell>
          <cell r="I1663">
            <v>0.79496373048515556</v>
          </cell>
        </row>
        <row r="1664">
          <cell r="G1664">
            <v>3067</v>
          </cell>
          <cell r="I1664">
            <v>0.79789714831215774</v>
          </cell>
        </row>
        <row r="1665">
          <cell r="G1665">
            <v>3074</v>
          </cell>
          <cell r="I1665">
            <v>0.79845149767943502</v>
          </cell>
        </row>
        <row r="1666">
          <cell r="G1666">
            <v>3074</v>
          </cell>
          <cell r="I1666">
            <v>0.79876787917439784</v>
          </cell>
        </row>
        <row r="1667">
          <cell r="G1667">
            <v>3074</v>
          </cell>
          <cell r="I1667">
            <v>0.80200542488105508</v>
          </cell>
        </row>
        <row r="1668">
          <cell r="G1668">
            <v>3080</v>
          </cell>
          <cell r="I1668">
            <v>0.80227967660791444</v>
          </cell>
        </row>
        <row r="1669">
          <cell r="G1669">
            <v>3096</v>
          </cell>
          <cell r="I1669">
            <v>0.80255356908868924</v>
          </cell>
        </row>
        <row r="1670">
          <cell r="G1670">
            <v>3107</v>
          </cell>
          <cell r="I1670">
            <v>0.80292156771426249</v>
          </cell>
        </row>
        <row r="1671">
          <cell r="G1671">
            <v>3108</v>
          </cell>
          <cell r="I1671">
            <v>0.80347591708153976</v>
          </cell>
        </row>
        <row r="1672">
          <cell r="G1672">
            <v>3108</v>
          </cell>
          <cell r="I1672">
            <v>0.80385144354552218</v>
          </cell>
        </row>
        <row r="1673">
          <cell r="G1673">
            <v>3110</v>
          </cell>
          <cell r="I1673">
            <v>0.80403872506117269</v>
          </cell>
        </row>
        <row r="1674">
          <cell r="G1674">
            <v>3113</v>
          </cell>
          <cell r="I1674">
            <v>0.80428343696225724</v>
          </cell>
        </row>
        <row r="1675">
          <cell r="G1675">
            <v>3113</v>
          </cell>
          <cell r="I1675">
            <v>0.80571261865072097</v>
          </cell>
        </row>
        <row r="1676">
          <cell r="G1676">
            <v>3120</v>
          </cell>
          <cell r="I1676">
            <v>0.80601077657157394</v>
          </cell>
        </row>
        <row r="1677">
          <cell r="G1677">
            <v>3121</v>
          </cell>
          <cell r="I1677">
            <v>0.80656512593885121</v>
          </cell>
        </row>
        <row r="1678">
          <cell r="G1678">
            <v>3127</v>
          </cell>
          <cell r="I1678">
            <v>0.80687205273004192</v>
          </cell>
        </row>
        <row r="1679">
          <cell r="G1679">
            <v>3127</v>
          </cell>
          <cell r="I1679">
            <v>0.8086645856952337</v>
          </cell>
        </row>
        <row r="1680">
          <cell r="G1680">
            <v>3128</v>
          </cell>
          <cell r="I1680">
            <v>0.80889365406227054</v>
          </cell>
        </row>
        <row r="1681">
          <cell r="G1681">
            <v>3132</v>
          </cell>
          <cell r="I1681">
            <v>0.80919684142830794</v>
          </cell>
        </row>
        <row r="1682">
          <cell r="G1682">
            <v>3132</v>
          </cell>
          <cell r="I1682">
            <v>0.80948337283951377</v>
          </cell>
        </row>
        <row r="1683">
          <cell r="G1683">
            <v>3133</v>
          </cell>
          <cell r="I1683">
            <v>0.80981361796746876</v>
          </cell>
        </row>
        <row r="1684">
          <cell r="G1684">
            <v>3140</v>
          </cell>
          <cell r="I1684">
            <v>0.81033975018773718</v>
          </cell>
        </row>
        <row r="1685">
          <cell r="G1685">
            <v>3141</v>
          </cell>
          <cell r="I1685">
            <v>0.81066320229881961</v>
          </cell>
        </row>
        <row r="1686">
          <cell r="G1686">
            <v>3145</v>
          </cell>
          <cell r="I1686">
            <v>0.81127653334144167</v>
          </cell>
        </row>
        <row r="1687">
          <cell r="G1687">
            <v>3145</v>
          </cell>
          <cell r="I1687">
            <v>0.81156829015024168</v>
          </cell>
        </row>
        <row r="1688">
          <cell r="G1688">
            <v>3150</v>
          </cell>
          <cell r="I1688">
            <v>0.81181799883777561</v>
          </cell>
        </row>
        <row r="1689">
          <cell r="G1689">
            <v>3152</v>
          </cell>
          <cell r="I1689">
            <v>0.81200528035342612</v>
          </cell>
        </row>
        <row r="1690">
          <cell r="G1690">
            <v>3164</v>
          </cell>
          <cell r="I1690">
            <v>0.81226351297078569</v>
          </cell>
        </row>
        <row r="1691">
          <cell r="G1691">
            <v>3165</v>
          </cell>
          <cell r="I1691">
            <v>0.81253062876405546</v>
          </cell>
        </row>
        <row r="1692">
          <cell r="G1692">
            <v>3174</v>
          </cell>
          <cell r="I1692">
            <v>0.81289583506778929</v>
          </cell>
        </row>
        <row r="1693">
          <cell r="G1693">
            <v>3179</v>
          </cell>
          <cell r="I1693">
            <v>0.81308311658343979</v>
          </cell>
        </row>
        <row r="1694">
          <cell r="G1694">
            <v>3180</v>
          </cell>
          <cell r="I1694">
            <v>0.81363746595071706</v>
          </cell>
        </row>
        <row r="1695">
          <cell r="G1695">
            <v>3194</v>
          </cell>
          <cell r="I1695">
            <v>0.81413427062698795</v>
          </cell>
        </row>
        <row r="1696">
          <cell r="G1696">
            <v>3195</v>
          </cell>
          <cell r="I1696">
            <v>0.81441591955731663</v>
          </cell>
        </row>
        <row r="1697">
          <cell r="G1697">
            <v>3200</v>
          </cell>
          <cell r="I1697">
            <v>0.81503836238699356</v>
          </cell>
        </row>
        <row r="1698">
          <cell r="G1698">
            <v>3200</v>
          </cell>
          <cell r="I1698">
            <v>0.81546375873926591</v>
          </cell>
        </row>
        <row r="1699">
          <cell r="G1699">
            <v>3215</v>
          </cell>
          <cell r="I1699">
            <v>0.81581991857341474</v>
          </cell>
        </row>
        <row r="1700">
          <cell r="G1700">
            <v>3223</v>
          </cell>
          <cell r="I1700">
            <v>0.81624159182990119</v>
          </cell>
        </row>
        <row r="1701">
          <cell r="G1701">
            <v>3225</v>
          </cell>
          <cell r="I1701">
            <v>0.816543913739462</v>
          </cell>
        </row>
        <row r="1702">
          <cell r="G1702">
            <v>3234</v>
          </cell>
          <cell r="I1702">
            <v>0.81724488449735966</v>
          </cell>
        </row>
        <row r="1703">
          <cell r="G1703">
            <v>3235</v>
          </cell>
          <cell r="I1703">
            <v>0.81772694375479427</v>
          </cell>
        </row>
        <row r="1704">
          <cell r="G1704">
            <v>3235</v>
          </cell>
          <cell r="I1704">
            <v>0.82054229625880715</v>
          </cell>
        </row>
        <row r="1705">
          <cell r="G1705">
            <v>3236</v>
          </cell>
          <cell r="I1705">
            <v>0.82074909136859853</v>
          </cell>
        </row>
        <row r="1706">
          <cell r="G1706">
            <v>3236</v>
          </cell>
          <cell r="I1706">
            <v>0.82084043785029259</v>
          </cell>
        </row>
        <row r="1707">
          <cell r="G1707">
            <v>3239</v>
          </cell>
          <cell r="I1707">
            <v>0.82120843647586583</v>
          </cell>
        </row>
        <row r="1708">
          <cell r="G1708">
            <v>3239</v>
          </cell>
          <cell r="I1708">
            <v>0.82159798986651522</v>
          </cell>
        </row>
        <row r="1709">
          <cell r="G1709">
            <v>3240</v>
          </cell>
          <cell r="I1709">
            <v>0.82186105597664949</v>
          </cell>
        </row>
        <row r="1710">
          <cell r="G1710">
            <v>3241</v>
          </cell>
          <cell r="I1710">
            <v>0.82221117394483001</v>
          </cell>
        </row>
        <row r="1711">
          <cell r="G1711">
            <v>3250</v>
          </cell>
          <cell r="I1711">
            <v>0.82275535011616596</v>
          </cell>
        </row>
        <row r="1712">
          <cell r="G1712">
            <v>3252</v>
          </cell>
          <cell r="I1712">
            <v>0.82325922540855656</v>
          </cell>
        </row>
        <row r="1713">
          <cell r="G1713">
            <v>3256</v>
          </cell>
          <cell r="I1713">
            <v>0.82360579990399352</v>
          </cell>
        </row>
        <row r="1714">
          <cell r="G1714">
            <v>3268</v>
          </cell>
          <cell r="I1714">
            <v>0.82391648244970506</v>
          </cell>
        </row>
        <row r="1715">
          <cell r="G1715">
            <v>3268</v>
          </cell>
          <cell r="I1715">
            <v>0.82420776570684806</v>
          </cell>
        </row>
        <row r="1716">
          <cell r="G1716">
            <v>3269</v>
          </cell>
          <cell r="I1716">
            <v>0.82482109674947013</v>
          </cell>
        </row>
        <row r="1717">
          <cell r="G1717">
            <v>3269</v>
          </cell>
          <cell r="I1717">
            <v>0.8250630489874502</v>
          </cell>
        </row>
        <row r="1718">
          <cell r="G1718">
            <v>3274</v>
          </cell>
          <cell r="I1718">
            <v>0.82535614480438368</v>
          </cell>
        </row>
        <row r="1719">
          <cell r="G1719">
            <v>3276</v>
          </cell>
          <cell r="I1719">
            <v>0.82554342632003419</v>
          </cell>
        </row>
        <row r="1720">
          <cell r="G1720">
            <v>3282</v>
          </cell>
          <cell r="I1720">
            <v>0.8258503531112249</v>
          </cell>
        </row>
        <row r="1721">
          <cell r="G1721">
            <v>3282</v>
          </cell>
          <cell r="I1721">
            <v>0.82764288607641667</v>
          </cell>
        </row>
        <row r="1722">
          <cell r="G1722">
            <v>3291</v>
          </cell>
          <cell r="I1722">
            <v>0.82796170064713426</v>
          </cell>
        </row>
        <row r="1723">
          <cell r="G1723">
            <v>3296</v>
          </cell>
          <cell r="I1723">
            <v>0.82828614884963314</v>
          </cell>
        </row>
        <row r="1724">
          <cell r="G1724">
            <v>3296</v>
          </cell>
          <cell r="I1724">
            <v>0.83018101145260159</v>
          </cell>
        </row>
        <row r="1725">
          <cell r="G1725">
            <v>3297</v>
          </cell>
          <cell r="I1725">
            <v>0.83080528317143654</v>
          </cell>
        </row>
        <row r="1726">
          <cell r="G1726">
            <v>3300</v>
          </cell>
          <cell r="I1726">
            <v>0.83150625392933419</v>
          </cell>
        </row>
        <row r="1727">
          <cell r="G1727">
            <v>3305</v>
          </cell>
          <cell r="I1727">
            <v>0.83188958583097294</v>
          </cell>
        </row>
        <row r="1728">
          <cell r="G1728">
            <v>3309</v>
          </cell>
          <cell r="I1728">
            <v>0.83218134263977295</v>
          </cell>
        </row>
        <row r="1729">
          <cell r="G1729">
            <v>3312</v>
          </cell>
          <cell r="I1729">
            <v>0.83254958620585839</v>
          </cell>
        </row>
        <row r="1730">
          <cell r="G1730">
            <v>3313</v>
          </cell>
          <cell r="I1730">
            <v>0.83295847356760644</v>
          </cell>
        </row>
        <row r="1731">
          <cell r="G1731">
            <v>3325</v>
          </cell>
          <cell r="I1731">
            <v>0.83336479721865986</v>
          </cell>
        </row>
        <row r="1732">
          <cell r="G1732">
            <v>3330</v>
          </cell>
          <cell r="I1732">
            <v>0.83394816387195259</v>
          </cell>
        </row>
        <row r="1733">
          <cell r="G1733">
            <v>3338</v>
          </cell>
          <cell r="I1733">
            <v>0.83431740352945449</v>
          </cell>
        </row>
        <row r="1734">
          <cell r="G1734">
            <v>3352</v>
          </cell>
          <cell r="I1734">
            <v>0.83451823842011497</v>
          </cell>
        </row>
        <row r="1735">
          <cell r="G1735">
            <v>3352</v>
          </cell>
          <cell r="I1735">
            <v>0.83480952167725797</v>
          </cell>
        </row>
        <row r="1736">
          <cell r="G1736">
            <v>3354</v>
          </cell>
          <cell r="I1736">
            <v>0.83515963964543849</v>
          </cell>
        </row>
        <row r="1737">
          <cell r="G1737">
            <v>3356</v>
          </cell>
          <cell r="I1737">
            <v>0.83571398901271576</v>
          </cell>
        </row>
        <row r="1738">
          <cell r="G1738">
            <v>3357</v>
          </cell>
          <cell r="I1738">
            <v>0.83612287637446381</v>
          </cell>
        </row>
        <row r="1739">
          <cell r="G1739">
            <v>3364</v>
          </cell>
          <cell r="I1739">
            <v>0.83650620827610256</v>
          </cell>
        </row>
        <row r="1740">
          <cell r="G1740">
            <v>3375</v>
          </cell>
          <cell r="I1740">
            <v>0.83675591696363649</v>
          </cell>
        </row>
        <row r="1741">
          <cell r="G1741">
            <v>3378</v>
          </cell>
          <cell r="I1741">
            <v>0.83702977678567625</v>
          </cell>
        </row>
        <row r="1742">
          <cell r="G1742">
            <v>3380</v>
          </cell>
          <cell r="I1742">
            <v>0.83723560846278622</v>
          </cell>
        </row>
        <row r="1743">
          <cell r="G1743">
            <v>3384</v>
          </cell>
          <cell r="I1743">
            <v>0.83814873036300941</v>
          </cell>
        </row>
        <row r="1744">
          <cell r="G1744">
            <v>3400</v>
          </cell>
          <cell r="I1744">
            <v>0.83845539588432039</v>
          </cell>
        </row>
        <row r="1745">
          <cell r="G1745">
            <v>3400</v>
          </cell>
          <cell r="I1745">
            <v>0.83876206140563137</v>
          </cell>
        </row>
        <row r="1746">
          <cell r="G1746">
            <v>3402</v>
          </cell>
          <cell r="I1746">
            <v>0.83910187554293081</v>
          </cell>
        </row>
        <row r="1747">
          <cell r="G1747">
            <v>3402</v>
          </cell>
          <cell r="I1747">
            <v>0.83982724237584649</v>
          </cell>
        </row>
        <row r="1748">
          <cell r="G1748">
            <v>3403</v>
          </cell>
          <cell r="I1748">
            <v>0.840014523891497</v>
          </cell>
        </row>
        <row r="1749">
          <cell r="G1749">
            <v>3409</v>
          </cell>
          <cell r="I1749">
            <v>0.84057269433076498</v>
          </cell>
        </row>
        <row r="1750">
          <cell r="G1750">
            <v>3420</v>
          </cell>
          <cell r="I1750">
            <v>0.84100060540562949</v>
          </cell>
        </row>
        <row r="1751">
          <cell r="G1751">
            <v>3421</v>
          </cell>
          <cell r="I1751">
            <v>0.84131118997513621</v>
          </cell>
        </row>
        <row r="1752">
          <cell r="G1752">
            <v>3424</v>
          </cell>
          <cell r="I1752">
            <v>0.84172936874698145</v>
          </cell>
        </row>
        <row r="1753">
          <cell r="G1753">
            <v>3425</v>
          </cell>
          <cell r="I1753">
            <v>0.84206207960942625</v>
          </cell>
        </row>
        <row r="1754">
          <cell r="G1754">
            <v>3427</v>
          </cell>
          <cell r="I1754">
            <v>0.84243007823499949</v>
          </cell>
        </row>
        <row r="1755">
          <cell r="G1755">
            <v>3447</v>
          </cell>
          <cell r="I1755">
            <v>0.84266827471845873</v>
          </cell>
        </row>
        <row r="1756">
          <cell r="G1756">
            <v>3456</v>
          </cell>
          <cell r="I1756">
            <v>0.84306287388366008</v>
          </cell>
        </row>
        <row r="1757">
          <cell r="G1757">
            <v>3459</v>
          </cell>
          <cell r="I1757">
            <v>0.84342768828257431</v>
          </cell>
        </row>
        <row r="1758">
          <cell r="G1758">
            <v>3460</v>
          </cell>
          <cell r="I1758">
            <v>0.84360569471749502</v>
          </cell>
        </row>
        <row r="1759">
          <cell r="G1759">
            <v>3462</v>
          </cell>
          <cell r="I1759">
            <v>0.84388672313185942</v>
          </cell>
        </row>
        <row r="1760">
          <cell r="G1760">
            <v>3479</v>
          </cell>
          <cell r="I1760">
            <v>0.84423434270681519</v>
          </cell>
        </row>
        <row r="1761">
          <cell r="G1761">
            <v>3491</v>
          </cell>
          <cell r="I1761">
            <v>0.84465252147866043</v>
          </cell>
        </row>
        <row r="1762">
          <cell r="G1762">
            <v>3491</v>
          </cell>
          <cell r="I1762">
            <v>0.84709479519145015</v>
          </cell>
        </row>
        <row r="1763">
          <cell r="G1763">
            <v>3500</v>
          </cell>
          <cell r="I1763">
            <v>0.84738607844859315</v>
          </cell>
        </row>
        <row r="1764">
          <cell r="G1764">
            <v>3505</v>
          </cell>
          <cell r="I1764">
            <v>0.84780621674453627</v>
          </cell>
        </row>
        <row r="1765">
          <cell r="G1765">
            <v>3526</v>
          </cell>
          <cell r="I1765">
            <v>0.84813171002655396</v>
          </cell>
        </row>
        <row r="1766">
          <cell r="G1766">
            <v>3526</v>
          </cell>
          <cell r="I1766">
            <v>0.85003267616802913</v>
          </cell>
        </row>
        <row r="1767">
          <cell r="G1767">
            <v>3538</v>
          </cell>
          <cell r="I1767">
            <v>0.85023808328158457</v>
          </cell>
        </row>
        <row r="1768">
          <cell r="G1768">
            <v>3544</v>
          </cell>
          <cell r="I1768">
            <v>0.85064264336094986</v>
          </cell>
        </row>
        <row r="1769">
          <cell r="G1769">
            <v>3548</v>
          </cell>
          <cell r="I1769">
            <v>0.85094930888226084</v>
          </cell>
        </row>
        <row r="1770">
          <cell r="G1770">
            <v>3549</v>
          </cell>
          <cell r="I1770">
            <v>0.8512702462707511</v>
          </cell>
        </row>
        <row r="1771">
          <cell r="G1771">
            <v>3550</v>
          </cell>
          <cell r="I1771">
            <v>0.8518247752610707</v>
          </cell>
        </row>
        <row r="1772">
          <cell r="G1772">
            <v>3551</v>
          </cell>
          <cell r="I1772">
            <v>0.85215867816734159</v>
          </cell>
        </row>
        <row r="1773">
          <cell r="G1773">
            <v>3551</v>
          </cell>
          <cell r="I1773">
            <v>0.8525189530020959</v>
          </cell>
        </row>
        <row r="1774">
          <cell r="G1774">
            <v>3560</v>
          </cell>
          <cell r="I1774">
            <v>0.85293626631746466</v>
          </cell>
        </row>
        <row r="1775">
          <cell r="G1775">
            <v>3563</v>
          </cell>
          <cell r="I1775">
            <v>0.85349061568474194</v>
          </cell>
        </row>
        <row r="1776">
          <cell r="G1776">
            <v>3570</v>
          </cell>
          <cell r="I1776">
            <v>0.85404496505201921</v>
          </cell>
        </row>
        <row r="1777">
          <cell r="G1777">
            <v>3572</v>
          </cell>
          <cell r="I1777">
            <v>0.85428750514722862</v>
          </cell>
        </row>
        <row r="1778">
          <cell r="G1778">
            <v>3578</v>
          </cell>
          <cell r="I1778">
            <v>0.85448107346935964</v>
          </cell>
        </row>
        <row r="1779">
          <cell r="G1779">
            <v>3600</v>
          </cell>
          <cell r="I1779">
            <v>0.85488996083110769</v>
          </cell>
        </row>
        <row r="1780">
          <cell r="G1780">
            <v>3600</v>
          </cell>
          <cell r="I1780">
            <v>0.85511470191576178</v>
          </cell>
        </row>
        <row r="1781">
          <cell r="G1781">
            <v>3600</v>
          </cell>
          <cell r="I1781">
            <v>0.85547461750443143</v>
          </cell>
        </row>
        <row r="1782">
          <cell r="G1782">
            <v>3611</v>
          </cell>
          <cell r="I1782">
            <v>0.85583982380816526</v>
          </cell>
        </row>
        <row r="1783">
          <cell r="G1783">
            <v>3612</v>
          </cell>
          <cell r="I1783">
            <v>0.85639799424743324</v>
          </cell>
        </row>
        <row r="1784">
          <cell r="G1784">
            <v>3612</v>
          </cell>
          <cell r="I1784">
            <v>0.85965785601675571</v>
          </cell>
        </row>
        <row r="1785">
          <cell r="G1785">
            <v>3616</v>
          </cell>
          <cell r="I1785">
            <v>0.85997353534891674</v>
          </cell>
        </row>
        <row r="1786">
          <cell r="G1786">
            <v>3626</v>
          </cell>
          <cell r="I1786">
            <v>0.86071601535895359</v>
          </cell>
        </row>
        <row r="1787">
          <cell r="G1787">
            <v>3640</v>
          </cell>
          <cell r="I1787">
            <v>0.86108401398452683</v>
          </cell>
        </row>
        <row r="1788">
          <cell r="G1788">
            <v>3640</v>
          </cell>
          <cell r="I1788">
            <v>0.86142746957077465</v>
          </cell>
        </row>
        <row r="1789">
          <cell r="G1789">
            <v>3640</v>
          </cell>
          <cell r="I1789">
            <v>0.86161475108642516</v>
          </cell>
        </row>
        <row r="1790">
          <cell r="G1790">
            <v>3661</v>
          </cell>
          <cell r="I1790">
            <v>0.86221995010404118</v>
          </cell>
        </row>
        <row r="1791">
          <cell r="G1791">
            <v>3667</v>
          </cell>
          <cell r="I1791">
            <v>0.86255884979676156</v>
          </cell>
        </row>
        <row r="1792">
          <cell r="G1792">
            <v>3667</v>
          </cell>
          <cell r="I1792">
            <v>0.8645381128931432</v>
          </cell>
        </row>
        <row r="1793">
          <cell r="G1793">
            <v>3668</v>
          </cell>
          <cell r="I1793">
            <v>0.86480132596758474</v>
          </cell>
        </row>
        <row r="1794">
          <cell r="G1794">
            <v>3672</v>
          </cell>
          <cell r="I1794">
            <v>0.86507892521477792</v>
          </cell>
        </row>
        <row r="1795">
          <cell r="G1795">
            <v>3672</v>
          </cell>
          <cell r="I1795">
            <v>0.86546606185903996</v>
          </cell>
        </row>
        <row r="1796">
          <cell r="G1796">
            <v>3673</v>
          </cell>
          <cell r="I1796">
            <v>0.86620854186907681</v>
          </cell>
        </row>
        <row r="1797">
          <cell r="G1797">
            <v>3678</v>
          </cell>
          <cell r="I1797">
            <v>0.86676289123635408</v>
          </cell>
        </row>
        <row r="1798">
          <cell r="G1798">
            <v>3680</v>
          </cell>
          <cell r="I1798">
            <v>0.86713026934596305</v>
          </cell>
        </row>
        <row r="1799">
          <cell r="G1799">
            <v>3681</v>
          </cell>
          <cell r="I1799">
            <v>0.86742424694874065</v>
          </cell>
        </row>
        <row r="1800">
          <cell r="G1800">
            <v>3681</v>
          </cell>
          <cell r="I1800">
            <v>0.8678741046935009</v>
          </cell>
        </row>
        <row r="1801">
          <cell r="G1801">
            <v>3683</v>
          </cell>
          <cell r="I1801">
            <v>0.86824234825958635</v>
          </cell>
        </row>
        <row r="1802">
          <cell r="G1802">
            <v>3684</v>
          </cell>
          <cell r="I1802">
            <v>0.86880051869885433</v>
          </cell>
        </row>
        <row r="1803">
          <cell r="G1803">
            <v>3684</v>
          </cell>
          <cell r="I1803">
            <v>0.8720603804681768</v>
          </cell>
        </row>
        <row r="1804">
          <cell r="G1804">
            <v>3688</v>
          </cell>
          <cell r="I1804">
            <v>0.87241244163108767</v>
          </cell>
        </row>
        <row r="1805">
          <cell r="G1805">
            <v>3703</v>
          </cell>
          <cell r="I1805">
            <v>0.8726621503186216</v>
          </cell>
        </row>
        <row r="1806">
          <cell r="G1806">
            <v>3715</v>
          </cell>
          <cell r="I1806">
            <v>0.87304548222026035</v>
          </cell>
        </row>
        <row r="1807">
          <cell r="G1807">
            <v>3721</v>
          </cell>
          <cell r="I1807">
            <v>0.8734758916883496</v>
          </cell>
        </row>
        <row r="1808">
          <cell r="G1808">
            <v>3722</v>
          </cell>
          <cell r="I1808">
            <v>0.87370270660267391</v>
          </cell>
        </row>
        <row r="1809">
          <cell r="G1809">
            <v>3738</v>
          </cell>
          <cell r="I1809">
            <v>0.87400963339386462</v>
          </cell>
        </row>
        <row r="1810">
          <cell r="G1810">
            <v>3739</v>
          </cell>
          <cell r="I1810">
            <v>0.87436954898253427</v>
          </cell>
        </row>
        <row r="1811">
          <cell r="G1811">
            <v>3740</v>
          </cell>
          <cell r="I1811">
            <v>0.87467621450384525</v>
          </cell>
        </row>
        <row r="1812">
          <cell r="G1812">
            <v>3740</v>
          </cell>
          <cell r="I1812">
            <v>0.87495007432588501</v>
          </cell>
        </row>
        <row r="1813">
          <cell r="G1813">
            <v>3750</v>
          </cell>
          <cell r="I1813">
            <v>0.87530213548879587</v>
          </cell>
        </row>
        <row r="1814">
          <cell r="G1814">
            <v>3750</v>
          </cell>
          <cell r="I1814">
            <v>0.87566652532415556</v>
          </cell>
        </row>
        <row r="1815">
          <cell r="G1815">
            <v>3780</v>
          </cell>
          <cell r="I1815">
            <v>0.87586009364628659</v>
          </cell>
        </row>
        <row r="1816">
          <cell r="G1816">
            <v>3785</v>
          </cell>
          <cell r="I1816">
            <v>0.87647342468890865</v>
          </cell>
        </row>
        <row r="1817">
          <cell r="G1817">
            <v>3786</v>
          </cell>
          <cell r="I1817">
            <v>0.87680175928086823</v>
          </cell>
        </row>
        <row r="1818">
          <cell r="G1818">
            <v>3800</v>
          </cell>
          <cell r="I1818">
            <v>0.87707970144477854</v>
          </cell>
        </row>
        <row r="1819">
          <cell r="G1819">
            <v>3802</v>
          </cell>
          <cell r="I1819">
            <v>0.87778384009996768</v>
          </cell>
        </row>
        <row r="1820">
          <cell r="G1820">
            <v>3802</v>
          </cell>
          <cell r="I1820">
            <v>0.87828064477623857</v>
          </cell>
        </row>
        <row r="1821">
          <cell r="G1821">
            <v>3802</v>
          </cell>
          <cell r="I1821">
            <v>0.88118211439386962</v>
          </cell>
        </row>
        <row r="1822">
          <cell r="G1822">
            <v>3802</v>
          </cell>
          <cell r="I1822">
            <v>0.88529446883056007</v>
          </cell>
        </row>
        <row r="1823">
          <cell r="G1823">
            <v>3812</v>
          </cell>
          <cell r="I1823">
            <v>0.88573477389534339</v>
          </cell>
        </row>
        <row r="1824">
          <cell r="G1824">
            <v>3812</v>
          </cell>
          <cell r="I1824">
            <v>0.88647725390538024</v>
          </cell>
        </row>
        <row r="1825">
          <cell r="G1825">
            <v>3816</v>
          </cell>
          <cell r="I1825">
            <v>0.88704383396890152</v>
          </cell>
        </row>
        <row r="1826">
          <cell r="G1826">
            <v>3816</v>
          </cell>
          <cell r="I1826">
            <v>0.89035281014964518</v>
          </cell>
        </row>
        <row r="1827">
          <cell r="G1827">
            <v>3820</v>
          </cell>
          <cell r="I1827">
            <v>0.89062511868177419</v>
          </cell>
        </row>
        <row r="1828">
          <cell r="G1828">
            <v>3827</v>
          </cell>
          <cell r="I1828">
            <v>0.89090237501225022</v>
          </cell>
        </row>
        <row r="1829">
          <cell r="G1829">
            <v>3827</v>
          </cell>
          <cell r="I1829">
            <v>0.89252162470452467</v>
          </cell>
        </row>
        <row r="1830">
          <cell r="G1830">
            <v>3828</v>
          </cell>
          <cell r="I1830">
            <v>0.89286292481426488</v>
          </cell>
        </row>
        <row r="1831">
          <cell r="G1831">
            <v>3830</v>
          </cell>
          <cell r="I1831">
            <v>0.89316108273511785</v>
          </cell>
        </row>
        <row r="1832">
          <cell r="G1832">
            <v>3831</v>
          </cell>
          <cell r="I1832">
            <v>0.89349227496638672</v>
          </cell>
        </row>
        <row r="1833">
          <cell r="G1833">
            <v>3840</v>
          </cell>
          <cell r="I1833">
            <v>0.89391045373823197</v>
          </cell>
        </row>
        <row r="1834">
          <cell r="G1834">
            <v>3840</v>
          </cell>
          <cell r="I1834">
            <v>0.89635272745102168</v>
          </cell>
        </row>
        <row r="1835">
          <cell r="G1835">
            <v>3850</v>
          </cell>
          <cell r="I1835">
            <v>0.89657123071729761</v>
          </cell>
        </row>
        <row r="1836">
          <cell r="G1836">
            <v>3862</v>
          </cell>
          <cell r="I1836">
            <v>0.89688550572385528</v>
          </cell>
        </row>
        <row r="1837">
          <cell r="G1837">
            <v>3892</v>
          </cell>
          <cell r="I1837">
            <v>0.89729924290774543</v>
          </cell>
        </row>
        <row r="1838">
          <cell r="G1838">
            <v>3908</v>
          </cell>
          <cell r="I1838">
            <v>0.8978535922750227</v>
          </cell>
        </row>
        <row r="1839">
          <cell r="G1839">
            <v>3908</v>
          </cell>
          <cell r="I1839">
            <v>0.89840794164229998</v>
          </cell>
        </row>
        <row r="1840">
          <cell r="G1840">
            <v>3926</v>
          </cell>
          <cell r="I1840">
            <v>0.89876457502810581</v>
          </cell>
        </row>
        <row r="1841">
          <cell r="G1841">
            <v>3940</v>
          </cell>
          <cell r="I1841">
            <v>0.89902764113824007</v>
          </cell>
        </row>
        <row r="1842">
          <cell r="G1842">
            <v>3944</v>
          </cell>
          <cell r="I1842">
            <v>0.89931123326329909</v>
          </cell>
        </row>
        <row r="1843">
          <cell r="G1843">
            <v>3956</v>
          </cell>
          <cell r="I1843">
            <v>0.89983258097889529</v>
          </cell>
        </row>
        <row r="1844">
          <cell r="G1844">
            <v>3957</v>
          </cell>
          <cell r="I1844">
            <v>0.90038583627855129</v>
          </cell>
        </row>
        <row r="1845">
          <cell r="G1845">
            <v>3957</v>
          </cell>
          <cell r="I1845">
            <v>0.90361699234333426</v>
          </cell>
        </row>
        <row r="1846">
          <cell r="G1846">
            <v>3964</v>
          </cell>
          <cell r="I1846">
            <v>0.90392391913452497</v>
          </cell>
        </row>
        <row r="1847">
          <cell r="G1847">
            <v>3972</v>
          </cell>
          <cell r="I1847">
            <v>0.90441757224287178</v>
          </cell>
        </row>
        <row r="1848">
          <cell r="G1848">
            <v>3993</v>
          </cell>
          <cell r="I1848">
            <v>0.90487884421550191</v>
          </cell>
        </row>
        <row r="1849">
          <cell r="G1849">
            <v>3996</v>
          </cell>
          <cell r="I1849">
            <v>0.90561485779601592</v>
          </cell>
        </row>
        <row r="1850">
          <cell r="G1850">
            <v>3999</v>
          </cell>
          <cell r="I1850">
            <v>0.90620330288259554</v>
          </cell>
        </row>
        <row r="1851">
          <cell r="G1851">
            <v>4000</v>
          </cell>
          <cell r="I1851">
            <v>0.90648668272587729</v>
          </cell>
        </row>
        <row r="1852">
          <cell r="G1852">
            <v>4000</v>
          </cell>
          <cell r="I1852">
            <v>0.90681890370729756</v>
          </cell>
        </row>
        <row r="1853">
          <cell r="G1853">
            <v>4011</v>
          </cell>
          <cell r="I1853">
            <v>0.90706075796907271</v>
          </cell>
        </row>
        <row r="1854">
          <cell r="G1854">
            <v>4014</v>
          </cell>
          <cell r="I1854">
            <v>0.9076741053410623</v>
          </cell>
        </row>
        <row r="1855">
          <cell r="G1855">
            <v>4035</v>
          </cell>
          <cell r="I1855">
            <v>0.90825505524796768</v>
          </cell>
        </row>
        <row r="1856">
          <cell r="G1856">
            <v>4072</v>
          </cell>
          <cell r="I1856">
            <v>0.90844788874856208</v>
          </cell>
        </row>
        <row r="1857">
          <cell r="G1857">
            <v>4073</v>
          </cell>
          <cell r="I1857">
            <v>0.90892003607993521</v>
          </cell>
        </row>
        <row r="1858">
          <cell r="G1858">
            <v>4073</v>
          </cell>
          <cell r="I1858">
            <v>0.9091447771645893</v>
          </cell>
        </row>
        <row r="1859">
          <cell r="G1859">
            <v>4080</v>
          </cell>
          <cell r="I1859">
            <v>0.90950991815085325</v>
          </cell>
        </row>
        <row r="1860">
          <cell r="G1860">
            <v>4086</v>
          </cell>
          <cell r="I1860">
            <v>0.90969422772162201</v>
          </cell>
        </row>
        <row r="1861">
          <cell r="G1861">
            <v>4086</v>
          </cell>
          <cell r="I1861">
            <v>0.91077064395795526</v>
          </cell>
        </row>
        <row r="1862">
          <cell r="G1862">
            <v>4089</v>
          </cell>
          <cell r="I1862">
            <v>0.91103385703239681</v>
          </cell>
        </row>
        <row r="1863">
          <cell r="G1863">
            <v>4112</v>
          </cell>
          <cell r="I1863">
            <v>0.91140309668989872</v>
          </cell>
        </row>
        <row r="1864">
          <cell r="G1864">
            <v>4113</v>
          </cell>
          <cell r="I1864">
            <v>0.91170125461075169</v>
          </cell>
        </row>
        <row r="1865">
          <cell r="G1865">
            <v>4113</v>
          </cell>
          <cell r="I1865">
            <v>0.91209080800140108</v>
          </cell>
        </row>
        <row r="1866">
          <cell r="G1866">
            <v>4129</v>
          </cell>
          <cell r="I1866">
            <v>0.9122843763235321</v>
          </cell>
        </row>
        <row r="1867">
          <cell r="G1867">
            <v>4144</v>
          </cell>
          <cell r="I1867">
            <v>0.91284254676280008</v>
          </cell>
        </row>
        <row r="1868">
          <cell r="G1868">
            <v>4144</v>
          </cell>
          <cell r="I1868">
            <v>0.91610240853212255</v>
          </cell>
        </row>
        <row r="1869">
          <cell r="G1869">
            <v>4155</v>
          </cell>
          <cell r="I1869">
            <v>0.91651673357324204</v>
          </cell>
        </row>
        <row r="1870">
          <cell r="G1870">
            <v>4155</v>
          </cell>
          <cell r="I1870">
            <v>0.91893650048778819</v>
          </cell>
        </row>
        <row r="1871">
          <cell r="G1871">
            <v>4176</v>
          </cell>
          <cell r="I1871">
            <v>0.9193191628853602</v>
          </cell>
        </row>
        <row r="1872">
          <cell r="G1872">
            <v>4184</v>
          </cell>
          <cell r="I1872">
            <v>0.9195119963859546</v>
          </cell>
        </row>
        <row r="1873">
          <cell r="G1873">
            <v>4199</v>
          </cell>
          <cell r="I1873">
            <v>0.92025447639599145</v>
          </cell>
        </row>
        <row r="1874">
          <cell r="G1874">
            <v>4200</v>
          </cell>
          <cell r="I1874">
            <v>0.92080882576326872</v>
          </cell>
        </row>
        <row r="1875">
          <cell r="G1875">
            <v>4207</v>
          </cell>
          <cell r="I1875">
            <v>0.92113327396576761</v>
          </cell>
        </row>
        <row r="1876">
          <cell r="G1876">
            <v>4208</v>
          </cell>
          <cell r="I1876">
            <v>0.92147217365848799</v>
          </cell>
        </row>
        <row r="1877">
          <cell r="G1877">
            <v>4212</v>
          </cell>
          <cell r="I1877">
            <v>0.92170875353456649</v>
          </cell>
        </row>
        <row r="1878">
          <cell r="G1878">
            <v>4218</v>
          </cell>
          <cell r="I1878">
            <v>0.92226310290184377</v>
          </cell>
        </row>
        <row r="1879">
          <cell r="G1879">
            <v>4222</v>
          </cell>
          <cell r="I1879">
            <v>0.92302978303448879</v>
          </cell>
        </row>
        <row r="1880">
          <cell r="G1880">
            <v>4224</v>
          </cell>
          <cell r="I1880">
            <v>0.92324173822440447</v>
          </cell>
        </row>
        <row r="1881">
          <cell r="G1881">
            <v>4227</v>
          </cell>
          <cell r="I1881">
            <v>0.92333308470609854</v>
          </cell>
        </row>
        <row r="1882">
          <cell r="G1882">
            <v>4250</v>
          </cell>
          <cell r="I1882">
            <v>0.92389125514536652</v>
          </cell>
        </row>
        <row r="1883">
          <cell r="G1883">
            <v>4250</v>
          </cell>
          <cell r="I1883">
            <v>0.92715111691468899</v>
          </cell>
        </row>
        <row r="1884">
          <cell r="G1884">
            <v>4263</v>
          </cell>
          <cell r="I1884">
            <v>0.92733839843033949</v>
          </cell>
        </row>
        <row r="1885">
          <cell r="G1885">
            <v>4264</v>
          </cell>
          <cell r="I1885">
            <v>0.92803936918823715</v>
          </cell>
        </row>
        <row r="1886">
          <cell r="G1886">
            <v>4272</v>
          </cell>
          <cell r="I1886">
            <v>0.92836282129931957</v>
          </cell>
        </row>
        <row r="1887">
          <cell r="G1887">
            <v>4309</v>
          </cell>
          <cell r="I1887">
            <v>0.92872621504326291</v>
          </cell>
        </row>
        <row r="1888">
          <cell r="G1888">
            <v>4324</v>
          </cell>
          <cell r="I1888">
            <v>0.92898431702568263</v>
          </cell>
        </row>
        <row r="1889">
          <cell r="G1889">
            <v>4325</v>
          </cell>
          <cell r="I1889">
            <v>0.92929243586069954</v>
          </cell>
        </row>
        <row r="1890">
          <cell r="G1890">
            <v>4353</v>
          </cell>
          <cell r="I1890">
            <v>0.92955955165396931</v>
          </cell>
        </row>
        <row r="1891">
          <cell r="G1891">
            <v>4378</v>
          </cell>
          <cell r="I1891">
            <v>0.92983186018609831</v>
          </cell>
        </row>
        <row r="1892">
          <cell r="G1892">
            <v>4429</v>
          </cell>
          <cell r="I1892">
            <v>0.93025725653837066</v>
          </cell>
        </row>
        <row r="1893">
          <cell r="G1893">
            <v>4449</v>
          </cell>
          <cell r="I1893">
            <v>0.93060252468440907</v>
          </cell>
        </row>
        <row r="1894">
          <cell r="G1894">
            <v>4470</v>
          </cell>
          <cell r="I1894">
            <v>0.93078116796466159</v>
          </cell>
        </row>
        <row r="1895">
          <cell r="G1895">
            <v>4474</v>
          </cell>
          <cell r="I1895">
            <v>0.93114998305860897</v>
          </cell>
        </row>
        <row r="1896">
          <cell r="G1896">
            <v>4478</v>
          </cell>
          <cell r="I1896">
            <v>0.93145664857991994</v>
          </cell>
        </row>
        <row r="1897">
          <cell r="G1897">
            <v>4485</v>
          </cell>
          <cell r="I1897">
            <v>0.93177899029401368</v>
          </cell>
        </row>
        <row r="1898">
          <cell r="G1898">
            <v>4508</v>
          </cell>
          <cell r="I1898">
            <v>0.93209953577768434</v>
          </cell>
        </row>
        <row r="1899">
          <cell r="G1899">
            <v>4518</v>
          </cell>
          <cell r="I1899">
            <v>0.93239081903482735</v>
          </cell>
        </row>
        <row r="1900">
          <cell r="G1900">
            <v>4520</v>
          </cell>
          <cell r="I1900">
            <v>0.93258598763497158</v>
          </cell>
        </row>
        <row r="1901">
          <cell r="G1901">
            <v>4532</v>
          </cell>
          <cell r="I1901">
            <v>0.93299185406373542</v>
          </cell>
        </row>
        <row r="1902">
          <cell r="G1902">
            <v>4539</v>
          </cell>
          <cell r="I1902">
            <v>0.93325492017386968</v>
          </cell>
        </row>
        <row r="1903">
          <cell r="G1903">
            <v>4543</v>
          </cell>
          <cell r="I1903">
            <v>0.9336294832051707</v>
          </cell>
        </row>
        <row r="1904">
          <cell r="G1904">
            <v>4588</v>
          </cell>
          <cell r="I1904">
            <v>0.93404026477354662</v>
          </cell>
        </row>
        <row r="1905">
          <cell r="G1905">
            <v>4594</v>
          </cell>
          <cell r="I1905">
            <v>0.93447067424163588</v>
          </cell>
        </row>
        <row r="1906">
          <cell r="G1906">
            <v>4594</v>
          </cell>
          <cell r="I1906">
            <v>0.93698437842851201</v>
          </cell>
        </row>
        <row r="1907">
          <cell r="G1907">
            <v>4613</v>
          </cell>
          <cell r="I1907">
            <v>0.93750709781097674</v>
          </cell>
        </row>
        <row r="1908">
          <cell r="G1908">
            <v>4683</v>
          </cell>
          <cell r="I1908">
            <v>0.93821123646616589</v>
          </cell>
        </row>
        <row r="1909">
          <cell r="G1909">
            <v>4697</v>
          </cell>
          <cell r="I1909">
            <v>0.93966879580760476</v>
          </cell>
        </row>
        <row r="1910">
          <cell r="G1910">
            <v>4697</v>
          </cell>
          <cell r="I1910">
            <v>0.94818132466869298</v>
          </cell>
        </row>
        <row r="1911">
          <cell r="G1911">
            <v>4704</v>
          </cell>
          <cell r="I1911">
            <v>0.94869243387087798</v>
          </cell>
        </row>
        <row r="1912">
          <cell r="G1912">
            <v>4709</v>
          </cell>
          <cell r="I1912">
            <v>0.94887971538652849</v>
          </cell>
        </row>
        <row r="1913">
          <cell r="G1913">
            <v>4714</v>
          </cell>
          <cell r="I1913">
            <v>0.94920316749761091</v>
          </cell>
        </row>
        <row r="1914">
          <cell r="G1914">
            <v>4720</v>
          </cell>
          <cell r="I1914">
            <v>0.94957773052891192</v>
          </cell>
        </row>
        <row r="1915">
          <cell r="G1915">
            <v>4723</v>
          </cell>
          <cell r="I1915">
            <v>0.94999590930075717</v>
          </cell>
        </row>
        <row r="1916">
          <cell r="G1916">
            <v>4756</v>
          </cell>
          <cell r="I1916">
            <v>0.95054630696110376</v>
          </cell>
        </row>
        <row r="1917">
          <cell r="G1917">
            <v>4756</v>
          </cell>
          <cell r="I1917">
            <v>0.95091512205505113</v>
          </cell>
        </row>
        <row r="1918">
          <cell r="G1918">
            <v>4770</v>
          </cell>
          <cell r="I1918">
            <v>0.95116358971065651</v>
          </cell>
        </row>
        <row r="1919">
          <cell r="G1919">
            <v>4774</v>
          </cell>
          <cell r="I1919">
            <v>0.95147025523196749</v>
          </cell>
        </row>
        <row r="1920">
          <cell r="G1920">
            <v>4779</v>
          </cell>
          <cell r="I1920">
            <v>0.95171220746994756</v>
          </cell>
        </row>
        <row r="1921">
          <cell r="G1921">
            <v>4800</v>
          </cell>
          <cell r="I1921">
            <v>0.95213466453607309</v>
          </cell>
        </row>
        <row r="1922">
          <cell r="G1922">
            <v>4800</v>
          </cell>
          <cell r="I1922">
            <v>0.95248672569898396</v>
          </cell>
        </row>
        <row r="1923">
          <cell r="G1923">
            <v>4800</v>
          </cell>
          <cell r="I1923">
            <v>0.95279339122029494</v>
          </cell>
        </row>
        <row r="1924">
          <cell r="G1924">
            <v>4800</v>
          </cell>
          <cell r="I1924">
            <v>0.95458439830085995</v>
          </cell>
        </row>
        <row r="1925">
          <cell r="G1925">
            <v>4819</v>
          </cell>
          <cell r="I1925">
            <v>0.95500030729062524</v>
          </cell>
        </row>
        <row r="1926">
          <cell r="G1926">
            <v>4821</v>
          </cell>
          <cell r="I1926">
            <v>0.95576698742327026</v>
          </cell>
        </row>
        <row r="1927">
          <cell r="G1927">
            <v>4863</v>
          </cell>
          <cell r="I1927">
            <v>0.95635974346286512</v>
          </cell>
        </row>
        <row r="1928">
          <cell r="G1928">
            <v>4884</v>
          </cell>
          <cell r="I1928">
            <v>0.95664707501307755</v>
          </cell>
        </row>
        <row r="1929">
          <cell r="G1929">
            <v>4896</v>
          </cell>
          <cell r="I1929">
            <v>0.95683138458384631</v>
          </cell>
        </row>
        <row r="1930">
          <cell r="G1930">
            <v>4920</v>
          </cell>
          <cell r="I1930">
            <v>0.95714565959040399</v>
          </cell>
        </row>
        <row r="1931">
          <cell r="G1931">
            <v>4950</v>
          </cell>
          <cell r="I1931">
            <v>0.95741775584075572</v>
          </cell>
        </row>
        <row r="1932">
          <cell r="G1932">
            <v>4982</v>
          </cell>
          <cell r="I1932">
            <v>0.95765879363415685</v>
          </cell>
        </row>
        <row r="1933">
          <cell r="G1933">
            <v>4982</v>
          </cell>
          <cell r="I1933">
            <v>0.95775014011585091</v>
          </cell>
        </row>
        <row r="1934">
          <cell r="G1934">
            <v>4987</v>
          </cell>
          <cell r="I1934">
            <v>0.95805825895086782</v>
          </cell>
        </row>
        <row r="1935">
          <cell r="G1935">
            <v>5060</v>
          </cell>
          <cell r="I1935">
            <v>0.9583155444649134</v>
          </cell>
        </row>
        <row r="1936">
          <cell r="G1936">
            <v>5075</v>
          </cell>
          <cell r="I1936">
            <v>0.95869017281368429</v>
          </cell>
        </row>
        <row r="1937">
          <cell r="G1937">
            <v>5137</v>
          </cell>
          <cell r="I1937">
            <v>0.95906480116245518</v>
          </cell>
        </row>
        <row r="1938">
          <cell r="G1938">
            <v>5137</v>
          </cell>
          <cell r="I1938">
            <v>0.96125272898153524</v>
          </cell>
        </row>
        <row r="1939">
          <cell r="G1939">
            <v>5150</v>
          </cell>
          <cell r="I1939">
            <v>0.96175635933341352</v>
          </cell>
        </row>
        <row r="1940">
          <cell r="G1940">
            <v>5176</v>
          </cell>
          <cell r="I1940">
            <v>0.96194364084906403</v>
          </cell>
        </row>
        <row r="1941">
          <cell r="G1941">
            <v>5190</v>
          </cell>
          <cell r="I1941">
            <v>0.96226808905156291</v>
          </cell>
        </row>
        <row r="1942">
          <cell r="G1942">
            <v>5190</v>
          </cell>
          <cell r="I1942">
            <v>0.96256624697241588</v>
          </cell>
        </row>
        <row r="1943">
          <cell r="G1943">
            <v>5190</v>
          </cell>
          <cell r="I1943">
            <v>0.96446110957538433</v>
          </cell>
        </row>
        <row r="1944">
          <cell r="G1944">
            <v>5206</v>
          </cell>
          <cell r="I1944">
            <v>0.96465394307597874</v>
          </cell>
        </row>
        <row r="1945">
          <cell r="G1945">
            <v>5208</v>
          </cell>
          <cell r="I1945">
            <v>0.96503699737837034</v>
          </cell>
        </row>
        <row r="1946">
          <cell r="G1946">
            <v>5208</v>
          </cell>
          <cell r="I1946">
            <v>0.96727413497666082</v>
          </cell>
        </row>
        <row r="1947">
          <cell r="G1947">
            <v>5229</v>
          </cell>
          <cell r="I1947">
            <v>0.96756205438410259</v>
          </cell>
        </row>
        <row r="1948">
          <cell r="G1948">
            <v>5237</v>
          </cell>
          <cell r="I1948">
            <v>0.96791769167849195</v>
          </cell>
        </row>
        <row r="1949">
          <cell r="G1949">
            <v>5268</v>
          </cell>
          <cell r="I1949">
            <v>0.96810497319414246</v>
          </cell>
        </row>
        <row r="1950">
          <cell r="G1950">
            <v>5326</v>
          </cell>
          <cell r="I1950">
            <v>0.96835344084974784</v>
          </cell>
        </row>
        <row r="1951">
          <cell r="G1951">
            <v>5338</v>
          </cell>
          <cell r="I1951">
            <v>0.96885707120162612</v>
          </cell>
        </row>
        <row r="1952">
          <cell r="G1952">
            <v>5368</v>
          </cell>
          <cell r="I1952">
            <v>0.96913809961599051</v>
          </cell>
        </row>
        <row r="1953">
          <cell r="G1953">
            <v>5368</v>
          </cell>
          <cell r="I1953">
            <v>0.97077937926756264</v>
          </cell>
        </row>
        <row r="1954">
          <cell r="G1954">
            <v>5480</v>
          </cell>
          <cell r="I1954">
            <v>0.97148035002546029</v>
          </cell>
        </row>
        <row r="1955">
          <cell r="G1955">
            <v>5500</v>
          </cell>
          <cell r="I1955">
            <v>0.9717542425062351</v>
          </cell>
        </row>
        <row r="1956">
          <cell r="G1956">
            <v>5500</v>
          </cell>
          <cell r="I1956">
            <v>0.97232082256975638</v>
          </cell>
        </row>
        <row r="1957">
          <cell r="G1957">
            <v>5500</v>
          </cell>
          <cell r="I1957">
            <v>0.97288740263327766</v>
          </cell>
        </row>
        <row r="1958">
          <cell r="G1958">
            <v>5536</v>
          </cell>
          <cell r="I1958">
            <v>0.97335422659085169</v>
          </cell>
        </row>
        <row r="1959">
          <cell r="G1959">
            <v>5552</v>
          </cell>
          <cell r="I1959">
            <v>0.97368794987408036</v>
          </cell>
        </row>
        <row r="1960">
          <cell r="G1960">
            <v>5552</v>
          </cell>
          <cell r="I1960">
            <v>0.97563698138129595</v>
          </cell>
        </row>
        <row r="1961">
          <cell r="G1961">
            <v>5593</v>
          </cell>
          <cell r="I1961">
            <v>0.97594364690260693</v>
          </cell>
        </row>
        <row r="1962">
          <cell r="G1962">
            <v>5600</v>
          </cell>
          <cell r="I1962">
            <v>0.97630392173736125</v>
          </cell>
        </row>
        <row r="1963">
          <cell r="G1963">
            <v>5640</v>
          </cell>
          <cell r="I1963">
            <v>0.97663983315583247</v>
          </cell>
        </row>
        <row r="1964">
          <cell r="G1964">
            <v>5640</v>
          </cell>
          <cell r="I1964">
            <v>0.9786016439467965</v>
          </cell>
        </row>
        <row r="1965">
          <cell r="G1965">
            <v>5648</v>
          </cell>
          <cell r="I1965">
            <v>0.97887550376883625</v>
          </cell>
        </row>
        <row r="1966">
          <cell r="G1966">
            <v>5648</v>
          </cell>
          <cell r="I1966">
            <v>0.98047491696096389</v>
          </cell>
        </row>
        <row r="1967">
          <cell r="G1967">
            <v>5685</v>
          </cell>
          <cell r="I1967">
            <v>0.98101083047235405</v>
          </cell>
        </row>
        <row r="1968">
          <cell r="G1968">
            <v>5702</v>
          </cell>
          <cell r="I1968">
            <v>0.98125929812795942</v>
          </cell>
        </row>
        <row r="1969">
          <cell r="G1969">
            <v>5962</v>
          </cell>
          <cell r="I1969">
            <v>0.98176999909595741</v>
          </cell>
        </row>
        <row r="1970">
          <cell r="G1970">
            <v>5962</v>
          </cell>
          <cell r="I1970">
            <v>0.98475262670217001</v>
          </cell>
        </row>
        <row r="1971">
          <cell r="G1971">
            <v>6104</v>
          </cell>
          <cell r="I1971">
            <v>0.98521337613504067</v>
          </cell>
        </row>
        <row r="1972">
          <cell r="G1972">
            <v>6142</v>
          </cell>
          <cell r="I1972">
            <v>0.98567897539005356</v>
          </cell>
        </row>
        <row r="1973">
          <cell r="G1973">
            <v>6166</v>
          </cell>
          <cell r="I1973">
            <v>0.98600242750113598</v>
          </cell>
        </row>
        <row r="1974">
          <cell r="G1974">
            <v>6250</v>
          </cell>
          <cell r="I1974">
            <v>0.98634898566720541</v>
          </cell>
        </row>
        <row r="1975">
          <cell r="G1975">
            <v>6400</v>
          </cell>
          <cell r="I1975">
            <v>0.98663063459753408</v>
          </cell>
        </row>
        <row r="1976">
          <cell r="G1976">
            <v>6480</v>
          </cell>
          <cell r="I1976">
            <v>0.98696891377429019</v>
          </cell>
        </row>
        <row r="1977">
          <cell r="G1977">
            <v>6682</v>
          </cell>
          <cell r="I1977">
            <v>0.9871561952899407</v>
          </cell>
        </row>
        <row r="1978">
          <cell r="G1978">
            <v>6696</v>
          </cell>
          <cell r="I1978">
            <v>0.98734050486070946</v>
          </cell>
        </row>
        <row r="1979">
          <cell r="G1979">
            <v>6696</v>
          </cell>
          <cell r="I1979">
            <v>0.98841692109704271</v>
          </cell>
        </row>
        <row r="1980">
          <cell r="G1980">
            <v>6940</v>
          </cell>
          <cell r="I1980">
            <v>0.98877355448284854</v>
          </cell>
        </row>
        <row r="1981">
          <cell r="G1981">
            <v>7009</v>
          </cell>
          <cell r="I1981">
            <v>0.98915745791234921</v>
          </cell>
        </row>
        <row r="1982">
          <cell r="G1982">
            <v>7023</v>
          </cell>
          <cell r="I1982">
            <v>0.98950091349859703</v>
          </cell>
        </row>
        <row r="1983">
          <cell r="G1983">
            <v>7162</v>
          </cell>
          <cell r="I1983">
            <v>0.99095847284003591</v>
          </cell>
        </row>
        <row r="1984">
          <cell r="G1984">
            <v>7456</v>
          </cell>
          <cell r="I1984">
            <v>0.99126513836134689</v>
          </cell>
        </row>
        <row r="1985">
          <cell r="G1985">
            <v>7760</v>
          </cell>
          <cell r="I1985">
            <v>0.99196610911924454</v>
          </cell>
        </row>
        <row r="1986">
          <cell r="G1986">
            <v>7980</v>
          </cell>
          <cell r="I1986">
            <v>0.9926670798771422</v>
          </cell>
        </row>
        <row r="1987">
          <cell r="G1987">
            <v>8025</v>
          </cell>
          <cell r="I1987">
            <v>0.99297374539845318</v>
          </cell>
        </row>
        <row r="1988">
          <cell r="G1988">
            <v>8057</v>
          </cell>
          <cell r="I1988">
            <v>0.99332580656136404</v>
          </cell>
        </row>
        <row r="1989">
          <cell r="G1989">
            <v>8359</v>
          </cell>
          <cell r="I1989">
            <v>0.99363247208267502</v>
          </cell>
        </row>
        <row r="1990">
          <cell r="G1990">
            <v>9459</v>
          </cell>
          <cell r="I1990">
            <v>0.99403428882830336</v>
          </cell>
        </row>
        <row r="1991">
          <cell r="G1991">
            <v>10680</v>
          </cell>
          <cell r="I1991">
            <v>0.99440899882391165</v>
          </cell>
        </row>
        <row r="1992">
          <cell r="G1992">
            <v>11018</v>
          </cell>
          <cell r="I1992">
            <v>0.99471566434522263</v>
          </cell>
        </row>
        <row r="1993">
          <cell r="G1993">
            <v>11018</v>
          </cell>
          <cell r="I1993">
            <v>0.99650667142578764</v>
          </cell>
        </row>
        <row r="1994">
          <cell r="G1994">
            <v>11688</v>
          </cell>
          <cell r="I1994">
            <v>0.99701737239378563</v>
          </cell>
        </row>
        <row r="1995">
          <cell r="G1995">
            <v>11688</v>
          </cell>
          <cell r="I1995">
            <v>0.99999999999999822</v>
          </cell>
        </row>
      </sheetData>
      <sheetData sheetId="10">
        <row r="5">
          <cell r="D5">
            <v>5</v>
          </cell>
          <cell r="G5">
            <v>2</v>
          </cell>
          <cell r="H5">
            <v>0.360283776587073</v>
          </cell>
        </row>
        <row r="6">
          <cell r="D6" t="b">
            <v>1</v>
          </cell>
          <cell r="G6">
            <v>3</v>
          </cell>
          <cell r="H6">
            <v>0.74880555163081874</v>
          </cell>
        </row>
        <row r="7">
          <cell r="G7">
            <v>4</v>
          </cell>
          <cell r="H7">
            <v>0.90305078850981968</v>
          </cell>
        </row>
        <row r="8">
          <cell r="G8">
            <v>5</v>
          </cell>
          <cell r="H8">
            <v>1</v>
          </cell>
        </row>
        <row r="13">
          <cell r="D13">
            <v>1200</v>
          </cell>
        </row>
      </sheetData>
      <sheetData sheetId="11">
        <row r="5">
          <cell r="D5">
            <v>90</v>
          </cell>
        </row>
        <row r="6">
          <cell r="H6">
            <v>45</v>
          </cell>
          <cell r="J6">
            <v>800</v>
          </cell>
          <cell r="K6">
            <v>1.5801622177669292</v>
          </cell>
          <cell r="L6">
            <v>1.7227813978786557</v>
          </cell>
        </row>
        <row r="7">
          <cell r="D7">
            <v>1200</v>
          </cell>
          <cell r="H7">
            <v>45</v>
          </cell>
          <cell r="J7">
            <v>1200</v>
          </cell>
          <cell r="K7">
            <v>1.780412310566668</v>
          </cell>
          <cell r="L7">
            <v>1.9447908230103703</v>
          </cell>
        </row>
        <row r="8">
          <cell r="H8">
            <v>50</v>
          </cell>
          <cell r="J8">
            <v>800</v>
          </cell>
          <cell r="K8">
            <v>1.6236569323486991</v>
          </cell>
          <cell r="L8">
            <v>1.7593324112848736</v>
          </cell>
        </row>
        <row r="9">
          <cell r="D9">
            <v>13</v>
          </cell>
          <cell r="H9">
            <v>50</v>
          </cell>
          <cell r="J9">
            <v>1200</v>
          </cell>
          <cell r="K9">
            <v>1.8239070251484379</v>
          </cell>
          <cell r="L9">
            <v>1.9813418364165882</v>
          </cell>
        </row>
        <row r="10">
          <cell r="H10">
            <v>60</v>
          </cell>
          <cell r="J10">
            <v>800</v>
          </cell>
          <cell r="K10">
            <v>1.7106463615122391</v>
          </cell>
          <cell r="L10">
            <v>1.8324344380973094</v>
          </cell>
        </row>
        <row r="11">
          <cell r="H11">
            <v>60</v>
          </cell>
          <cell r="J11">
            <v>1200</v>
          </cell>
          <cell r="K11">
            <v>1.910896454311978</v>
          </cell>
          <cell r="L11">
            <v>2.0544438632290243</v>
          </cell>
        </row>
        <row r="12">
          <cell r="H12">
            <v>70</v>
          </cell>
          <cell r="J12">
            <v>1200</v>
          </cell>
          <cell r="K12">
            <v>1.9978858834755178</v>
          </cell>
          <cell r="L12">
            <v>2.1275458900414597</v>
          </cell>
          <cell r="P12">
            <v>45</v>
          </cell>
          <cell r="Q12">
            <v>50</v>
          </cell>
          <cell r="R12">
            <v>60</v>
          </cell>
          <cell r="S12">
            <v>70</v>
          </cell>
          <cell r="T12">
            <v>75</v>
          </cell>
          <cell r="U12">
            <v>80</v>
          </cell>
          <cell r="V12">
            <v>90</v>
          </cell>
          <cell r="W12">
            <v>100</v>
          </cell>
          <cell r="X12">
            <v>115</v>
          </cell>
          <cell r="Y12">
            <v>120</v>
          </cell>
          <cell r="Z12">
            <v>125</v>
          </cell>
          <cell r="AA12">
            <v>140</v>
          </cell>
        </row>
        <row r="13">
          <cell r="D13">
            <v>1200</v>
          </cell>
          <cell r="H13">
            <v>70</v>
          </cell>
          <cell r="J13">
            <v>1600</v>
          </cell>
          <cell r="K13">
            <v>2.1981359762752568</v>
          </cell>
          <cell r="L13">
            <v>2.3495553151731752</v>
          </cell>
          <cell r="O13">
            <v>800</v>
          </cell>
          <cell r="P13">
            <v>1</v>
          </cell>
          <cell r="Q13">
            <v>3</v>
          </cell>
          <cell r="R13">
            <v>5</v>
          </cell>
          <cell r="S13">
            <v>7</v>
          </cell>
          <cell r="T13">
            <v>9</v>
          </cell>
          <cell r="U13">
            <v>11</v>
          </cell>
          <cell r="V13">
            <v>13</v>
          </cell>
          <cell r="W13">
            <v>16</v>
          </cell>
          <cell r="X13">
            <v>19</v>
          </cell>
          <cell r="Y13">
            <v>21</v>
          </cell>
          <cell r="Z13">
            <v>23</v>
          </cell>
          <cell r="AA13">
            <v>25</v>
          </cell>
        </row>
        <row r="14">
          <cell r="H14">
            <v>75</v>
          </cell>
          <cell r="J14">
            <v>1200</v>
          </cell>
          <cell r="K14">
            <v>2.0413805980572879</v>
          </cell>
          <cell r="L14">
            <v>2.1640969034476778</v>
          </cell>
          <cell r="O14">
            <v>1200</v>
          </cell>
          <cell r="P14">
            <v>2</v>
          </cell>
          <cell r="Q14">
            <v>4</v>
          </cell>
          <cell r="R14">
            <v>6</v>
          </cell>
          <cell r="S14">
            <v>7</v>
          </cell>
          <cell r="T14">
            <v>9</v>
          </cell>
          <cell r="U14">
            <v>11</v>
          </cell>
          <cell r="V14">
            <v>13</v>
          </cell>
          <cell r="W14">
            <v>16</v>
          </cell>
          <cell r="X14">
            <v>19</v>
          </cell>
          <cell r="Y14">
            <v>21</v>
          </cell>
          <cell r="Z14">
            <v>23</v>
          </cell>
          <cell r="AA14">
            <v>25</v>
          </cell>
        </row>
        <row r="15">
          <cell r="H15">
            <v>75</v>
          </cell>
          <cell r="J15">
            <v>1600</v>
          </cell>
          <cell r="K15">
            <v>2.2416306908570265</v>
          </cell>
          <cell r="L15">
            <v>2.3861063285793929</v>
          </cell>
          <cell r="O15">
            <v>1600</v>
          </cell>
          <cell r="P15">
            <v>2</v>
          </cell>
          <cell r="Q15">
            <v>4</v>
          </cell>
          <cell r="R15">
            <v>6</v>
          </cell>
          <cell r="S15">
            <v>8</v>
          </cell>
          <cell r="T15">
            <v>10</v>
          </cell>
          <cell r="U15">
            <v>12</v>
          </cell>
          <cell r="V15">
            <v>14</v>
          </cell>
          <cell r="W15">
            <v>17</v>
          </cell>
          <cell r="X15">
            <v>19</v>
          </cell>
          <cell r="Y15">
            <v>21</v>
          </cell>
          <cell r="Z15">
            <v>23</v>
          </cell>
          <cell r="AA15">
            <v>25</v>
          </cell>
        </row>
        <row r="16">
          <cell r="H16">
            <v>80</v>
          </cell>
          <cell r="J16">
            <v>1200</v>
          </cell>
          <cell r="K16">
            <v>2.084875312639058</v>
          </cell>
          <cell r="L16">
            <v>2.2006479168538959</v>
          </cell>
          <cell r="O16">
            <v>2000</v>
          </cell>
          <cell r="P16">
            <v>2</v>
          </cell>
          <cell r="Q16">
            <v>4</v>
          </cell>
          <cell r="R16">
            <v>6</v>
          </cell>
          <cell r="S16">
            <v>8</v>
          </cell>
          <cell r="T16">
            <v>10</v>
          </cell>
          <cell r="U16">
            <v>12</v>
          </cell>
          <cell r="V16">
            <v>15</v>
          </cell>
          <cell r="W16">
            <v>18</v>
          </cell>
          <cell r="X16">
            <v>20</v>
          </cell>
          <cell r="Y16">
            <v>22</v>
          </cell>
          <cell r="Z16">
            <v>24</v>
          </cell>
          <cell r="AA16">
            <v>25</v>
          </cell>
        </row>
        <row r="17">
          <cell r="H17">
            <v>80</v>
          </cell>
          <cell r="J17">
            <v>1600</v>
          </cell>
          <cell r="K17">
            <v>2.2851254054387966</v>
          </cell>
          <cell r="L17">
            <v>2.4226573419856106</v>
          </cell>
        </row>
        <row r="18">
          <cell r="H18">
            <v>90</v>
          </cell>
          <cell r="J18">
            <v>1200</v>
          </cell>
          <cell r="K18">
            <v>2.1718647418025974</v>
          </cell>
          <cell r="L18">
            <v>2.2737499436663313</v>
          </cell>
        </row>
        <row r="19">
          <cell r="H19">
            <v>90</v>
          </cell>
          <cell r="J19">
            <v>1600</v>
          </cell>
          <cell r="K19">
            <v>2.3721148346023364</v>
          </cell>
          <cell r="L19">
            <v>2.4957593687980468</v>
          </cell>
        </row>
        <row r="20">
          <cell r="H20">
            <v>90</v>
          </cell>
          <cell r="J20">
            <v>2000</v>
          </cell>
          <cell r="K20">
            <v>2.5723649274020755</v>
          </cell>
          <cell r="L20">
            <v>2.059850552617839</v>
          </cell>
        </row>
        <row r="21">
          <cell r="H21">
            <v>100</v>
          </cell>
          <cell r="J21">
            <v>1200</v>
          </cell>
          <cell r="K21">
            <v>2.2588541709661376</v>
          </cell>
          <cell r="L21">
            <v>2.3468519704787671</v>
          </cell>
        </row>
        <row r="22">
          <cell r="H22">
            <v>100</v>
          </cell>
          <cell r="J22">
            <v>1600</v>
          </cell>
          <cell r="K22">
            <v>2.4591042637658762</v>
          </cell>
          <cell r="L22">
            <v>2.5688613956104822</v>
          </cell>
        </row>
        <row r="23">
          <cell r="H23">
            <v>100</v>
          </cell>
          <cell r="J23">
            <v>2000</v>
          </cell>
          <cell r="K23">
            <v>2.6593543565656153</v>
          </cell>
          <cell r="L23">
            <v>2.7908708207421968</v>
          </cell>
        </row>
        <row r="24">
          <cell r="H24">
            <v>115</v>
          </cell>
          <cell r="J24">
            <v>1600</v>
          </cell>
          <cell r="K24">
            <v>2.5895884075111861</v>
          </cell>
          <cell r="L24">
            <v>2.6785144358291362</v>
          </cell>
        </row>
        <row r="25">
          <cell r="H25">
            <v>115</v>
          </cell>
          <cell r="J25">
            <v>2000</v>
          </cell>
          <cell r="K25">
            <v>2.7898385003109247</v>
          </cell>
          <cell r="L25">
            <v>2.9005238609608508</v>
          </cell>
        </row>
        <row r="26">
          <cell r="H26">
            <v>120</v>
          </cell>
          <cell r="J26">
            <v>1600</v>
          </cell>
          <cell r="K26">
            <v>2.6330831220929563</v>
          </cell>
          <cell r="L26">
            <v>2.7150654492353539</v>
          </cell>
        </row>
        <row r="27">
          <cell r="H27">
            <v>120</v>
          </cell>
          <cell r="J27">
            <v>2000</v>
          </cell>
          <cell r="K27">
            <v>2.8333332148926953</v>
          </cell>
          <cell r="L27">
            <v>2.9370748743670685</v>
          </cell>
        </row>
        <row r="28">
          <cell r="H28">
            <v>125</v>
          </cell>
          <cell r="J28">
            <v>1600</v>
          </cell>
          <cell r="K28">
            <v>2.6765778366747259</v>
          </cell>
          <cell r="L28">
            <v>2.751616462641572</v>
          </cell>
        </row>
        <row r="29">
          <cell r="H29">
            <v>125</v>
          </cell>
          <cell r="J29">
            <v>2000</v>
          </cell>
          <cell r="K29">
            <v>2.876827929474465</v>
          </cell>
          <cell r="L29">
            <v>2.9736258877732866</v>
          </cell>
        </row>
        <row r="30">
          <cell r="H30">
            <v>140</v>
          </cell>
          <cell r="J30">
            <v>2000</v>
          </cell>
          <cell r="K30">
            <v>3.0073120732197749</v>
          </cell>
          <cell r="L30">
            <v>3.0832789279919401</v>
          </cell>
        </row>
      </sheetData>
      <sheetData sheetId="12">
        <row r="4">
          <cell r="D4">
            <v>5549</v>
          </cell>
        </row>
        <row r="5">
          <cell r="G5">
            <v>219</v>
          </cell>
          <cell r="I5">
            <v>4.7744230731695868E-4</v>
          </cell>
          <cell r="AX5">
            <v>219</v>
          </cell>
          <cell r="AZ5">
            <v>4.7744230731695868E-4</v>
          </cell>
        </row>
        <row r="6">
          <cell r="G6">
            <v>229</v>
          </cell>
          <cell r="I6">
            <v>8.9815730613770125E-4</v>
          </cell>
          <cell r="AX6">
            <v>229</v>
          </cell>
          <cell r="AZ6">
            <v>8.9815730613770125E-4</v>
          </cell>
        </row>
        <row r="7">
          <cell r="G7">
            <v>508</v>
          </cell>
          <cell r="I7">
            <v>1.517536111370732E-3</v>
          </cell>
          <cell r="AX7">
            <v>508</v>
          </cell>
          <cell r="AZ7">
            <v>1.517536111370732E-3</v>
          </cell>
        </row>
        <row r="8">
          <cell r="G8">
            <v>512</v>
          </cell>
          <cell r="I8">
            <v>2.7195574693850946E-3</v>
          </cell>
          <cell r="AX8">
            <v>512</v>
          </cell>
          <cell r="AZ8">
            <v>2.7195574693850946E-3</v>
          </cell>
        </row>
        <row r="9">
          <cell r="G9">
            <v>516</v>
          </cell>
          <cell r="I9">
            <v>3.9215788273994573E-3</v>
          </cell>
          <cell r="AX9">
            <v>516</v>
          </cell>
          <cell r="AZ9">
            <v>3.9215788273994573E-3</v>
          </cell>
        </row>
        <row r="10">
          <cell r="G10">
            <v>520</v>
          </cell>
          <cell r="I10">
            <v>4.4825321591604479E-3</v>
          </cell>
          <cell r="AX10">
            <v>520</v>
          </cell>
          <cell r="AZ10">
            <v>4.4825321591604479E-3</v>
          </cell>
        </row>
        <row r="11">
          <cell r="G11">
            <v>529</v>
          </cell>
          <cell r="I11">
            <v>5.1837023281024984E-3</v>
          </cell>
          <cell r="AX11">
            <v>529</v>
          </cell>
          <cell r="AZ11">
            <v>5.1837023281024984E-3</v>
          </cell>
        </row>
        <row r="12">
          <cell r="G12">
            <v>532</v>
          </cell>
          <cell r="I12">
            <v>6.3857236861168606E-3</v>
          </cell>
          <cell r="AX12">
            <v>532</v>
          </cell>
          <cell r="AZ12">
            <v>6.3857236861168606E-3</v>
          </cell>
        </row>
        <row r="13">
          <cell r="G13">
            <v>533</v>
          </cell>
          <cell r="I13">
            <v>7.0868938550589112E-3</v>
          </cell>
          <cell r="AX13">
            <v>533</v>
          </cell>
          <cell r="AZ13">
            <v>7.0868938550589112E-3</v>
          </cell>
        </row>
        <row r="14">
          <cell r="D14">
            <v>0.66419944074913084</v>
          </cell>
          <cell r="G14">
            <v>533</v>
          </cell>
          <cell r="I14">
            <v>7.6478471868199017E-3</v>
          </cell>
          <cell r="AX14">
            <v>533</v>
          </cell>
          <cell r="AZ14">
            <v>7.6478471868199017E-3</v>
          </cell>
        </row>
        <row r="15">
          <cell r="G15">
            <v>539</v>
          </cell>
          <cell r="I15">
            <v>8.8498685448342648E-3</v>
          </cell>
          <cell r="AX15">
            <v>539</v>
          </cell>
          <cell r="AZ15">
            <v>8.8498685448342648E-3</v>
          </cell>
        </row>
        <row r="16">
          <cell r="D16">
            <v>0.76131349011298977</v>
          </cell>
          <cell r="G16">
            <v>553</v>
          </cell>
          <cell r="I16">
            <v>9.8047316637089946E-3</v>
          </cell>
          <cell r="AX16">
            <v>553</v>
          </cell>
          <cell r="AZ16">
            <v>9.8047316637089946E-3</v>
          </cell>
        </row>
        <row r="17">
          <cell r="G17">
            <v>998</v>
          </cell>
          <cell r="I17">
            <v>1.0646161661350479E-2</v>
          </cell>
          <cell r="AX17">
            <v>998</v>
          </cell>
          <cell r="AZ17">
            <v>1.0646161661350479E-2</v>
          </cell>
        </row>
        <row r="18">
          <cell r="G18">
            <v>1000</v>
          </cell>
          <cell r="I18">
            <v>1.1487591658991964E-2</v>
          </cell>
          <cell r="AX18">
            <v>1000</v>
          </cell>
          <cell r="AZ18">
            <v>1.1487591658991964E-2</v>
          </cell>
        </row>
        <row r="19">
          <cell r="G19">
            <v>1004</v>
          </cell>
          <cell r="I19">
            <v>1.2329021656633448E-2</v>
          </cell>
          <cell r="AX19">
            <v>1004</v>
          </cell>
          <cell r="AZ19">
            <v>1.2329021656633448E-2</v>
          </cell>
        </row>
        <row r="20">
          <cell r="D20">
            <v>0</v>
          </cell>
          <cell r="G20">
            <v>1007</v>
          </cell>
          <cell r="I20">
            <v>1.3170451654274933E-2</v>
          </cell>
          <cell r="AX20">
            <v>1007</v>
          </cell>
          <cell r="AZ20">
            <v>1.3170451654274933E-2</v>
          </cell>
        </row>
        <row r="21">
          <cell r="G21">
            <v>1008</v>
          </cell>
          <cell r="I21">
            <v>1.4011881651916417E-2</v>
          </cell>
          <cell r="AX21">
            <v>1008</v>
          </cell>
          <cell r="AZ21">
            <v>1.4011881651916417E-2</v>
          </cell>
        </row>
        <row r="22">
          <cell r="D22">
            <v>0</v>
          </cell>
          <cell r="G22">
            <v>1009</v>
          </cell>
          <cell r="I22">
            <v>1.4853311649557902E-2</v>
          </cell>
          <cell r="AX22">
            <v>1009</v>
          </cell>
          <cell r="AZ22">
            <v>1.4853311649557902E-2</v>
          </cell>
        </row>
        <row r="23">
          <cell r="G23">
            <v>1013</v>
          </cell>
          <cell r="I23">
            <v>1.5782401353166636E-2</v>
          </cell>
          <cell r="AX23">
            <v>1013</v>
          </cell>
          <cell r="AZ23">
            <v>1.5782401353166636E-2</v>
          </cell>
        </row>
        <row r="24">
          <cell r="G24">
            <v>1021</v>
          </cell>
          <cell r="I24">
            <v>1.6623831350808121E-2</v>
          </cell>
          <cell r="AX24">
            <v>1021</v>
          </cell>
          <cell r="AZ24">
            <v>1.6623831350808121E-2</v>
          </cell>
        </row>
        <row r="25">
          <cell r="G25">
            <v>1024</v>
          </cell>
          <cell r="I25">
            <v>1.7465261348449605E-2</v>
          </cell>
          <cell r="AX25">
            <v>1024</v>
          </cell>
          <cell r="AZ25">
            <v>1.7465261348449605E-2</v>
          </cell>
        </row>
        <row r="26">
          <cell r="G26">
            <v>1049</v>
          </cell>
          <cell r="I26">
            <v>1.7885976347270349E-2</v>
          </cell>
          <cell r="AX26">
            <v>1049</v>
          </cell>
          <cell r="AZ26">
            <v>1.7885976347270349E-2</v>
          </cell>
        </row>
        <row r="27">
          <cell r="G27">
            <v>1051</v>
          </cell>
          <cell r="I27">
            <v>1.837678901680203E-2</v>
          </cell>
          <cell r="AX27">
            <v>1051</v>
          </cell>
          <cell r="AZ27">
            <v>1.837678901680203E-2</v>
          </cell>
        </row>
        <row r="28">
          <cell r="G28">
            <v>1055</v>
          </cell>
          <cell r="I28">
            <v>1.886760168633371E-2</v>
          </cell>
          <cell r="AX28">
            <v>1055</v>
          </cell>
          <cell r="AZ28">
            <v>1.886760168633371E-2</v>
          </cell>
        </row>
        <row r="29">
          <cell r="G29">
            <v>1057</v>
          </cell>
          <cell r="I29">
            <v>1.9409552766972815E-2</v>
          </cell>
          <cell r="AX29">
            <v>1057</v>
          </cell>
          <cell r="AZ29">
            <v>1.9409552766972815E-2</v>
          </cell>
        </row>
        <row r="30">
          <cell r="G30">
            <v>1058</v>
          </cell>
          <cell r="I30">
            <v>1.9830267765793559E-2</v>
          </cell>
          <cell r="AX30">
            <v>1058</v>
          </cell>
          <cell r="AZ30">
            <v>1.9830267765793559E-2</v>
          </cell>
        </row>
        <row r="31">
          <cell r="G31">
            <v>1062</v>
          </cell>
          <cell r="I31">
            <v>2.0321080435325239E-2</v>
          </cell>
          <cell r="AX31">
            <v>1062</v>
          </cell>
          <cell r="AZ31">
            <v>2.0321080435325239E-2</v>
          </cell>
        </row>
        <row r="32">
          <cell r="G32">
            <v>1063</v>
          </cell>
          <cell r="I32">
            <v>2.081189310485692E-2</v>
          </cell>
          <cell r="AX32">
            <v>1063</v>
          </cell>
          <cell r="AZ32">
            <v>2.081189310485692E-2</v>
          </cell>
        </row>
        <row r="33">
          <cell r="G33">
            <v>1064</v>
          </cell>
          <cell r="I33">
            <v>2.13027057743886E-2</v>
          </cell>
          <cell r="AX33">
            <v>1064</v>
          </cell>
          <cell r="AZ33">
            <v>2.13027057743886E-2</v>
          </cell>
        </row>
        <row r="34">
          <cell r="G34">
            <v>1064</v>
          </cell>
          <cell r="I34">
            <v>2.1723420773209344E-2</v>
          </cell>
          <cell r="AX34">
            <v>1064</v>
          </cell>
          <cell r="AZ34">
            <v>2.1723420773209344E-2</v>
          </cell>
        </row>
        <row r="35">
          <cell r="G35">
            <v>1071</v>
          </cell>
          <cell r="I35">
            <v>2.2214233442741024E-2</v>
          </cell>
          <cell r="AX35">
            <v>1071</v>
          </cell>
          <cell r="AZ35">
            <v>2.2214233442741024E-2</v>
          </cell>
        </row>
        <row r="36">
          <cell r="G36">
            <v>1072</v>
          </cell>
          <cell r="I36">
            <v>2.2634948441561768E-2</v>
          </cell>
          <cell r="AX36">
            <v>1072</v>
          </cell>
          <cell r="AZ36">
            <v>2.2634948441561768E-2</v>
          </cell>
        </row>
        <row r="37">
          <cell r="G37">
            <v>1075</v>
          </cell>
          <cell r="I37">
            <v>2.3197127031596456E-2</v>
          </cell>
          <cell r="AX37">
            <v>1075</v>
          </cell>
          <cell r="AZ37">
            <v>2.3197127031596456E-2</v>
          </cell>
        </row>
        <row r="38">
          <cell r="G38">
            <v>1078</v>
          </cell>
          <cell r="I38">
            <v>2.3590671390804004E-2</v>
          </cell>
          <cell r="AX38">
            <v>1078</v>
          </cell>
          <cell r="AZ38">
            <v>2.3590671390804004E-2</v>
          </cell>
        </row>
        <row r="39">
          <cell r="G39">
            <v>1080</v>
          </cell>
          <cell r="I39">
            <v>2.3862936676674815E-2</v>
          </cell>
          <cell r="AX39">
            <v>1080</v>
          </cell>
          <cell r="AZ39">
            <v>2.3862936676674815E-2</v>
          </cell>
        </row>
        <row r="40">
          <cell r="G40">
            <v>1086</v>
          </cell>
          <cell r="I40">
            <v>2.4214306356356189E-2</v>
          </cell>
          <cell r="AX40">
            <v>1086</v>
          </cell>
          <cell r="AZ40">
            <v>2.4214306356356189E-2</v>
          </cell>
        </row>
        <row r="41">
          <cell r="G41">
            <v>1086</v>
          </cell>
          <cell r="I41">
            <v>2.4776484946390877E-2</v>
          </cell>
          <cell r="AX41">
            <v>1086</v>
          </cell>
          <cell r="AZ41">
            <v>2.4776484946390877E-2</v>
          </cell>
        </row>
        <row r="42">
          <cell r="G42">
            <v>1087</v>
          </cell>
          <cell r="I42">
            <v>2.5338663536425565E-2</v>
          </cell>
          <cell r="AX42">
            <v>1087</v>
          </cell>
          <cell r="AZ42">
            <v>2.5338663536425565E-2</v>
          </cell>
        </row>
        <row r="43">
          <cell r="G43">
            <v>1091</v>
          </cell>
          <cell r="I43">
            <v>2.558524139006713E-2</v>
          </cell>
          <cell r="AX43">
            <v>1091</v>
          </cell>
          <cell r="AZ43">
            <v>2.558524139006713E-2</v>
          </cell>
        </row>
        <row r="44">
          <cell r="G44">
            <v>1092</v>
          </cell>
          <cell r="I44">
            <v>2.6240862045290542E-2</v>
          </cell>
          <cell r="AX44">
            <v>1092</v>
          </cell>
          <cell r="AZ44">
            <v>2.6240862045290542E-2</v>
          </cell>
        </row>
        <row r="45">
          <cell r="G45">
            <v>1093</v>
          </cell>
          <cell r="I45">
            <v>2.680304063532523E-2</v>
          </cell>
          <cell r="AX45">
            <v>1093</v>
          </cell>
          <cell r="AZ45">
            <v>2.680304063532523E-2</v>
          </cell>
        </row>
        <row r="46">
          <cell r="G46">
            <v>1093</v>
          </cell>
          <cell r="I46">
            <v>2.7296196342608364E-2</v>
          </cell>
          <cell r="AX46">
            <v>1093</v>
          </cell>
          <cell r="AZ46">
            <v>2.7296196342608364E-2</v>
          </cell>
        </row>
        <row r="47">
          <cell r="G47">
            <v>1093</v>
          </cell>
          <cell r="I47">
            <v>2.7542774196249929E-2</v>
          </cell>
          <cell r="AX47">
            <v>1093</v>
          </cell>
          <cell r="AZ47">
            <v>2.7542774196249929E-2</v>
          </cell>
        </row>
        <row r="48">
          <cell r="G48">
            <v>1096</v>
          </cell>
          <cell r="I48">
            <v>2.8104952786284616E-2</v>
          </cell>
          <cell r="AX48">
            <v>1096</v>
          </cell>
          <cell r="AZ48">
            <v>2.8104952786284616E-2</v>
          </cell>
        </row>
        <row r="49">
          <cell r="G49">
            <v>1097</v>
          </cell>
          <cell r="I49">
            <v>2.8725707320105657E-2</v>
          </cell>
          <cell r="AX49">
            <v>1097</v>
          </cell>
          <cell r="AZ49">
            <v>2.8725707320105657E-2</v>
          </cell>
        </row>
        <row r="50">
          <cell r="G50">
            <v>1100</v>
          </cell>
          <cell r="I50">
            <v>2.9287885910140345E-2</v>
          </cell>
          <cell r="AX50">
            <v>1100</v>
          </cell>
          <cell r="AZ50">
            <v>2.9287885910140345E-2</v>
          </cell>
        </row>
        <row r="51">
          <cell r="G51">
            <v>1101</v>
          </cell>
          <cell r="I51">
            <v>2.9781041617423478E-2</v>
          </cell>
          <cell r="AX51">
            <v>1101</v>
          </cell>
          <cell r="AZ51">
            <v>2.9781041617423478E-2</v>
          </cell>
        </row>
        <row r="52">
          <cell r="G52">
            <v>1107</v>
          </cell>
          <cell r="I52">
            <v>3.0401796151244519E-2</v>
          </cell>
          <cell r="AX52">
            <v>1107</v>
          </cell>
          <cell r="AZ52">
            <v>3.0401796151244519E-2</v>
          </cell>
        </row>
        <row r="53">
          <cell r="G53">
            <v>1175</v>
          </cell>
          <cell r="I53">
            <v>3.119847197825731E-2</v>
          </cell>
          <cell r="AX53">
            <v>1175</v>
          </cell>
          <cell r="AZ53">
            <v>3.119847197825731E-2</v>
          </cell>
        </row>
        <row r="54">
          <cell r="G54">
            <v>1175</v>
          </cell>
          <cell r="I54">
            <v>3.1926769795294178E-2</v>
          </cell>
          <cell r="AX54">
            <v>1175</v>
          </cell>
          <cell r="AZ54">
            <v>3.1926769795294178E-2</v>
          </cell>
        </row>
        <row r="55">
          <cell r="G55">
            <v>1176</v>
          </cell>
          <cell r="I55">
            <v>3.2904160469797571E-2</v>
          </cell>
          <cell r="AX55">
            <v>1176</v>
          </cell>
          <cell r="AZ55">
            <v>3.2904160469797571E-2</v>
          </cell>
        </row>
        <row r="56">
          <cell r="G56">
            <v>1179</v>
          </cell>
          <cell r="I56">
            <v>3.3389663686809901E-2</v>
          </cell>
          <cell r="AX56">
            <v>1179</v>
          </cell>
          <cell r="AZ56">
            <v>3.3389663686809901E-2</v>
          </cell>
        </row>
        <row r="57">
          <cell r="G57">
            <v>1179</v>
          </cell>
          <cell r="I57">
            <v>3.3875166903822231E-2</v>
          </cell>
          <cell r="AX57">
            <v>1179</v>
          </cell>
          <cell r="AZ57">
            <v>3.3875166903822231E-2</v>
          </cell>
        </row>
        <row r="58">
          <cell r="G58">
            <v>1180</v>
          </cell>
          <cell r="I58">
            <v>3.4852557578325623E-2</v>
          </cell>
          <cell r="AX58">
            <v>1180</v>
          </cell>
          <cell r="AZ58">
            <v>3.4852557578325623E-2</v>
          </cell>
        </row>
        <row r="59">
          <cell r="G59">
            <v>1182</v>
          </cell>
          <cell r="I59">
            <v>3.5649233405338418E-2</v>
          </cell>
          <cell r="AX59">
            <v>1182</v>
          </cell>
          <cell r="AZ59">
            <v>3.5649233405338418E-2</v>
          </cell>
        </row>
        <row r="60">
          <cell r="G60">
            <v>1183</v>
          </cell>
          <cell r="I60">
            <v>3.6377531222375289E-2</v>
          </cell>
          <cell r="AX60">
            <v>1183</v>
          </cell>
          <cell r="AZ60">
            <v>3.6377531222375289E-2</v>
          </cell>
        </row>
        <row r="61">
          <cell r="G61">
            <v>1183</v>
          </cell>
          <cell r="I61">
            <v>3.7174207049388085E-2</v>
          </cell>
          <cell r="AX61">
            <v>1183</v>
          </cell>
          <cell r="AZ61">
            <v>3.7174207049388085E-2</v>
          </cell>
        </row>
        <row r="62">
          <cell r="G62">
            <v>1184</v>
          </cell>
          <cell r="I62">
            <v>3.7574049666037619E-2</v>
          </cell>
          <cell r="AX62">
            <v>1184</v>
          </cell>
          <cell r="AZ62">
            <v>3.7574049666037619E-2</v>
          </cell>
        </row>
        <row r="63">
          <cell r="G63">
            <v>1184</v>
          </cell>
          <cell r="I63">
            <v>3.7973892282687154E-2</v>
          </cell>
          <cell r="AX63">
            <v>1184</v>
          </cell>
          <cell r="AZ63">
            <v>3.7973892282687154E-2</v>
          </cell>
        </row>
        <row r="64">
          <cell r="G64">
            <v>1185</v>
          </cell>
          <cell r="I64">
            <v>3.8459395499699484E-2</v>
          </cell>
          <cell r="AX64">
            <v>1185</v>
          </cell>
          <cell r="AZ64">
            <v>3.8459395499699484E-2</v>
          </cell>
        </row>
        <row r="65">
          <cell r="G65">
            <v>1186</v>
          </cell>
          <cell r="I65">
            <v>3.8944898716711814E-2</v>
          </cell>
          <cell r="AX65">
            <v>1186</v>
          </cell>
          <cell r="AZ65">
            <v>3.8944898716711814E-2</v>
          </cell>
        </row>
        <row r="66">
          <cell r="G66">
            <v>1186</v>
          </cell>
          <cell r="I66">
            <v>3.9344741333361348E-2</v>
          </cell>
          <cell r="AX66">
            <v>1186</v>
          </cell>
          <cell r="AZ66">
            <v>3.9344741333361348E-2</v>
          </cell>
        </row>
        <row r="67">
          <cell r="G67">
            <v>1188</v>
          </cell>
          <cell r="I67">
            <v>4.032213200786474E-2</v>
          </cell>
          <cell r="AX67">
            <v>1188</v>
          </cell>
          <cell r="AZ67">
            <v>4.032213200786474E-2</v>
          </cell>
        </row>
        <row r="68">
          <cell r="G68">
            <v>1188</v>
          </cell>
          <cell r="I68">
            <v>4.1299522682368132E-2</v>
          </cell>
          <cell r="AX68">
            <v>1188</v>
          </cell>
          <cell r="AZ68">
            <v>4.1299522682368132E-2</v>
          </cell>
        </row>
        <row r="69">
          <cell r="G69">
            <v>1188</v>
          </cell>
          <cell r="I69">
            <v>4.2096198509380928E-2</v>
          </cell>
          <cell r="AX69">
            <v>1188</v>
          </cell>
          <cell r="AZ69">
            <v>4.2096198509380928E-2</v>
          </cell>
        </row>
        <row r="70">
          <cell r="G70">
            <v>1188</v>
          </cell>
          <cell r="I70">
            <v>4.2581701726393258E-2</v>
          </cell>
          <cell r="AX70">
            <v>1188</v>
          </cell>
          <cell r="AZ70">
            <v>4.2581701726393258E-2</v>
          </cell>
        </row>
        <row r="71">
          <cell r="G71">
            <v>1189</v>
          </cell>
          <cell r="I71">
            <v>4.3309999543430129E-2</v>
          </cell>
          <cell r="AX71">
            <v>1189</v>
          </cell>
          <cell r="AZ71">
            <v>4.3309999543430129E-2</v>
          </cell>
        </row>
        <row r="72">
          <cell r="G72">
            <v>1189</v>
          </cell>
          <cell r="I72">
            <v>4.3795502760442459E-2</v>
          </cell>
          <cell r="AX72">
            <v>1189</v>
          </cell>
          <cell r="AZ72">
            <v>4.3795502760442459E-2</v>
          </cell>
        </row>
        <row r="73">
          <cell r="G73">
            <v>1190</v>
          </cell>
          <cell r="I73">
            <v>4.4772893434945851E-2</v>
          </cell>
          <cell r="AX73">
            <v>1190</v>
          </cell>
          <cell r="AZ73">
            <v>4.4772893434945851E-2</v>
          </cell>
        </row>
        <row r="74">
          <cell r="G74">
            <v>1190</v>
          </cell>
          <cell r="I74">
            <v>4.5569569261958646E-2</v>
          </cell>
          <cell r="AX74">
            <v>1190</v>
          </cell>
          <cell r="AZ74">
            <v>4.5569569261958646E-2</v>
          </cell>
        </row>
        <row r="75">
          <cell r="G75">
            <v>1194</v>
          </cell>
          <cell r="I75">
            <v>4.6055072478970976E-2</v>
          </cell>
          <cell r="AX75">
            <v>1194</v>
          </cell>
          <cell r="AZ75">
            <v>4.6055072478970976E-2</v>
          </cell>
        </row>
        <row r="76">
          <cell r="G76">
            <v>1197</v>
          </cell>
          <cell r="I76">
            <v>4.6851748305983772E-2</v>
          </cell>
          <cell r="AX76">
            <v>1197</v>
          </cell>
          <cell r="AZ76">
            <v>4.6851748305983772E-2</v>
          </cell>
        </row>
        <row r="77">
          <cell r="G77">
            <v>1200</v>
          </cell>
          <cell r="I77">
            <v>4.7829138980487164E-2</v>
          </cell>
          <cell r="AX77">
            <v>1200</v>
          </cell>
          <cell r="AZ77">
            <v>4.7829138980487164E-2</v>
          </cell>
        </row>
        <row r="78">
          <cell r="G78">
            <v>1200</v>
          </cell>
          <cell r="I78">
            <v>4.8625814807499959E-2</v>
          </cell>
          <cell r="AX78">
            <v>1200</v>
          </cell>
          <cell r="AZ78">
            <v>4.8625814807499959E-2</v>
          </cell>
        </row>
        <row r="79">
          <cell r="G79">
            <v>1202</v>
          </cell>
          <cell r="I79">
            <v>4.9603205482003351E-2</v>
          </cell>
          <cell r="AX79">
            <v>1202</v>
          </cell>
          <cell r="AZ79">
            <v>4.9603205482003351E-2</v>
          </cell>
        </row>
        <row r="80">
          <cell r="G80">
            <v>1203</v>
          </cell>
          <cell r="I80">
            <v>5.0399881309016147E-2</v>
          </cell>
          <cell r="AX80">
            <v>1203</v>
          </cell>
          <cell r="AZ80">
            <v>5.0399881309016147E-2</v>
          </cell>
        </row>
        <row r="81">
          <cell r="G81">
            <v>1203</v>
          </cell>
          <cell r="I81">
            <v>5.1196557136028942E-2</v>
          </cell>
          <cell r="AX81">
            <v>1203</v>
          </cell>
          <cell r="AZ81">
            <v>5.1196557136028942E-2</v>
          </cell>
        </row>
        <row r="82">
          <cell r="G82">
            <v>1246</v>
          </cell>
          <cell r="I82">
            <v>5.1634533229477371E-2</v>
          </cell>
          <cell r="AX82">
            <v>1246</v>
          </cell>
          <cell r="AZ82">
            <v>5.1634533229477371E-2</v>
          </cell>
        </row>
        <row r="83">
          <cell r="G83">
            <v>1258</v>
          </cell>
          <cell r="I83">
            <v>5.20725093229258E-2</v>
          </cell>
          <cell r="AX83">
            <v>1258</v>
          </cell>
          <cell r="AZ83">
            <v>5.20725093229258E-2</v>
          </cell>
        </row>
        <row r="84">
          <cell r="G84">
            <v>1258</v>
          </cell>
          <cell r="I84">
            <v>5.2510485416374229E-2</v>
          </cell>
          <cell r="AX84">
            <v>1258</v>
          </cell>
          <cell r="AZ84">
            <v>5.2510485416374229E-2</v>
          </cell>
        </row>
        <row r="85">
          <cell r="G85">
            <v>1272</v>
          </cell>
          <cell r="I85">
            <v>5.2875461911621388E-2</v>
          </cell>
          <cell r="AX85">
            <v>1272</v>
          </cell>
          <cell r="AZ85">
            <v>5.2875461911621388E-2</v>
          </cell>
        </row>
        <row r="86">
          <cell r="G86">
            <v>1273</v>
          </cell>
          <cell r="I86">
            <v>5.3240438406868547E-2</v>
          </cell>
          <cell r="AX86">
            <v>1273</v>
          </cell>
          <cell r="AZ86">
            <v>5.3240438406868547E-2</v>
          </cell>
        </row>
        <row r="87">
          <cell r="G87">
            <v>1274</v>
          </cell>
          <cell r="I87">
            <v>5.3678414500316976E-2</v>
          </cell>
          <cell r="AX87">
            <v>1274</v>
          </cell>
          <cell r="AZ87">
            <v>5.3678414500316976E-2</v>
          </cell>
        </row>
        <row r="88">
          <cell r="G88">
            <v>1275</v>
          </cell>
          <cell r="I88">
            <v>5.3924949362440168E-2</v>
          </cell>
          <cell r="AX88">
            <v>1275</v>
          </cell>
          <cell r="AZ88">
            <v>5.3924949362440168E-2</v>
          </cell>
        </row>
        <row r="89">
          <cell r="G89">
            <v>1276</v>
          </cell>
          <cell r="I89">
            <v>5.4654923848693672E-2</v>
          </cell>
          <cell r="AX89">
            <v>1276</v>
          </cell>
          <cell r="AZ89">
            <v>5.4654923848693672E-2</v>
          </cell>
        </row>
        <row r="90">
          <cell r="G90">
            <v>1277</v>
          </cell>
          <cell r="I90">
            <v>5.5147993572940056E-2</v>
          </cell>
          <cell r="AX90">
            <v>1277</v>
          </cell>
          <cell r="AZ90">
            <v>5.5147993572940056E-2</v>
          </cell>
        </row>
        <row r="91">
          <cell r="G91">
            <v>1278</v>
          </cell>
          <cell r="I91">
            <v>5.5585969666388485E-2</v>
          </cell>
          <cell r="AX91">
            <v>1278</v>
          </cell>
          <cell r="AZ91">
            <v>5.5585969666388485E-2</v>
          </cell>
        </row>
        <row r="92">
          <cell r="G92">
            <v>1279</v>
          </cell>
          <cell r="I92">
            <v>5.6023945759836914E-2</v>
          </cell>
          <cell r="AX92">
            <v>1279</v>
          </cell>
          <cell r="AZ92">
            <v>5.6023945759836914E-2</v>
          </cell>
        </row>
        <row r="93">
          <cell r="G93">
            <v>1279</v>
          </cell>
          <cell r="I93">
            <v>5.6442446695461328E-2</v>
          </cell>
          <cell r="AX93">
            <v>1279</v>
          </cell>
          <cell r="AZ93">
            <v>5.6442446695461328E-2</v>
          </cell>
        </row>
        <row r="94">
          <cell r="G94">
            <v>1283</v>
          </cell>
          <cell r="I94">
            <v>5.668898155758452E-2</v>
          </cell>
          <cell r="AX94">
            <v>1283</v>
          </cell>
          <cell r="AZ94">
            <v>5.668898155758452E-2</v>
          </cell>
        </row>
        <row r="95">
          <cell r="G95">
            <v>1284</v>
          </cell>
          <cell r="I95">
            <v>5.7271258682459664E-2</v>
          </cell>
          <cell r="AX95">
            <v>1284</v>
          </cell>
          <cell r="AZ95">
            <v>5.7271258682459664E-2</v>
          </cell>
        </row>
        <row r="96">
          <cell r="G96">
            <v>1284</v>
          </cell>
          <cell r="I96">
            <v>5.7641071723524041E-2</v>
          </cell>
          <cell r="AX96">
            <v>1284</v>
          </cell>
          <cell r="AZ96">
            <v>5.7641071723524041E-2</v>
          </cell>
        </row>
        <row r="97">
          <cell r="G97">
            <v>1286</v>
          </cell>
          <cell r="I97">
            <v>5.80060482187712E-2</v>
          </cell>
          <cell r="AX97">
            <v>1286</v>
          </cell>
          <cell r="AZ97">
            <v>5.80060482187712E-2</v>
          </cell>
        </row>
        <row r="98">
          <cell r="G98">
            <v>1288</v>
          </cell>
          <cell r="I98">
            <v>5.8385061444767898E-2</v>
          </cell>
          <cell r="AX98">
            <v>1288</v>
          </cell>
          <cell r="AZ98">
            <v>5.8385061444767898E-2</v>
          </cell>
        </row>
        <row r="99">
          <cell r="G99">
            <v>1290</v>
          </cell>
          <cell r="I99">
            <v>5.8764074670764596E-2</v>
          </cell>
          <cell r="AX99">
            <v>1290</v>
          </cell>
          <cell r="AZ99">
            <v>5.8764074670764596E-2</v>
          </cell>
        </row>
        <row r="100">
          <cell r="G100">
            <v>1290</v>
          </cell>
          <cell r="I100">
            <v>5.9143087896761294E-2</v>
          </cell>
          <cell r="AX100">
            <v>1290</v>
          </cell>
          <cell r="AZ100">
            <v>5.9143087896761294E-2</v>
          </cell>
        </row>
        <row r="101">
          <cell r="G101">
            <v>1291</v>
          </cell>
          <cell r="I101">
            <v>5.9581063990209723E-2</v>
          </cell>
          <cell r="AX101">
            <v>1291</v>
          </cell>
          <cell r="AZ101">
            <v>5.9581063990209723E-2</v>
          </cell>
        </row>
        <row r="102">
          <cell r="G102">
            <v>1291</v>
          </cell>
          <cell r="I102">
            <v>5.9827598852332915E-2</v>
          </cell>
          <cell r="AX102">
            <v>1291</v>
          </cell>
          <cell r="AZ102">
            <v>5.9827598852332915E-2</v>
          </cell>
        </row>
        <row r="103">
          <cell r="G103">
            <v>1296</v>
          </cell>
          <cell r="I103">
            <v>6.0332964150834632E-2</v>
          </cell>
          <cell r="AX103">
            <v>1296</v>
          </cell>
          <cell r="AZ103">
            <v>6.0332964150834632E-2</v>
          </cell>
        </row>
        <row r="104">
          <cell r="G104">
            <v>1297</v>
          </cell>
          <cell r="I104">
            <v>6.0770940244283062E-2</v>
          </cell>
          <cell r="AX104">
            <v>1297</v>
          </cell>
          <cell r="AZ104">
            <v>6.0770940244283062E-2</v>
          </cell>
        </row>
        <row r="105">
          <cell r="G105">
            <v>1297</v>
          </cell>
          <cell r="I105">
            <v>6.114995347027976E-2</v>
          </cell>
          <cell r="AX105">
            <v>1297</v>
          </cell>
          <cell r="AZ105">
            <v>6.114995347027976E-2</v>
          </cell>
        </row>
        <row r="106">
          <cell r="G106">
            <v>1297</v>
          </cell>
          <cell r="I106">
            <v>6.1477720806373093E-2</v>
          </cell>
          <cell r="AX106">
            <v>1297</v>
          </cell>
          <cell r="AZ106">
            <v>6.1477720806373093E-2</v>
          </cell>
        </row>
        <row r="107">
          <cell r="G107">
            <v>1305</v>
          </cell>
          <cell r="I107">
            <v>6.1856734032369791E-2</v>
          </cell>
          <cell r="AX107">
            <v>1305</v>
          </cell>
          <cell r="AZ107">
            <v>6.1856734032369791E-2</v>
          </cell>
        </row>
        <row r="108">
          <cell r="G108">
            <v>1306</v>
          </cell>
          <cell r="I108">
            <v>6.2103268894492983E-2</v>
          </cell>
          <cell r="AX108">
            <v>1306</v>
          </cell>
          <cell r="AZ108">
            <v>6.2103268894492983E-2</v>
          </cell>
        </row>
        <row r="109">
          <cell r="G109">
            <v>1307</v>
          </cell>
          <cell r="I109">
            <v>6.2482282120489681E-2</v>
          </cell>
          <cell r="AX109">
            <v>1307</v>
          </cell>
          <cell r="AZ109">
            <v>6.2482282120489681E-2</v>
          </cell>
        </row>
        <row r="110">
          <cell r="G110">
            <v>1309</v>
          </cell>
          <cell r="I110">
            <v>6.2810049456583014E-2</v>
          </cell>
          <cell r="AX110">
            <v>1309</v>
          </cell>
          <cell r="AZ110">
            <v>6.2810049456583014E-2</v>
          </cell>
        </row>
        <row r="111">
          <cell r="G111">
            <v>1331</v>
          </cell>
          <cell r="I111">
            <v>6.3183968187652234E-2</v>
          </cell>
          <cell r="AX111">
            <v>1331</v>
          </cell>
          <cell r="AZ111">
            <v>6.3183968187652234E-2</v>
          </cell>
        </row>
        <row r="112">
          <cell r="G112">
            <v>1338</v>
          </cell>
          <cell r="I112">
            <v>6.3557886918721454E-2</v>
          </cell>
          <cell r="AX112">
            <v>1338</v>
          </cell>
          <cell r="AZ112">
            <v>6.3557886918721454E-2</v>
          </cell>
        </row>
        <row r="113">
          <cell r="G113">
            <v>1343</v>
          </cell>
          <cell r="I113">
            <v>6.4070689749902099E-2</v>
          </cell>
          <cell r="AX113">
            <v>1343</v>
          </cell>
          <cell r="AZ113">
            <v>6.4070689749902099E-2</v>
          </cell>
        </row>
        <row r="114">
          <cell r="G114">
            <v>1352</v>
          </cell>
          <cell r="I114">
            <v>6.4431711025458735E-2</v>
          </cell>
          <cell r="AX114">
            <v>1352</v>
          </cell>
          <cell r="AZ114">
            <v>6.4431711025458735E-2</v>
          </cell>
        </row>
        <row r="115">
          <cell r="G115">
            <v>1352</v>
          </cell>
          <cell r="I115">
            <v>6.494451385663938E-2</v>
          </cell>
          <cell r="AX115">
            <v>1352</v>
          </cell>
          <cell r="AZ115">
            <v>6.494451385663938E-2</v>
          </cell>
        </row>
        <row r="116">
          <cell r="G116">
            <v>1375</v>
          </cell>
          <cell r="I116">
            <v>6.5457316687820025E-2</v>
          </cell>
          <cell r="AX116">
            <v>1375</v>
          </cell>
          <cell r="AZ116">
            <v>6.5457316687820025E-2</v>
          </cell>
        </row>
        <row r="117">
          <cell r="G117">
            <v>1377</v>
          </cell>
          <cell r="I117">
            <v>6.6055242725383781E-2</v>
          </cell>
          <cell r="AX117">
            <v>1377</v>
          </cell>
          <cell r="AZ117">
            <v>6.6055242725383781E-2</v>
          </cell>
        </row>
        <row r="118">
          <cell r="G118">
            <v>1397</v>
          </cell>
          <cell r="I118">
            <v>6.6483717693271271E-2</v>
          </cell>
          <cell r="AX118">
            <v>1397</v>
          </cell>
          <cell r="AZ118">
            <v>6.6483717693271271E-2</v>
          </cell>
        </row>
        <row r="119">
          <cell r="G119">
            <v>1398</v>
          </cell>
          <cell r="I119">
            <v>6.7213692179524775E-2</v>
          </cell>
          <cell r="AX119">
            <v>1398</v>
          </cell>
          <cell r="AZ119">
            <v>6.7213692179524775E-2</v>
          </cell>
        </row>
        <row r="120">
          <cell r="G120">
            <v>1398</v>
          </cell>
          <cell r="I120">
            <v>6.7797753452412499E-2</v>
          </cell>
          <cell r="AX120">
            <v>1398</v>
          </cell>
          <cell r="AZ120">
            <v>6.7797753452412499E-2</v>
          </cell>
        </row>
        <row r="121">
          <cell r="G121">
            <v>1399</v>
          </cell>
          <cell r="I121">
            <v>6.8226228420299989E-2</v>
          </cell>
          <cell r="AX121">
            <v>1399</v>
          </cell>
          <cell r="AZ121">
            <v>6.8226228420299989E-2</v>
          </cell>
        </row>
        <row r="122">
          <cell r="G122">
            <v>1401</v>
          </cell>
          <cell r="I122">
            <v>6.8755174566630564E-2</v>
          </cell>
          <cell r="AX122">
            <v>1401</v>
          </cell>
          <cell r="AZ122">
            <v>6.8755174566630564E-2</v>
          </cell>
        </row>
        <row r="123">
          <cell r="G123">
            <v>1405</v>
          </cell>
          <cell r="I123">
            <v>6.9183649534518055E-2</v>
          </cell>
          <cell r="AX123">
            <v>1405</v>
          </cell>
          <cell r="AZ123">
            <v>6.9183649534518055E-2</v>
          </cell>
        </row>
        <row r="124">
          <cell r="G124">
            <v>1407</v>
          </cell>
          <cell r="I124">
            <v>6.9679556698977213E-2</v>
          </cell>
          <cell r="AX124">
            <v>1407</v>
          </cell>
          <cell r="AZ124">
            <v>6.9679556698977213E-2</v>
          </cell>
        </row>
        <row r="125">
          <cell r="G125">
            <v>1408</v>
          </cell>
          <cell r="I125">
            <v>7.0263617971864936E-2</v>
          </cell>
          <cell r="AX125">
            <v>1408</v>
          </cell>
          <cell r="AZ125">
            <v>7.0263617971864936E-2</v>
          </cell>
        </row>
        <row r="126">
          <cell r="G126">
            <v>1411</v>
          </cell>
          <cell r="I126">
            <v>7.0692092939752427E-2</v>
          </cell>
          <cell r="AX126">
            <v>1411</v>
          </cell>
          <cell r="AZ126">
            <v>7.0692092939752427E-2</v>
          </cell>
        </row>
        <row r="127">
          <cell r="G127">
            <v>1415</v>
          </cell>
          <cell r="I127">
            <v>7.1120567907639917E-2</v>
          </cell>
          <cell r="AX127">
            <v>1415</v>
          </cell>
          <cell r="AZ127">
            <v>7.1120567907639917E-2</v>
          </cell>
        </row>
        <row r="128">
          <cell r="G128">
            <v>1417</v>
          </cell>
          <cell r="I128">
            <v>7.1549042875527408E-2</v>
          </cell>
          <cell r="AX128">
            <v>1417</v>
          </cell>
          <cell r="AZ128">
            <v>7.1549042875527408E-2</v>
          </cell>
        </row>
        <row r="129">
          <cell r="G129">
            <v>1420</v>
          </cell>
          <cell r="I129">
            <v>7.1977517843414898E-2</v>
          </cell>
          <cell r="AX129">
            <v>1420</v>
          </cell>
          <cell r="AZ129">
            <v>7.1977517843414898E-2</v>
          </cell>
        </row>
        <row r="130">
          <cell r="G130">
            <v>1422</v>
          </cell>
          <cell r="I130">
            <v>7.2405992811302389E-2</v>
          </cell>
          <cell r="AX130">
            <v>1422</v>
          </cell>
          <cell r="AZ130">
            <v>7.2405992811302389E-2</v>
          </cell>
        </row>
        <row r="131">
          <cell r="G131">
            <v>1423</v>
          </cell>
          <cell r="I131">
            <v>7.2834467779189879E-2</v>
          </cell>
          <cell r="AX131">
            <v>1423</v>
          </cell>
          <cell r="AZ131">
            <v>7.2834467779189879E-2</v>
          </cell>
        </row>
        <row r="132">
          <cell r="G132">
            <v>1423</v>
          </cell>
          <cell r="I132">
            <v>7.3232526247826835E-2</v>
          </cell>
          <cell r="AX132">
            <v>1423</v>
          </cell>
          <cell r="AZ132">
            <v>7.3232526247826835E-2</v>
          </cell>
        </row>
        <row r="133">
          <cell r="G133">
            <v>1425</v>
          </cell>
          <cell r="I133">
            <v>7.3661001215714325E-2</v>
          </cell>
          <cell r="AX133">
            <v>1425</v>
          </cell>
          <cell r="AZ133">
            <v>7.3661001215714325E-2</v>
          </cell>
        </row>
        <row r="134">
          <cell r="G134">
            <v>1426</v>
          </cell>
          <cell r="I134">
            <v>7.4021506593050457E-2</v>
          </cell>
          <cell r="AX134">
            <v>1426</v>
          </cell>
          <cell r="AZ134">
            <v>7.4021506593050457E-2</v>
          </cell>
        </row>
        <row r="135">
          <cell r="G135">
            <v>1438</v>
          </cell>
          <cell r="I135">
            <v>7.4382011970386588E-2</v>
          </cell>
          <cell r="AX135">
            <v>1438</v>
          </cell>
          <cell r="AZ135">
            <v>7.4382011970386588E-2</v>
          </cell>
        </row>
        <row r="136">
          <cell r="G136">
            <v>1439</v>
          </cell>
          <cell r="I136">
            <v>7.4922759288511179E-2</v>
          </cell>
          <cell r="AX136">
            <v>1439</v>
          </cell>
          <cell r="AZ136">
            <v>7.4922759288511179E-2</v>
          </cell>
        </row>
        <row r="137">
          <cell r="G137">
            <v>1441</v>
          </cell>
          <cell r="I137">
            <v>7.5403425959706283E-2</v>
          </cell>
          <cell r="AX137">
            <v>1441</v>
          </cell>
          <cell r="AZ137">
            <v>7.5403425959706283E-2</v>
          </cell>
        </row>
        <row r="138">
          <cell r="G138">
            <v>1443</v>
          </cell>
          <cell r="I138">
            <v>7.5882695406554193E-2</v>
          </cell>
          <cell r="AX138">
            <v>1443</v>
          </cell>
          <cell r="AZ138">
            <v>7.5882695406554193E-2</v>
          </cell>
        </row>
        <row r="139">
          <cell r="G139">
            <v>1448</v>
          </cell>
          <cell r="I139">
            <v>7.6363362077749297E-2</v>
          </cell>
          <cell r="AX139">
            <v>1448</v>
          </cell>
          <cell r="AZ139">
            <v>7.6363362077749297E-2</v>
          </cell>
        </row>
        <row r="140">
          <cell r="G140">
            <v>1449</v>
          </cell>
          <cell r="I140">
            <v>7.6844028748944401E-2</v>
          </cell>
          <cell r="AX140">
            <v>1449</v>
          </cell>
          <cell r="AZ140">
            <v>7.6844028748944401E-2</v>
          </cell>
        </row>
        <row r="141">
          <cell r="G141">
            <v>1528</v>
          </cell>
          <cell r="I141">
            <v>7.7217947480013621E-2</v>
          </cell>
          <cell r="AX141">
            <v>1528</v>
          </cell>
          <cell r="AZ141">
            <v>7.7217947480013621E-2</v>
          </cell>
        </row>
        <row r="142">
          <cell r="G142">
            <v>1531</v>
          </cell>
          <cell r="I142">
            <v>7.7858972514748617E-2</v>
          </cell>
          <cell r="AX142">
            <v>1531</v>
          </cell>
          <cell r="AZ142">
            <v>7.7858972514748617E-2</v>
          </cell>
        </row>
        <row r="143">
          <cell r="G143">
            <v>1532</v>
          </cell>
          <cell r="I143">
            <v>7.8588947001002121E-2</v>
          </cell>
          <cell r="AX143">
            <v>1532</v>
          </cell>
          <cell r="AZ143">
            <v>7.8588947001002121E-2</v>
          </cell>
        </row>
        <row r="144">
          <cell r="G144">
            <v>1532</v>
          </cell>
          <cell r="I144">
            <v>7.9087476648082161E-2</v>
          </cell>
          <cell r="AX144">
            <v>1532</v>
          </cell>
          <cell r="AZ144">
            <v>7.9087476648082161E-2</v>
          </cell>
        </row>
        <row r="145">
          <cell r="G145">
            <v>1532</v>
          </cell>
          <cell r="I145">
            <v>7.9500345694799412E-2</v>
          </cell>
          <cell r="AX145">
            <v>1532</v>
          </cell>
          <cell r="AZ145">
            <v>7.9500345694799412E-2</v>
          </cell>
        </row>
        <row r="146">
          <cell r="G146">
            <v>1533</v>
          </cell>
          <cell r="I146">
            <v>7.9998875341879452E-2</v>
          </cell>
          <cell r="AX146">
            <v>1533</v>
          </cell>
          <cell r="AZ146">
            <v>7.9998875341879452E-2</v>
          </cell>
        </row>
        <row r="147">
          <cell r="G147">
            <v>1534</v>
          </cell>
          <cell r="I147">
            <v>8.0706666204651306E-2</v>
          </cell>
          <cell r="AX147">
            <v>1534</v>
          </cell>
          <cell r="AZ147">
            <v>8.0706666204651306E-2</v>
          </cell>
        </row>
        <row r="148">
          <cell r="G148">
            <v>1534</v>
          </cell>
          <cell r="I148">
            <v>8.1219469035831951E-2</v>
          </cell>
          <cell r="AX148">
            <v>1534</v>
          </cell>
          <cell r="AZ148">
            <v>8.1219469035831951E-2</v>
          </cell>
        </row>
        <row r="149">
          <cell r="G149">
            <v>1534</v>
          </cell>
          <cell r="I149">
            <v>8.1700221690063815E-2</v>
          </cell>
          <cell r="AX149">
            <v>1534</v>
          </cell>
          <cell r="AZ149">
            <v>8.1700221690063815E-2</v>
          </cell>
        </row>
        <row r="150">
          <cell r="G150">
            <v>1534</v>
          </cell>
          <cell r="I150">
            <v>8.2180974344295679E-2</v>
          </cell>
          <cell r="AX150">
            <v>1534</v>
          </cell>
          <cell r="AZ150">
            <v>8.2180974344295679E-2</v>
          </cell>
        </row>
        <row r="151">
          <cell r="G151">
            <v>1535</v>
          </cell>
          <cell r="I151">
            <v>8.2910948830549183E-2</v>
          </cell>
          <cell r="AX151">
            <v>1535</v>
          </cell>
          <cell r="AZ151">
            <v>8.2910948830549183E-2</v>
          </cell>
        </row>
        <row r="152">
          <cell r="G152">
            <v>1536</v>
          </cell>
          <cell r="I152">
            <v>8.3289962056545874E-2</v>
          </cell>
          <cell r="AX152">
            <v>1536</v>
          </cell>
          <cell r="AZ152">
            <v>8.3289962056545874E-2</v>
          </cell>
        </row>
        <row r="153">
          <cell r="G153">
            <v>1537</v>
          </cell>
          <cell r="I153">
            <v>8.3953256697799281E-2</v>
          </cell>
          <cell r="AX153">
            <v>1537</v>
          </cell>
          <cell r="AZ153">
            <v>8.3953256697799281E-2</v>
          </cell>
        </row>
        <row r="154">
          <cell r="G154">
            <v>1538</v>
          </cell>
          <cell r="I154">
            <v>8.4434611233288395E-2</v>
          </cell>
          <cell r="AX154">
            <v>1538</v>
          </cell>
          <cell r="AZ154">
            <v>8.4434611233288395E-2</v>
          </cell>
        </row>
        <row r="155">
          <cell r="G155">
            <v>1539</v>
          </cell>
          <cell r="I155">
            <v>8.5097905874541802E-2</v>
          </cell>
          <cell r="AX155">
            <v>1539</v>
          </cell>
          <cell r="AZ155">
            <v>8.5097905874541802E-2</v>
          </cell>
        </row>
        <row r="156">
          <cell r="G156">
            <v>1539</v>
          </cell>
          <cell r="I156">
            <v>8.5458927150098438E-2</v>
          </cell>
          <cell r="AX156">
            <v>1539</v>
          </cell>
          <cell r="AZ156">
            <v>8.5458927150098438E-2</v>
          </cell>
        </row>
        <row r="157">
          <cell r="G157">
            <v>1539</v>
          </cell>
          <cell r="I157">
            <v>8.5957456797178478E-2</v>
          </cell>
          <cell r="AX157">
            <v>1539</v>
          </cell>
          <cell r="AZ157">
            <v>8.5957456797178478E-2</v>
          </cell>
        </row>
        <row r="158">
          <cell r="G158">
            <v>1540</v>
          </cell>
          <cell r="I158">
            <v>8.6449752674094105E-2</v>
          </cell>
          <cell r="AX158">
            <v>1540</v>
          </cell>
          <cell r="AZ158">
            <v>8.6449752674094105E-2</v>
          </cell>
        </row>
        <row r="159">
          <cell r="G159">
            <v>1542</v>
          </cell>
          <cell r="I159">
            <v>8.696107229789081E-2</v>
          </cell>
          <cell r="AX159">
            <v>1542</v>
          </cell>
          <cell r="AZ159">
            <v>8.696107229789081E-2</v>
          </cell>
        </row>
        <row r="160">
          <cell r="G160">
            <v>1542</v>
          </cell>
          <cell r="I160">
            <v>8.7466437596392527E-2</v>
          </cell>
          <cell r="AX160">
            <v>1542</v>
          </cell>
          <cell r="AZ160">
            <v>8.7466437596392527E-2</v>
          </cell>
        </row>
        <row r="161">
          <cell r="G161">
            <v>1543</v>
          </cell>
          <cell r="I161">
            <v>8.8272464078651941E-2</v>
          </cell>
          <cell r="AX161">
            <v>1543</v>
          </cell>
          <cell r="AZ161">
            <v>8.8272464078651941E-2</v>
          </cell>
        </row>
        <row r="162">
          <cell r="G162">
            <v>1543</v>
          </cell>
          <cell r="I162">
            <v>8.8913489113386937E-2</v>
          </cell>
          <cell r="AX162">
            <v>1543</v>
          </cell>
          <cell r="AZ162">
            <v>8.8913489113386937E-2</v>
          </cell>
        </row>
        <row r="163">
          <cell r="G163">
            <v>1544</v>
          </cell>
          <cell r="I163">
            <v>8.9426291944567582E-2</v>
          </cell>
          <cell r="AX163">
            <v>1544</v>
          </cell>
          <cell r="AZ163">
            <v>8.9426291944567582E-2</v>
          </cell>
        </row>
        <row r="164">
          <cell r="G164">
            <v>1545</v>
          </cell>
          <cell r="I164">
            <v>9.0065446848253253E-2</v>
          </cell>
          <cell r="AX164">
            <v>1545</v>
          </cell>
          <cell r="AZ164">
            <v>9.0065446848253253E-2</v>
          </cell>
        </row>
        <row r="165">
          <cell r="G165">
            <v>1545</v>
          </cell>
          <cell r="I165">
            <v>9.0478315894970504E-2</v>
          </cell>
          <cell r="AX165">
            <v>1545</v>
          </cell>
          <cell r="AZ165">
            <v>9.0478315894970504E-2</v>
          </cell>
        </row>
        <row r="166">
          <cell r="G166">
            <v>1546</v>
          </cell>
          <cell r="I166">
            <v>9.11193409297055E-2</v>
          </cell>
          <cell r="AX166">
            <v>1546</v>
          </cell>
          <cell r="AZ166">
            <v>9.11193409297055E-2</v>
          </cell>
        </row>
        <row r="167">
          <cell r="G167">
            <v>1547</v>
          </cell>
          <cell r="I167">
            <v>9.18872769266844E-2</v>
          </cell>
          <cell r="AX167">
            <v>1547</v>
          </cell>
          <cell r="AZ167">
            <v>9.18872769266844E-2</v>
          </cell>
        </row>
        <row r="168">
          <cell r="G168">
            <v>1548</v>
          </cell>
          <cell r="I168">
            <v>9.2445306835195876E-2</v>
          </cell>
          <cell r="AX168">
            <v>1548</v>
          </cell>
          <cell r="AZ168">
            <v>9.2445306835195876E-2</v>
          </cell>
        </row>
        <row r="169">
          <cell r="G169">
            <v>1548</v>
          </cell>
          <cell r="I169">
            <v>9.2858175881913127E-2</v>
          </cell>
          <cell r="AX169">
            <v>1548</v>
          </cell>
          <cell r="AZ169">
            <v>9.2858175881913127E-2</v>
          </cell>
        </row>
        <row r="170">
          <cell r="G170">
            <v>1549</v>
          </cell>
          <cell r="I170">
            <v>9.3339530417402242E-2</v>
          </cell>
          <cell r="AX170">
            <v>1549</v>
          </cell>
          <cell r="AZ170">
            <v>9.3339530417402242E-2</v>
          </cell>
        </row>
        <row r="171">
          <cell r="G171">
            <v>1549</v>
          </cell>
          <cell r="I171">
            <v>9.3820884952891356E-2</v>
          </cell>
          <cell r="AX171">
            <v>1549</v>
          </cell>
          <cell r="AZ171">
            <v>9.3820884952891356E-2</v>
          </cell>
        </row>
        <row r="172">
          <cell r="G172">
            <v>1549</v>
          </cell>
          <cell r="I172">
            <v>9.4233753999608608E-2</v>
          </cell>
          <cell r="AX172">
            <v>1549</v>
          </cell>
          <cell r="AZ172">
            <v>9.4233753999608608E-2</v>
          </cell>
        </row>
        <row r="173">
          <cell r="G173">
            <v>1550</v>
          </cell>
          <cell r="I173">
            <v>9.4631812468245563E-2</v>
          </cell>
          <cell r="AX173">
            <v>1550</v>
          </cell>
          <cell r="AZ173">
            <v>9.4631812468245563E-2</v>
          </cell>
        </row>
        <row r="174">
          <cell r="G174">
            <v>1552</v>
          </cell>
          <cell r="I174">
            <v>9.5295107109498969E-2</v>
          </cell>
          <cell r="AX174">
            <v>1552</v>
          </cell>
          <cell r="AZ174">
            <v>9.5295107109498969E-2</v>
          </cell>
        </row>
        <row r="175">
          <cell r="G175">
            <v>1552</v>
          </cell>
          <cell r="I175">
            <v>9.5655612486835101E-2</v>
          </cell>
          <cell r="AX175">
            <v>1552</v>
          </cell>
          <cell r="AZ175">
            <v>9.5655612486835101E-2</v>
          </cell>
        </row>
        <row r="176">
          <cell r="G176">
            <v>1555</v>
          </cell>
          <cell r="I176">
            <v>9.6016117864171233E-2</v>
          </cell>
          <cell r="AX176">
            <v>1555</v>
          </cell>
          <cell r="AZ176">
            <v>9.6016117864171233E-2</v>
          </cell>
        </row>
        <row r="177">
          <cell r="G177">
            <v>1559</v>
          </cell>
          <cell r="I177">
            <v>9.6376623241507364E-2</v>
          </cell>
          <cell r="AX177">
            <v>1559</v>
          </cell>
          <cell r="AZ177">
            <v>9.6376623241507364E-2</v>
          </cell>
        </row>
        <row r="178">
          <cell r="G178">
            <v>1561</v>
          </cell>
          <cell r="I178">
            <v>9.6737128618843496E-2</v>
          </cell>
          <cell r="AX178">
            <v>1561</v>
          </cell>
          <cell r="AZ178">
            <v>9.6737128618843496E-2</v>
          </cell>
        </row>
        <row r="179">
          <cell r="G179">
            <v>1561</v>
          </cell>
          <cell r="I179">
            <v>9.7242493917345213E-2</v>
          </cell>
          <cell r="AX179">
            <v>1561</v>
          </cell>
          <cell r="AZ179">
            <v>9.7242493917345213E-2</v>
          </cell>
        </row>
        <row r="180">
          <cell r="G180">
            <v>1563</v>
          </cell>
          <cell r="I180">
            <v>9.7602999294681345E-2</v>
          </cell>
          <cell r="AX180">
            <v>1563</v>
          </cell>
          <cell r="AZ180">
            <v>9.7602999294681345E-2</v>
          </cell>
        </row>
        <row r="181">
          <cell r="G181">
            <v>1566</v>
          </cell>
          <cell r="I181">
            <v>9.7963504672017476E-2</v>
          </cell>
          <cell r="AX181">
            <v>1566</v>
          </cell>
          <cell r="AZ181">
            <v>9.7963504672017476E-2</v>
          </cell>
        </row>
        <row r="182">
          <cell r="G182">
            <v>1569</v>
          </cell>
          <cell r="I182">
            <v>9.869347915827098E-2</v>
          </cell>
          <cell r="AX182">
            <v>1569</v>
          </cell>
          <cell r="AZ182">
            <v>9.869347915827098E-2</v>
          </cell>
        </row>
        <row r="183">
          <cell r="G183">
            <v>1570</v>
          </cell>
          <cell r="I183">
            <v>9.9053984535607112E-2</v>
          </cell>
          <cell r="AX183">
            <v>1570</v>
          </cell>
          <cell r="AZ183">
            <v>9.9053984535607112E-2</v>
          </cell>
        </row>
        <row r="184">
          <cell r="G184">
            <v>1572</v>
          </cell>
          <cell r="I184">
            <v>9.9774973794520175E-2</v>
          </cell>
          <cell r="AX184">
            <v>1572</v>
          </cell>
          <cell r="AZ184">
            <v>9.9774973794520175E-2</v>
          </cell>
        </row>
        <row r="185">
          <cell r="G185">
            <v>1573</v>
          </cell>
          <cell r="I185">
            <v>0.10050494828077368</v>
          </cell>
          <cell r="AX185">
            <v>1573</v>
          </cell>
          <cell r="AZ185">
            <v>0.10050494828077368</v>
          </cell>
        </row>
        <row r="186">
          <cell r="G186">
            <v>1574</v>
          </cell>
          <cell r="I186">
            <v>0.10095556388062445</v>
          </cell>
          <cell r="AX186">
            <v>1574</v>
          </cell>
          <cell r="AZ186">
            <v>0.10095556388062445</v>
          </cell>
        </row>
        <row r="187">
          <cell r="G187">
            <v>1575</v>
          </cell>
          <cell r="I187">
            <v>0.10131606925796058</v>
          </cell>
          <cell r="AX187">
            <v>1575</v>
          </cell>
          <cell r="AZ187">
            <v>0.10131606925796058</v>
          </cell>
        </row>
        <row r="188">
          <cell r="G188">
            <v>1577</v>
          </cell>
          <cell r="I188">
            <v>0.1018214345564623</v>
          </cell>
          <cell r="AX188">
            <v>1577</v>
          </cell>
          <cell r="AZ188">
            <v>0.1018214345564623</v>
          </cell>
        </row>
        <row r="189">
          <cell r="G189">
            <v>1581</v>
          </cell>
          <cell r="I189">
            <v>0.10220605817560696</v>
          </cell>
          <cell r="AX189">
            <v>1581</v>
          </cell>
          <cell r="AZ189">
            <v>0.10220605817560696</v>
          </cell>
        </row>
        <row r="190">
          <cell r="G190">
            <v>1581</v>
          </cell>
          <cell r="I190">
            <v>0.10259068179475163</v>
          </cell>
          <cell r="AX190">
            <v>1581</v>
          </cell>
          <cell r="AZ190">
            <v>0.10259068179475163</v>
          </cell>
        </row>
        <row r="191">
          <cell r="G191">
            <v>1588</v>
          </cell>
          <cell r="I191">
            <v>0.10309604709325335</v>
          </cell>
          <cell r="AX191">
            <v>1588</v>
          </cell>
          <cell r="AZ191">
            <v>0.10309604709325335</v>
          </cell>
        </row>
        <row r="192">
          <cell r="G192">
            <v>1591</v>
          </cell>
          <cell r="I192">
            <v>0.10360141239175506</v>
          </cell>
          <cell r="AX192">
            <v>1591</v>
          </cell>
          <cell r="AZ192">
            <v>0.10360141239175506</v>
          </cell>
        </row>
        <row r="193">
          <cell r="G193">
            <v>1654</v>
          </cell>
          <cell r="I193">
            <v>0.10417653142882072</v>
          </cell>
          <cell r="AX193">
            <v>1654</v>
          </cell>
          <cell r="AZ193">
            <v>0.10417653142882072</v>
          </cell>
        </row>
        <row r="194">
          <cell r="G194">
            <v>1664</v>
          </cell>
          <cell r="I194">
            <v>0.10482355378036907</v>
          </cell>
          <cell r="AX194">
            <v>1664</v>
          </cell>
          <cell r="AZ194">
            <v>0.10482355378036907</v>
          </cell>
        </row>
        <row r="195">
          <cell r="G195">
            <v>1665</v>
          </cell>
          <cell r="I195">
            <v>0.10590188854001768</v>
          </cell>
          <cell r="AX195">
            <v>1665</v>
          </cell>
          <cell r="AZ195">
            <v>0.10590188854001768</v>
          </cell>
        </row>
        <row r="196">
          <cell r="G196">
            <v>1665</v>
          </cell>
          <cell r="I196">
            <v>0.10698022329966629</v>
          </cell>
          <cell r="AX196">
            <v>1665</v>
          </cell>
          <cell r="AZ196">
            <v>0.10698022329966629</v>
          </cell>
        </row>
        <row r="197">
          <cell r="G197">
            <v>1667</v>
          </cell>
          <cell r="I197">
            <v>0.10769914896569734</v>
          </cell>
          <cell r="AX197">
            <v>1667</v>
          </cell>
          <cell r="AZ197">
            <v>0.10769914896569734</v>
          </cell>
        </row>
        <row r="198">
          <cell r="G198">
            <v>1670</v>
          </cell>
          <cell r="I198">
            <v>0.10877748372534594</v>
          </cell>
          <cell r="AX198">
            <v>1670</v>
          </cell>
          <cell r="AZ198">
            <v>0.10877748372534594</v>
          </cell>
        </row>
        <row r="199">
          <cell r="G199">
            <v>1670</v>
          </cell>
          <cell r="I199">
            <v>0.10985581848499455</v>
          </cell>
          <cell r="AX199">
            <v>1670</v>
          </cell>
          <cell r="AZ199">
            <v>0.10985581848499455</v>
          </cell>
        </row>
        <row r="200">
          <cell r="G200">
            <v>1671</v>
          </cell>
          <cell r="I200">
            <v>0.11058579297124806</v>
          </cell>
          <cell r="AX200">
            <v>1671</v>
          </cell>
          <cell r="AZ200">
            <v>0.11058579297124806</v>
          </cell>
        </row>
        <row r="201">
          <cell r="G201">
            <v>1671</v>
          </cell>
          <cell r="I201">
            <v>0.11166412773089666</v>
          </cell>
          <cell r="AX201">
            <v>1671</v>
          </cell>
          <cell r="AZ201">
            <v>0.11166412773089666</v>
          </cell>
        </row>
        <row r="202">
          <cell r="G202">
            <v>1673</v>
          </cell>
          <cell r="I202">
            <v>0.11192472081952858</v>
          </cell>
          <cell r="AX202">
            <v>1673</v>
          </cell>
          <cell r="AZ202">
            <v>0.11192472081952858</v>
          </cell>
        </row>
        <row r="203">
          <cell r="G203">
            <v>1675</v>
          </cell>
          <cell r="I203">
            <v>0.11288048676028918</v>
          </cell>
          <cell r="AX203">
            <v>1675</v>
          </cell>
          <cell r="AZ203">
            <v>0.11288048676028918</v>
          </cell>
        </row>
        <row r="204">
          <cell r="G204">
            <v>1681</v>
          </cell>
          <cell r="I204">
            <v>0.11352750911183754</v>
          </cell>
          <cell r="AX204">
            <v>1681</v>
          </cell>
          <cell r="AZ204">
            <v>0.11352750911183754</v>
          </cell>
        </row>
        <row r="205">
          <cell r="G205">
            <v>1684</v>
          </cell>
          <cell r="I205">
            <v>0.11378810220046945</v>
          </cell>
          <cell r="AX205">
            <v>1684</v>
          </cell>
          <cell r="AZ205">
            <v>0.11378810220046945</v>
          </cell>
        </row>
        <row r="206">
          <cell r="G206">
            <v>1685</v>
          </cell>
          <cell r="I206">
            <v>0.11450702786650049</v>
          </cell>
          <cell r="AX206">
            <v>1685</v>
          </cell>
          <cell r="AZ206">
            <v>0.11450702786650049</v>
          </cell>
        </row>
        <row r="207">
          <cell r="G207">
            <v>1689</v>
          </cell>
          <cell r="I207">
            <v>0.1147676209551324</v>
          </cell>
          <cell r="AX207">
            <v>1689</v>
          </cell>
          <cell r="AZ207">
            <v>0.1147676209551324</v>
          </cell>
        </row>
        <row r="208">
          <cell r="G208">
            <v>1689</v>
          </cell>
          <cell r="I208">
            <v>0.11502821404376432</v>
          </cell>
          <cell r="AX208">
            <v>1689</v>
          </cell>
          <cell r="AZ208">
            <v>0.11502821404376432</v>
          </cell>
        </row>
        <row r="209">
          <cell r="G209">
            <v>1689</v>
          </cell>
          <cell r="I209">
            <v>0.11528880713239623</v>
          </cell>
          <cell r="AX209">
            <v>1689</v>
          </cell>
          <cell r="AZ209">
            <v>0.11528880713239623</v>
          </cell>
        </row>
        <row r="210">
          <cell r="G210">
            <v>1690</v>
          </cell>
          <cell r="I210">
            <v>0.1157984285912171</v>
          </cell>
          <cell r="AX210">
            <v>1690</v>
          </cell>
          <cell r="AZ210">
            <v>0.1157984285912171</v>
          </cell>
        </row>
        <row r="211">
          <cell r="G211">
            <v>1690</v>
          </cell>
          <cell r="I211">
            <v>0.11614588604272633</v>
          </cell>
          <cell r="AX211">
            <v>1690</v>
          </cell>
          <cell r="AZ211">
            <v>0.11614588604272633</v>
          </cell>
        </row>
        <row r="212">
          <cell r="G212">
            <v>1691</v>
          </cell>
          <cell r="I212">
            <v>0.11648564801244637</v>
          </cell>
          <cell r="AX212">
            <v>1691</v>
          </cell>
          <cell r="AZ212">
            <v>0.11648564801244637</v>
          </cell>
        </row>
        <row r="213">
          <cell r="G213">
            <v>1691</v>
          </cell>
          <cell r="I213">
            <v>0.11682540998216642</v>
          </cell>
          <cell r="AX213">
            <v>1691</v>
          </cell>
          <cell r="AZ213">
            <v>0.11682540998216642</v>
          </cell>
        </row>
        <row r="214">
          <cell r="G214">
            <v>1691</v>
          </cell>
          <cell r="I214">
            <v>0.11708600307079833</v>
          </cell>
          <cell r="AX214">
            <v>1691</v>
          </cell>
          <cell r="AZ214">
            <v>0.11708600307079833</v>
          </cell>
        </row>
        <row r="215">
          <cell r="G215">
            <v>1698</v>
          </cell>
          <cell r="I215">
            <v>0.11741174980552803</v>
          </cell>
          <cell r="AX215">
            <v>1698</v>
          </cell>
          <cell r="AZ215">
            <v>0.11741174980552803</v>
          </cell>
        </row>
        <row r="216">
          <cell r="G216">
            <v>1698</v>
          </cell>
          <cell r="I216">
            <v>0.11767234289415994</v>
          </cell>
          <cell r="AX216">
            <v>1698</v>
          </cell>
          <cell r="AZ216">
            <v>0.11767234289415994</v>
          </cell>
        </row>
        <row r="217">
          <cell r="G217">
            <v>1698</v>
          </cell>
          <cell r="I217">
            <v>0.11793293598279185</v>
          </cell>
          <cell r="AX217">
            <v>1698</v>
          </cell>
          <cell r="AZ217">
            <v>0.11793293598279185</v>
          </cell>
        </row>
        <row r="218">
          <cell r="G218">
            <v>1700</v>
          </cell>
          <cell r="I218">
            <v>0.11819352907142376</v>
          </cell>
          <cell r="AX218">
            <v>1700</v>
          </cell>
          <cell r="AZ218">
            <v>0.11819352907142376</v>
          </cell>
        </row>
        <row r="219">
          <cell r="G219">
            <v>1701</v>
          </cell>
          <cell r="I219">
            <v>0.11854098652293299</v>
          </cell>
          <cell r="AX219">
            <v>1701</v>
          </cell>
          <cell r="AZ219">
            <v>0.11854098652293299</v>
          </cell>
        </row>
        <row r="220">
          <cell r="G220">
            <v>1703</v>
          </cell>
          <cell r="I220">
            <v>0.11899160212278376</v>
          </cell>
          <cell r="AX220">
            <v>1703</v>
          </cell>
          <cell r="AZ220">
            <v>0.11899160212278376</v>
          </cell>
        </row>
        <row r="221">
          <cell r="G221">
            <v>1705</v>
          </cell>
          <cell r="I221">
            <v>0.11931734885751345</v>
          </cell>
          <cell r="AX221">
            <v>1705</v>
          </cell>
          <cell r="AZ221">
            <v>0.11931734885751345</v>
          </cell>
        </row>
        <row r="222">
          <cell r="G222">
            <v>1706</v>
          </cell>
          <cell r="I222">
            <v>0.11964309559224315</v>
          </cell>
          <cell r="AX222">
            <v>1706</v>
          </cell>
          <cell r="AZ222">
            <v>0.11964309559224315</v>
          </cell>
        </row>
        <row r="223">
          <cell r="G223">
            <v>1707</v>
          </cell>
          <cell r="I223">
            <v>0.11999055304375238</v>
          </cell>
          <cell r="AX223">
            <v>1707</v>
          </cell>
          <cell r="AZ223">
            <v>0.11999055304375238</v>
          </cell>
        </row>
        <row r="224">
          <cell r="G224">
            <v>1708</v>
          </cell>
          <cell r="I224">
            <v>0.12033031501347242</v>
          </cell>
          <cell r="AX224">
            <v>1708</v>
          </cell>
          <cell r="AZ224">
            <v>0.12033031501347242</v>
          </cell>
        </row>
        <row r="225">
          <cell r="G225">
            <v>1709</v>
          </cell>
          <cell r="I225">
            <v>0.12072837348210938</v>
          </cell>
          <cell r="AX225">
            <v>1709</v>
          </cell>
          <cell r="AZ225">
            <v>0.12072837348210938</v>
          </cell>
        </row>
        <row r="226">
          <cell r="G226">
            <v>1710</v>
          </cell>
          <cell r="I226">
            <v>0.12108887885944551</v>
          </cell>
          <cell r="AX226">
            <v>1710</v>
          </cell>
          <cell r="AZ226">
            <v>0.12108887885944551</v>
          </cell>
        </row>
        <row r="227">
          <cell r="G227">
            <v>1711</v>
          </cell>
          <cell r="I227">
            <v>0.12153949445929628</v>
          </cell>
          <cell r="AX227">
            <v>1711</v>
          </cell>
          <cell r="AZ227">
            <v>0.12153949445929628</v>
          </cell>
        </row>
        <row r="228">
          <cell r="G228">
            <v>1716</v>
          </cell>
          <cell r="I228">
            <v>0.12189999983663241</v>
          </cell>
          <cell r="AX228">
            <v>1716</v>
          </cell>
          <cell r="AZ228">
            <v>0.12189999983663241</v>
          </cell>
        </row>
        <row r="229">
          <cell r="G229">
            <v>1717</v>
          </cell>
          <cell r="I229">
            <v>0.12256118789348543</v>
          </cell>
          <cell r="AX229">
            <v>1717</v>
          </cell>
          <cell r="AZ229">
            <v>0.12256118789348543</v>
          </cell>
        </row>
        <row r="230">
          <cell r="G230">
            <v>1718</v>
          </cell>
          <cell r="I230">
            <v>0.12310193521161002</v>
          </cell>
          <cell r="AX230">
            <v>1718</v>
          </cell>
          <cell r="AZ230">
            <v>0.12310193521161002</v>
          </cell>
        </row>
        <row r="231">
          <cell r="G231">
            <v>1718</v>
          </cell>
          <cell r="I231">
            <v>0.12364268252973461</v>
          </cell>
          <cell r="AX231">
            <v>1718</v>
          </cell>
          <cell r="AZ231">
            <v>0.12364268252973461</v>
          </cell>
        </row>
        <row r="232">
          <cell r="G232">
            <v>1719</v>
          </cell>
          <cell r="I232">
            <v>0.12409329812958537</v>
          </cell>
          <cell r="AX232">
            <v>1719</v>
          </cell>
          <cell r="AZ232">
            <v>0.12409329812958537</v>
          </cell>
        </row>
        <row r="233">
          <cell r="G233">
            <v>1720</v>
          </cell>
          <cell r="I233">
            <v>0.1244900238611527</v>
          </cell>
          <cell r="AX233">
            <v>1720</v>
          </cell>
          <cell r="AZ233">
            <v>0.1244900238611527</v>
          </cell>
        </row>
        <row r="234">
          <cell r="G234">
            <v>1720</v>
          </cell>
          <cell r="I234">
            <v>0.1250375208476622</v>
          </cell>
          <cell r="AX234">
            <v>1720</v>
          </cell>
          <cell r="AZ234">
            <v>0.1250375208476622</v>
          </cell>
        </row>
        <row r="235">
          <cell r="G235">
            <v>1721</v>
          </cell>
          <cell r="I235">
            <v>0.12539802622499832</v>
          </cell>
          <cell r="AX235">
            <v>1721</v>
          </cell>
          <cell r="AZ235">
            <v>0.12539802622499832</v>
          </cell>
        </row>
        <row r="236">
          <cell r="G236">
            <v>1722</v>
          </cell>
          <cell r="I236">
            <v>0.12583606680572432</v>
          </cell>
          <cell r="AX236">
            <v>1722</v>
          </cell>
          <cell r="AZ236">
            <v>0.12583606680572432</v>
          </cell>
        </row>
        <row r="237">
          <cell r="G237">
            <v>1723</v>
          </cell>
          <cell r="I237">
            <v>0.12619657218306043</v>
          </cell>
          <cell r="AX237">
            <v>1723</v>
          </cell>
          <cell r="AZ237">
            <v>0.12619657218306043</v>
          </cell>
        </row>
        <row r="238">
          <cell r="G238">
            <v>1726</v>
          </cell>
          <cell r="I238">
            <v>0.12685776023991346</v>
          </cell>
          <cell r="AX238">
            <v>1726</v>
          </cell>
          <cell r="AZ238">
            <v>0.12685776023991346</v>
          </cell>
        </row>
        <row r="239">
          <cell r="G239">
            <v>1727</v>
          </cell>
          <cell r="I239">
            <v>0.12757668590594451</v>
          </cell>
          <cell r="AX239">
            <v>1727</v>
          </cell>
          <cell r="AZ239">
            <v>0.12757668590594451</v>
          </cell>
        </row>
        <row r="240">
          <cell r="G240">
            <v>1729</v>
          </cell>
          <cell r="I240">
            <v>0.12812418289245403</v>
          </cell>
          <cell r="AX240">
            <v>1729</v>
          </cell>
          <cell r="AZ240">
            <v>0.12812418289245403</v>
          </cell>
        </row>
        <row r="241">
          <cell r="G241">
            <v>1732</v>
          </cell>
          <cell r="I241">
            <v>0.12852090862402135</v>
          </cell>
          <cell r="AX241">
            <v>1732</v>
          </cell>
          <cell r="AZ241">
            <v>0.12852090862402135</v>
          </cell>
        </row>
        <row r="242">
          <cell r="G242">
            <v>1733</v>
          </cell>
          <cell r="I242">
            <v>0.1292398342900524</v>
          </cell>
          <cell r="AX242">
            <v>1733</v>
          </cell>
          <cell r="AZ242">
            <v>0.1292398342900524</v>
          </cell>
        </row>
        <row r="243">
          <cell r="G243">
            <v>1733</v>
          </cell>
          <cell r="I243">
            <v>0.12963656002161972</v>
          </cell>
          <cell r="AX243">
            <v>1733</v>
          </cell>
          <cell r="AZ243">
            <v>0.12963656002161972</v>
          </cell>
        </row>
        <row r="244">
          <cell r="G244">
            <v>1734</v>
          </cell>
          <cell r="I244">
            <v>0.13018405700812924</v>
          </cell>
          <cell r="AX244">
            <v>1734</v>
          </cell>
          <cell r="AZ244">
            <v>0.13018405700812924</v>
          </cell>
        </row>
        <row r="245">
          <cell r="G245">
            <v>1735</v>
          </cell>
          <cell r="I245">
            <v>0.13058078273969656</v>
          </cell>
          <cell r="AX245">
            <v>1735</v>
          </cell>
          <cell r="AZ245">
            <v>0.13058078273969656</v>
          </cell>
        </row>
        <row r="246">
          <cell r="G246">
            <v>1736</v>
          </cell>
          <cell r="I246">
            <v>0.13106005218654446</v>
          </cell>
          <cell r="AX246">
            <v>1736</v>
          </cell>
          <cell r="AZ246">
            <v>0.13106005218654446</v>
          </cell>
        </row>
        <row r="247">
          <cell r="G247">
            <v>1738</v>
          </cell>
          <cell r="I247">
            <v>0.13160754917305398</v>
          </cell>
          <cell r="AX247">
            <v>1738</v>
          </cell>
          <cell r="AZ247">
            <v>0.13160754917305398</v>
          </cell>
        </row>
        <row r="248">
          <cell r="G248">
            <v>1741</v>
          </cell>
          <cell r="I248">
            <v>0.1321550461595635</v>
          </cell>
          <cell r="AX248">
            <v>1741</v>
          </cell>
          <cell r="AZ248">
            <v>0.1321550461595635</v>
          </cell>
        </row>
        <row r="249">
          <cell r="G249">
            <v>1841</v>
          </cell>
          <cell r="I249">
            <v>0.13262165460424988</v>
          </cell>
          <cell r="AX249">
            <v>1841</v>
          </cell>
          <cell r="AZ249">
            <v>0.13262165460424988</v>
          </cell>
        </row>
        <row r="250">
          <cell r="G250">
            <v>1844</v>
          </cell>
          <cell r="I250">
            <v>0.13365205382091003</v>
          </cell>
          <cell r="AX250">
            <v>1844</v>
          </cell>
          <cell r="AZ250">
            <v>0.13365205382091003</v>
          </cell>
        </row>
        <row r="251">
          <cell r="G251">
            <v>1848</v>
          </cell>
          <cell r="I251">
            <v>0.13411866226559641</v>
          </cell>
          <cell r="AX251">
            <v>1848</v>
          </cell>
          <cell r="AZ251">
            <v>0.13411866226559641</v>
          </cell>
        </row>
        <row r="252">
          <cell r="G252">
            <v>1849</v>
          </cell>
          <cell r="I252">
            <v>0.13458527071028278</v>
          </cell>
          <cell r="AX252">
            <v>1849</v>
          </cell>
          <cell r="AZ252">
            <v>0.13458527071028278</v>
          </cell>
        </row>
        <row r="253">
          <cell r="G253">
            <v>1851</v>
          </cell>
          <cell r="I253">
            <v>0.13561566992694293</v>
          </cell>
          <cell r="AX253">
            <v>1851</v>
          </cell>
          <cell r="AZ253">
            <v>0.13561566992694293</v>
          </cell>
        </row>
        <row r="254">
          <cell r="G254">
            <v>1854</v>
          </cell>
          <cell r="I254">
            <v>0.13654884382479732</v>
          </cell>
          <cell r="AX254">
            <v>1854</v>
          </cell>
          <cell r="AZ254">
            <v>0.13654884382479732</v>
          </cell>
        </row>
        <row r="255">
          <cell r="G255">
            <v>1866</v>
          </cell>
          <cell r="I255">
            <v>0.1374820177226517</v>
          </cell>
          <cell r="AX255">
            <v>1866</v>
          </cell>
          <cell r="AZ255">
            <v>0.1374820177226517</v>
          </cell>
        </row>
        <row r="256">
          <cell r="G256">
            <v>1867</v>
          </cell>
          <cell r="I256">
            <v>0.13794862616733808</v>
          </cell>
          <cell r="AX256">
            <v>1867</v>
          </cell>
          <cell r="AZ256">
            <v>0.13794862616733808</v>
          </cell>
        </row>
        <row r="257">
          <cell r="G257">
            <v>1894</v>
          </cell>
          <cell r="I257">
            <v>0.13831360266258524</v>
          </cell>
          <cell r="AX257">
            <v>1894</v>
          </cell>
          <cell r="AZ257">
            <v>0.13831360266258524</v>
          </cell>
        </row>
        <row r="258">
          <cell r="G258">
            <v>1906</v>
          </cell>
          <cell r="I258">
            <v>0.13881129397505698</v>
          </cell>
          <cell r="AX258">
            <v>1906</v>
          </cell>
          <cell r="AZ258">
            <v>0.13881129397505698</v>
          </cell>
        </row>
        <row r="259">
          <cell r="G259">
            <v>1910</v>
          </cell>
          <cell r="I259">
            <v>0.13930898528752872</v>
          </cell>
          <cell r="AX259">
            <v>1910</v>
          </cell>
          <cell r="AZ259">
            <v>0.13930898528752872</v>
          </cell>
        </row>
        <row r="260">
          <cell r="G260">
            <v>1913</v>
          </cell>
          <cell r="I260">
            <v>0.13980667660000046</v>
          </cell>
          <cell r="AX260">
            <v>1913</v>
          </cell>
          <cell r="AZ260">
            <v>0.13980667660000046</v>
          </cell>
        </row>
        <row r="261">
          <cell r="G261">
            <v>1960</v>
          </cell>
          <cell r="I261">
            <v>0.14035417358650998</v>
          </cell>
          <cell r="AX261">
            <v>1960</v>
          </cell>
          <cell r="AZ261">
            <v>0.14035417358650998</v>
          </cell>
        </row>
        <row r="262">
          <cell r="G262">
            <v>1964</v>
          </cell>
          <cell r="I262">
            <v>0.14081039957950872</v>
          </cell>
          <cell r="AX262">
            <v>1964</v>
          </cell>
          <cell r="AZ262">
            <v>0.14081039957950872</v>
          </cell>
        </row>
        <row r="263">
          <cell r="G263">
            <v>1964</v>
          </cell>
          <cell r="I263">
            <v>0.14126662557250746</v>
          </cell>
          <cell r="AX263">
            <v>1964</v>
          </cell>
          <cell r="AZ263">
            <v>0.14126662557250746</v>
          </cell>
        </row>
        <row r="264">
          <cell r="G264">
            <v>1965</v>
          </cell>
          <cell r="I264">
            <v>0.14175326806475674</v>
          </cell>
          <cell r="AX264">
            <v>1965</v>
          </cell>
          <cell r="AZ264">
            <v>0.14175326806475674</v>
          </cell>
        </row>
        <row r="265">
          <cell r="G265">
            <v>1965</v>
          </cell>
          <cell r="I265">
            <v>0.14220949405775549</v>
          </cell>
          <cell r="AX265">
            <v>1965</v>
          </cell>
          <cell r="AZ265">
            <v>0.14220949405775549</v>
          </cell>
        </row>
        <row r="266">
          <cell r="G266">
            <v>1965</v>
          </cell>
          <cell r="I266">
            <v>0.14266572005075423</v>
          </cell>
          <cell r="AX266">
            <v>1965</v>
          </cell>
          <cell r="AZ266">
            <v>0.14266572005075423</v>
          </cell>
        </row>
        <row r="267">
          <cell r="G267">
            <v>1965</v>
          </cell>
          <cell r="I267">
            <v>0.14312194604375297</v>
          </cell>
          <cell r="AX267">
            <v>1965</v>
          </cell>
          <cell r="AZ267">
            <v>0.14312194604375297</v>
          </cell>
        </row>
        <row r="268">
          <cell r="G268">
            <v>1965</v>
          </cell>
          <cell r="I268">
            <v>0.14357817203675172</v>
          </cell>
          <cell r="AX268">
            <v>1965</v>
          </cell>
          <cell r="AZ268">
            <v>0.14357817203675172</v>
          </cell>
        </row>
        <row r="269">
          <cell r="G269">
            <v>1968</v>
          </cell>
          <cell r="I269">
            <v>0.14403439802975046</v>
          </cell>
          <cell r="AX269">
            <v>1968</v>
          </cell>
          <cell r="AZ269">
            <v>0.14403439802975046</v>
          </cell>
        </row>
        <row r="270">
          <cell r="G270">
            <v>1969</v>
          </cell>
          <cell r="I270">
            <v>0.14452104052199974</v>
          </cell>
          <cell r="AX270">
            <v>1969</v>
          </cell>
          <cell r="AZ270">
            <v>0.14452104052199974</v>
          </cell>
        </row>
        <row r="271">
          <cell r="G271">
            <v>1969</v>
          </cell>
          <cell r="I271">
            <v>0.14497726651499848</v>
          </cell>
          <cell r="AX271">
            <v>1969</v>
          </cell>
          <cell r="AZ271">
            <v>0.14497726651499848</v>
          </cell>
        </row>
        <row r="272">
          <cell r="G272">
            <v>1969</v>
          </cell>
          <cell r="I272">
            <v>0.14534224301024565</v>
          </cell>
          <cell r="AX272">
            <v>1969</v>
          </cell>
          <cell r="AZ272">
            <v>0.14534224301024565</v>
          </cell>
        </row>
        <row r="273">
          <cell r="G273">
            <v>1971</v>
          </cell>
          <cell r="I273">
            <v>0.14588973999675517</v>
          </cell>
          <cell r="AX273">
            <v>1971</v>
          </cell>
          <cell r="AZ273">
            <v>0.14588973999675517</v>
          </cell>
        </row>
        <row r="274">
          <cell r="G274">
            <v>1971</v>
          </cell>
          <cell r="I274">
            <v>0.14634596598975391</v>
          </cell>
          <cell r="AX274">
            <v>1971</v>
          </cell>
          <cell r="AZ274">
            <v>0.14634596598975391</v>
          </cell>
        </row>
        <row r="275">
          <cell r="G275">
            <v>1975</v>
          </cell>
          <cell r="I275">
            <v>0.14680219198275266</v>
          </cell>
          <cell r="AX275">
            <v>1975</v>
          </cell>
          <cell r="AZ275">
            <v>0.14680219198275266</v>
          </cell>
        </row>
        <row r="276">
          <cell r="G276">
            <v>1977</v>
          </cell>
          <cell r="I276">
            <v>0.14753005988460577</v>
          </cell>
          <cell r="AX276">
            <v>1977</v>
          </cell>
          <cell r="AZ276">
            <v>0.14753005988460577</v>
          </cell>
        </row>
        <row r="277">
          <cell r="G277">
            <v>1979</v>
          </cell>
          <cell r="I277">
            <v>0.14807755687111529</v>
          </cell>
          <cell r="AX277">
            <v>1979</v>
          </cell>
          <cell r="AZ277">
            <v>0.14807755687111529</v>
          </cell>
        </row>
        <row r="278">
          <cell r="G278">
            <v>1979</v>
          </cell>
          <cell r="I278">
            <v>0.14853378286411403</v>
          </cell>
          <cell r="AX278">
            <v>1979</v>
          </cell>
          <cell r="AZ278">
            <v>0.14853378286411403</v>
          </cell>
        </row>
        <row r="279">
          <cell r="G279">
            <v>1982</v>
          </cell>
          <cell r="I279">
            <v>0.14926165076596715</v>
          </cell>
          <cell r="AX279">
            <v>1982</v>
          </cell>
          <cell r="AZ279">
            <v>0.14926165076596715</v>
          </cell>
        </row>
        <row r="280">
          <cell r="G280">
            <v>1986</v>
          </cell>
          <cell r="I280">
            <v>0.14971787675896589</v>
          </cell>
          <cell r="AX280">
            <v>1986</v>
          </cell>
          <cell r="AZ280">
            <v>0.14971787675896589</v>
          </cell>
        </row>
        <row r="281">
          <cell r="G281">
            <v>1995</v>
          </cell>
          <cell r="I281">
            <v>0.15019693124822192</v>
          </cell>
          <cell r="AX281">
            <v>1995</v>
          </cell>
          <cell r="AZ281">
            <v>0.15019693124822192</v>
          </cell>
        </row>
        <row r="282">
          <cell r="G282">
            <v>2006</v>
          </cell>
          <cell r="I282">
            <v>0.15070790693987163</v>
          </cell>
          <cell r="AX282">
            <v>2006</v>
          </cell>
          <cell r="AZ282">
            <v>0.15070790693987163</v>
          </cell>
        </row>
        <row r="283">
          <cell r="G283">
            <v>2006</v>
          </cell>
          <cell r="I283">
            <v>0.15112131338056856</v>
          </cell>
          <cell r="AX283">
            <v>2006</v>
          </cell>
          <cell r="AZ283">
            <v>0.15112131338056856</v>
          </cell>
        </row>
        <row r="284">
          <cell r="G284">
            <v>2007</v>
          </cell>
          <cell r="I284">
            <v>0.15148628987581572</v>
          </cell>
          <cell r="AX284">
            <v>2007</v>
          </cell>
          <cell r="AZ284">
            <v>0.15148628987581572</v>
          </cell>
        </row>
        <row r="285">
          <cell r="G285">
            <v>2007</v>
          </cell>
          <cell r="I285">
            <v>0.15185126637106289</v>
          </cell>
          <cell r="AX285">
            <v>2007</v>
          </cell>
          <cell r="AZ285">
            <v>0.15185126637106289</v>
          </cell>
        </row>
        <row r="286">
          <cell r="G286">
            <v>2014</v>
          </cell>
          <cell r="I286">
            <v>0.15230054923384401</v>
          </cell>
          <cell r="AX286">
            <v>2014</v>
          </cell>
          <cell r="AZ286">
            <v>0.15230054923384401</v>
          </cell>
        </row>
        <row r="287">
          <cell r="G287">
            <v>2016</v>
          </cell>
          <cell r="I287">
            <v>0.15302257028919808</v>
          </cell>
          <cell r="AX287">
            <v>2016</v>
          </cell>
          <cell r="AZ287">
            <v>0.15302257028919808</v>
          </cell>
        </row>
        <row r="288">
          <cell r="G288">
            <v>2017</v>
          </cell>
          <cell r="I288">
            <v>0.15350162477845411</v>
          </cell>
          <cell r="AX288">
            <v>2017</v>
          </cell>
          <cell r="AZ288">
            <v>0.15350162477845411</v>
          </cell>
        </row>
        <row r="289">
          <cell r="G289">
            <v>2018</v>
          </cell>
          <cell r="I289">
            <v>0.15398067926771014</v>
          </cell>
          <cell r="AX289">
            <v>2018</v>
          </cell>
          <cell r="AZ289">
            <v>0.15398067926771014</v>
          </cell>
        </row>
        <row r="290">
          <cell r="G290">
            <v>2018</v>
          </cell>
          <cell r="I290">
            <v>0.15442996213049126</v>
          </cell>
          <cell r="AX290">
            <v>2018</v>
          </cell>
          <cell r="AZ290">
            <v>0.15442996213049126</v>
          </cell>
        </row>
        <row r="291">
          <cell r="G291">
            <v>2020</v>
          </cell>
          <cell r="I291">
            <v>0.15509360070389167</v>
          </cell>
          <cell r="AX291">
            <v>2020</v>
          </cell>
          <cell r="AZ291">
            <v>0.15509360070389167</v>
          </cell>
        </row>
        <row r="292">
          <cell r="G292">
            <v>2022</v>
          </cell>
          <cell r="I292">
            <v>0.155467992341663</v>
          </cell>
          <cell r="AX292">
            <v>2022</v>
          </cell>
          <cell r="AZ292">
            <v>0.155467992341663</v>
          </cell>
        </row>
        <row r="293">
          <cell r="G293">
            <v>2023</v>
          </cell>
          <cell r="I293">
            <v>0.15599693848799356</v>
          </cell>
          <cell r="AX293">
            <v>2023</v>
          </cell>
          <cell r="AZ293">
            <v>0.15599693848799356</v>
          </cell>
        </row>
        <row r="294">
          <cell r="G294">
            <v>2023</v>
          </cell>
          <cell r="I294">
            <v>0.15649611300784924</v>
          </cell>
          <cell r="AX294">
            <v>2023</v>
          </cell>
          <cell r="AZ294">
            <v>0.15649611300784924</v>
          </cell>
        </row>
        <row r="295">
          <cell r="G295">
            <v>2024</v>
          </cell>
          <cell r="I295">
            <v>0.15713341927624477</v>
          </cell>
          <cell r="AX295">
            <v>2024</v>
          </cell>
          <cell r="AZ295">
            <v>0.15713341927624477</v>
          </cell>
        </row>
        <row r="296">
          <cell r="G296">
            <v>2025</v>
          </cell>
          <cell r="I296">
            <v>0.15777072554464031</v>
          </cell>
          <cell r="AX296">
            <v>2025</v>
          </cell>
          <cell r="AZ296">
            <v>0.15777072554464031</v>
          </cell>
        </row>
        <row r="297">
          <cell r="G297">
            <v>2026</v>
          </cell>
          <cell r="I297">
            <v>0.15824978003389634</v>
          </cell>
          <cell r="AX297">
            <v>2026</v>
          </cell>
          <cell r="AZ297">
            <v>0.15824978003389634</v>
          </cell>
        </row>
        <row r="298">
          <cell r="G298">
            <v>2027</v>
          </cell>
          <cell r="I298">
            <v>0.15883732361977246</v>
          </cell>
          <cell r="AX298">
            <v>2027</v>
          </cell>
          <cell r="AZ298">
            <v>0.15883732361977246</v>
          </cell>
        </row>
        <row r="299">
          <cell r="G299">
            <v>2027</v>
          </cell>
          <cell r="I299">
            <v>0.1592117152575438</v>
          </cell>
          <cell r="AX299">
            <v>2027</v>
          </cell>
          <cell r="AZ299">
            <v>0.1592117152575438</v>
          </cell>
        </row>
        <row r="300">
          <cell r="G300">
            <v>2029</v>
          </cell>
          <cell r="I300">
            <v>0.15958610689531513</v>
          </cell>
          <cell r="AX300">
            <v>2029</v>
          </cell>
          <cell r="AZ300">
            <v>0.15958610689531513</v>
          </cell>
        </row>
        <row r="301">
          <cell r="G301">
            <v>2035</v>
          </cell>
          <cell r="I301">
            <v>0.16010286494618631</v>
          </cell>
          <cell r="AX301">
            <v>2035</v>
          </cell>
          <cell r="AZ301">
            <v>0.16010286494618631</v>
          </cell>
        </row>
        <row r="302">
          <cell r="G302">
            <v>2097</v>
          </cell>
          <cell r="I302">
            <v>0.16046784144143347</v>
          </cell>
          <cell r="AX302">
            <v>2097</v>
          </cell>
          <cell r="AZ302">
            <v>0.16046784144143347</v>
          </cell>
        </row>
        <row r="303">
          <cell r="G303">
            <v>2098</v>
          </cell>
          <cell r="I303">
            <v>0.16083281793668064</v>
          </cell>
          <cell r="AX303">
            <v>2098</v>
          </cell>
          <cell r="AZ303">
            <v>0.16083281793668064</v>
          </cell>
        </row>
        <row r="304">
          <cell r="G304">
            <v>2105</v>
          </cell>
          <cell r="I304">
            <v>0.1611977944319278</v>
          </cell>
          <cell r="AX304">
            <v>2105</v>
          </cell>
          <cell r="AZ304">
            <v>0.1611977944319278</v>
          </cell>
        </row>
        <row r="305">
          <cell r="G305">
            <v>2105</v>
          </cell>
          <cell r="I305">
            <v>0.16156277092717497</v>
          </cell>
          <cell r="AX305">
            <v>2105</v>
          </cell>
          <cell r="AZ305">
            <v>0.16156277092717497</v>
          </cell>
        </row>
        <row r="306">
          <cell r="G306">
            <v>2155</v>
          </cell>
          <cell r="I306">
            <v>0.16199750116098607</v>
          </cell>
          <cell r="AX306">
            <v>2155</v>
          </cell>
          <cell r="AZ306">
            <v>0.16199750116098607</v>
          </cell>
        </row>
        <row r="307">
          <cell r="G307">
            <v>2217</v>
          </cell>
          <cell r="I307">
            <v>0.16250125427754872</v>
          </cell>
          <cell r="AX307">
            <v>2217</v>
          </cell>
          <cell r="AZ307">
            <v>0.16250125427754872</v>
          </cell>
        </row>
        <row r="308">
          <cell r="G308">
            <v>2220</v>
          </cell>
          <cell r="I308">
            <v>0.16295748027054746</v>
          </cell>
          <cell r="AX308">
            <v>2220</v>
          </cell>
          <cell r="AZ308">
            <v>0.16295748027054746</v>
          </cell>
        </row>
        <row r="309">
          <cell r="G309">
            <v>2221</v>
          </cell>
          <cell r="I309">
            <v>0.1634137062635462</v>
          </cell>
          <cell r="AX309">
            <v>2221</v>
          </cell>
          <cell r="AZ309">
            <v>0.1634137062635462</v>
          </cell>
        </row>
        <row r="310">
          <cell r="G310">
            <v>2223</v>
          </cell>
          <cell r="I310">
            <v>0.16391745938010885</v>
          </cell>
          <cell r="AX310">
            <v>2223</v>
          </cell>
          <cell r="AZ310">
            <v>0.16391745938010885</v>
          </cell>
        </row>
        <row r="311">
          <cell r="G311">
            <v>2223</v>
          </cell>
          <cell r="I311">
            <v>0.16437368537310759</v>
          </cell>
          <cell r="AX311">
            <v>2223</v>
          </cell>
          <cell r="AZ311">
            <v>0.16437368537310759</v>
          </cell>
        </row>
        <row r="312">
          <cell r="G312">
            <v>2226</v>
          </cell>
          <cell r="I312">
            <v>0.16482991136610634</v>
          </cell>
          <cell r="AX312">
            <v>2226</v>
          </cell>
          <cell r="AZ312">
            <v>0.16482991136610634</v>
          </cell>
        </row>
        <row r="313">
          <cell r="G313">
            <v>2227</v>
          </cell>
          <cell r="I313">
            <v>0.16543643570734515</v>
          </cell>
          <cell r="AX313">
            <v>2227</v>
          </cell>
          <cell r="AZ313">
            <v>0.16543643570734515</v>
          </cell>
        </row>
        <row r="314">
          <cell r="G314">
            <v>2229</v>
          </cell>
          <cell r="I314">
            <v>0.16589266170034389</v>
          </cell>
          <cell r="AX314">
            <v>2229</v>
          </cell>
          <cell r="AZ314">
            <v>0.16589266170034389</v>
          </cell>
        </row>
        <row r="315">
          <cell r="G315">
            <v>2233</v>
          </cell>
          <cell r="I315">
            <v>0.16634888769334263</v>
          </cell>
          <cell r="AX315">
            <v>2233</v>
          </cell>
          <cell r="AZ315">
            <v>0.16634888769334263</v>
          </cell>
        </row>
        <row r="316">
          <cell r="G316">
            <v>2237</v>
          </cell>
          <cell r="I316">
            <v>0.16680511368634138</v>
          </cell>
          <cell r="AX316">
            <v>2237</v>
          </cell>
          <cell r="AZ316">
            <v>0.16680511368634138</v>
          </cell>
        </row>
        <row r="317">
          <cell r="G317">
            <v>2238</v>
          </cell>
          <cell r="I317">
            <v>0.16767457415396356</v>
          </cell>
          <cell r="AX317">
            <v>2238</v>
          </cell>
          <cell r="AZ317">
            <v>0.16767457415396356</v>
          </cell>
        </row>
        <row r="318">
          <cell r="G318">
            <v>2238</v>
          </cell>
          <cell r="I318">
            <v>0.16819625473368871</v>
          </cell>
          <cell r="AX318">
            <v>2238</v>
          </cell>
          <cell r="AZ318">
            <v>0.16819625473368871</v>
          </cell>
        </row>
        <row r="319">
          <cell r="G319">
            <v>2240</v>
          </cell>
          <cell r="I319">
            <v>0.16863098496749981</v>
          </cell>
          <cell r="AX319">
            <v>2240</v>
          </cell>
          <cell r="AZ319">
            <v>0.16863098496749981</v>
          </cell>
        </row>
        <row r="320">
          <cell r="G320">
            <v>2242</v>
          </cell>
          <cell r="I320">
            <v>0.16920702832221055</v>
          </cell>
          <cell r="AX320">
            <v>2242</v>
          </cell>
          <cell r="AZ320">
            <v>0.16920702832221055</v>
          </cell>
        </row>
        <row r="321">
          <cell r="G321">
            <v>2243</v>
          </cell>
          <cell r="I321">
            <v>0.16964175855602165</v>
          </cell>
          <cell r="AX321">
            <v>2243</v>
          </cell>
          <cell r="AZ321">
            <v>0.16964175855602165</v>
          </cell>
        </row>
        <row r="322">
          <cell r="G322">
            <v>2244</v>
          </cell>
          <cell r="I322">
            <v>0.17007648878983275</v>
          </cell>
          <cell r="AX322">
            <v>2244</v>
          </cell>
          <cell r="AZ322">
            <v>0.17007648878983275</v>
          </cell>
        </row>
        <row r="323">
          <cell r="G323">
            <v>2245</v>
          </cell>
          <cell r="I323">
            <v>0.17059816936955791</v>
          </cell>
          <cell r="AX323">
            <v>2245</v>
          </cell>
          <cell r="AZ323">
            <v>0.17059816936955791</v>
          </cell>
        </row>
        <row r="324">
          <cell r="G324">
            <v>2247</v>
          </cell>
          <cell r="I324">
            <v>0.17103289960336901</v>
          </cell>
          <cell r="AX324">
            <v>2247</v>
          </cell>
          <cell r="AZ324">
            <v>0.17103289960336901</v>
          </cell>
        </row>
        <row r="325">
          <cell r="G325">
            <v>2248</v>
          </cell>
          <cell r="I325">
            <v>0.17151292140178848</v>
          </cell>
          <cell r="AX325">
            <v>2248</v>
          </cell>
          <cell r="AZ325">
            <v>0.17151292140178848</v>
          </cell>
        </row>
        <row r="326">
          <cell r="G326">
            <v>2253</v>
          </cell>
          <cell r="I326">
            <v>0.17199294320020794</v>
          </cell>
          <cell r="AX326">
            <v>2253</v>
          </cell>
          <cell r="AZ326">
            <v>0.17199294320020794</v>
          </cell>
        </row>
        <row r="327">
          <cell r="G327">
            <v>2262</v>
          </cell>
          <cell r="I327">
            <v>0.17242767343401905</v>
          </cell>
          <cell r="AX327">
            <v>2262</v>
          </cell>
          <cell r="AZ327">
            <v>0.17242767343401905</v>
          </cell>
        </row>
        <row r="328">
          <cell r="G328">
            <v>2279</v>
          </cell>
          <cell r="I328">
            <v>0.17289714081467739</v>
          </cell>
          <cell r="AX328">
            <v>2279</v>
          </cell>
          <cell r="AZ328">
            <v>0.17289714081467739</v>
          </cell>
        </row>
        <row r="329">
          <cell r="G329">
            <v>2281</v>
          </cell>
          <cell r="I329">
            <v>0.17336660819533573</v>
          </cell>
          <cell r="AX329">
            <v>2281</v>
          </cell>
          <cell r="AZ329">
            <v>0.17336660819533573</v>
          </cell>
        </row>
        <row r="330">
          <cell r="G330">
            <v>2283</v>
          </cell>
          <cell r="I330">
            <v>0.17383607557599406</v>
          </cell>
          <cell r="AX330">
            <v>2283</v>
          </cell>
          <cell r="AZ330">
            <v>0.17383607557599406</v>
          </cell>
        </row>
        <row r="331">
          <cell r="G331">
            <v>2285</v>
          </cell>
          <cell r="I331">
            <v>0.174485913871996</v>
          </cell>
          <cell r="AX331">
            <v>2285</v>
          </cell>
          <cell r="AZ331">
            <v>0.174485913871996</v>
          </cell>
        </row>
        <row r="332">
          <cell r="G332">
            <v>2286</v>
          </cell>
          <cell r="I332">
            <v>0.17528258969900878</v>
          </cell>
          <cell r="AX332">
            <v>2286</v>
          </cell>
          <cell r="AZ332">
            <v>0.17528258969900878</v>
          </cell>
        </row>
        <row r="333">
          <cell r="G333">
            <v>2290</v>
          </cell>
          <cell r="I333">
            <v>0.17590854620655325</v>
          </cell>
          <cell r="AX333">
            <v>2290</v>
          </cell>
          <cell r="AZ333">
            <v>0.17590854620655325</v>
          </cell>
        </row>
        <row r="334">
          <cell r="G334">
            <v>2295</v>
          </cell>
          <cell r="I334">
            <v>0.176691013336743</v>
          </cell>
          <cell r="AX334">
            <v>2295</v>
          </cell>
          <cell r="AZ334">
            <v>0.176691013336743</v>
          </cell>
        </row>
        <row r="335">
          <cell r="G335">
            <v>2295</v>
          </cell>
          <cell r="I335">
            <v>0.17734085163274493</v>
          </cell>
          <cell r="AX335">
            <v>2295</v>
          </cell>
          <cell r="AZ335">
            <v>0.17734085163274493</v>
          </cell>
        </row>
        <row r="336">
          <cell r="G336">
            <v>2295</v>
          </cell>
          <cell r="I336">
            <v>0.1779668081402894</v>
          </cell>
          <cell r="AX336">
            <v>2295</v>
          </cell>
          <cell r="AZ336">
            <v>0.1779668081402894</v>
          </cell>
        </row>
        <row r="337">
          <cell r="G337">
            <v>2296</v>
          </cell>
          <cell r="I337">
            <v>0.17843627552094773</v>
          </cell>
          <cell r="AX337">
            <v>2296</v>
          </cell>
          <cell r="AZ337">
            <v>0.17843627552094773</v>
          </cell>
        </row>
        <row r="338">
          <cell r="G338">
            <v>2299</v>
          </cell>
          <cell r="I338">
            <v>0.17901223289262172</v>
          </cell>
          <cell r="AX338">
            <v>2299</v>
          </cell>
          <cell r="AZ338">
            <v>0.17901223289262172</v>
          </cell>
        </row>
        <row r="339">
          <cell r="G339">
            <v>2300</v>
          </cell>
          <cell r="I339">
            <v>0.17980890871963451</v>
          </cell>
          <cell r="AX339">
            <v>2300</v>
          </cell>
          <cell r="AZ339">
            <v>0.17980890871963451</v>
          </cell>
        </row>
        <row r="340">
          <cell r="G340">
            <v>2305</v>
          </cell>
          <cell r="I340">
            <v>0.18043486522717897</v>
          </cell>
          <cell r="AX340">
            <v>2305</v>
          </cell>
          <cell r="AZ340">
            <v>0.18043486522717897</v>
          </cell>
        </row>
        <row r="341">
          <cell r="G341">
            <v>2331</v>
          </cell>
          <cell r="I341">
            <v>0.18123154105419176</v>
          </cell>
          <cell r="AX341">
            <v>2331</v>
          </cell>
          <cell r="AZ341">
            <v>0.18123154105419176</v>
          </cell>
        </row>
        <row r="342">
          <cell r="G342">
            <v>2331</v>
          </cell>
          <cell r="I342">
            <v>0.1817053720739652</v>
          </cell>
          <cell r="AX342">
            <v>2331</v>
          </cell>
          <cell r="AZ342">
            <v>0.1817053720739652</v>
          </cell>
        </row>
        <row r="343">
          <cell r="G343">
            <v>2339</v>
          </cell>
          <cell r="I343">
            <v>0.18217920309373864</v>
          </cell>
          <cell r="AX343">
            <v>2339</v>
          </cell>
          <cell r="AZ343">
            <v>0.18217920309373864</v>
          </cell>
        </row>
        <row r="344">
          <cell r="G344">
            <v>2343</v>
          </cell>
          <cell r="I344">
            <v>0.18275683713462926</v>
          </cell>
          <cell r="AX344">
            <v>2343</v>
          </cell>
          <cell r="AZ344">
            <v>0.18275683713462926</v>
          </cell>
        </row>
        <row r="345">
          <cell r="G345">
            <v>2359</v>
          </cell>
          <cell r="I345">
            <v>0.18347885818998333</v>
          </cell>
          <cell r="AX345">
            <v>2359</v>
          </cell>
          <cell r="AZ345">
            <v>0.18347885818998333</v>
          </cell>
        </row>
        <row r="346">
          <cell r="G346">
            <v>2413</v>
          </cell>
          <cell r="I346">
            <v>0.18410748017166706</v>
          </cell>
          <cell r="AX346">
            <v>2413</v>
          </cell>
          <cell r="AZ346">
            <v>0.18410748017166706</v>
          </cell>
        </row>
        <row r="347">
          <cell r="G347">
            <v>2413</v>
          </cell>
          <cell r="I347">
            <v>0.18462806446767363</v>
          </cell>
          <cell r="AX347">
            <v>2413</v>
          </cell>
          <cell r="AZ347">
            <v>0.18462806446767363</v>
          </cell>
        </row>
        <row r="348">
          <cell r="G348">
            <v>2416</v>
          </cell>
          <cell r="I348">
            <v>0.18525668644935736</v>
          </cell>
          <cell r="AX348">
            <v>2416</v>
          </cell>
          <cell r="AZ348">
            <v>0.18525668644935736</v>
          </cell>
        </row>
        <row r="349">
          <cell r="G349">
            <v>2418</v>
          </cell>
          <cell r="I349">
            <v>0.18563387253582311</v>
          </cell>
          <cell r="AX349">
            <v>2418</v>
          </cell>
          <cell r="AZ349">
            <v>0.18563387253582311</v>
          </cell>
        </row>
        <row r="350">
          <cell r="G350">
            <v>2419</v>
          </cell>
          <cell r="I350">
            <v>0.18632799209575163</v>
          </cell>
          <cell r="AX350">
            <v>2419</v>
          </cell>
          <cell r="AZ350">
            <v>0.18632799209575163</v>
          </cell>
        </row>
        <row r="351">
          <cell r="G351">
            <v>2420</v>
          </cell>
          <cell r="I351">
            <v>0.18670517818221738</v>
          </cell>
          <cell r="AX351">
            <v>2420</v>
          </cell>
          <cell r="AZ351">
            <v>0.18670517818221738</v>
          </cell>
        </row>
        <row r="352">
          <cell r="G352">
            <v>2421</v>
          </cell>
          <cell r="I352">
            <v>0.18708236426868313</v>
          </cell>
          <cell r="AX352">
            <v>2421</v>
          </cell>
          <cell r="AZ352">
            <v>0.18708236426868313</v>
          </cell>
        </row>
        <row r="353">
          <cell r="G353">
            <v>2421</v>
          </cell>
          <cell r="I353">
            <v>0.18745955035514889</v>
          </cell>
          <cell r="AX353">
            <v>2421</v>
          </cell>
          <cell r="AZ353">
            <v>0.18745955035514889</v>
          </cell>
        </row>
        <row r="354">
          <cell r="G354">
            <v>2426</v>
          </cell>
          <cell r="I354">
            <v>0.18796100342547845</v>
          </cell>
          <cell r="AX354">
            <v>2426</v>
          </cell>
          <cell r="AZ354">
            <v>0.18796100342547845</v>
          </cell>
        </row>
        <row r="355">
          <cell r="G355">
            <v>2427</v>
          </cell>
          <cell r="I355">
            <v>0.18843246991174123</v>
          </cell>
          <cell r="AX355">
            <v>2427</v>
          </cell>
          <cell r="AZ355">
            <v>0.18843246991174123</v>
          </cell>
        </row>
        <row r="356">
          <cell r="G356">
            <v>2427</v>
          </cell>
          <cell r="I356">
            <v>0.18893536319793636</v>
          </cell>
          <cell r="AX356">
            <v>2427</v>
          </cell>
          <cell r="AZ356">
            <v>0.18893536319793636</v>
          </cell>
        </row>
        <row r="357">
          <cell r="G357">
            <v>2427</v>
          </cell>
          <cell r="I357">
            <v>0.18931254928440211</v>
          </cell>
          <cell r="AX357">
            <v>2427</v>
          </cell>
          <cell r="AZ357">
            <v>0.18931254928440211</v>
          </cell>
        </row>
        <row r="358">
          <cell r="G358">
            <v>2428</v>
          </cell>
          <cell r="I358">
            <v>0.18968973537086786</v>
          </cell>
          <cell r="AX358">
            <v>2428</v>
          </cell>
          <cell r="AZ358">
            <v>0.18968973537086786</v>
          </cell>
        </row>
        <row r="359">
          <cell r="G359">
            <v>2428</v>
          </cell>
          <cell r="I359">
            <v>0.19011406165723213</v>
          </cell>
          <cell r="AX359">
            <v>2428</v>
          </cell>
          <cell r="AZ359">
            <v>0.19011406165723213</v>
          </cell>
        </row>
        <row r="360">
          <cell r="G360">
            <v>2429</v>
          </cell>
          <cell r="I360">
            <v>0.19049124774369788</v>
          </cell>
          <cell r="AX360">
            <v>2429</v>
          </cell>
          <cell r="AZ360">
            <v>0.19049124774369788</v>
          </cell>
        </row>
        <row r="361">
          <cell r="G361">
            <v>2430</v>
          </cell>
          <cell r="I361">
            <v>0.19086843383016364</v>
          </cell>
          <cell r="AX361">
            <v>2430</v>
          </cell>
          <cell r="AZ361">
            <v>0.19086843383016364</v>
          </cell>
        </row>
        <row r="362">
          <cell r="G362">
            <v>2431</v>
          </cell>
          <cell r="I362">
            <v>0.19137132711635876</v>
          </cell>
          <cell r="AX362">
            <v>2431</v>
          </cell>
          <cell r="AZ362">
            <v>0.19137132711635876</v>
          </cell>
        </row>
        <row r="363">
          <cell r="G363">
            <v>2435</v>
          </cell>
          <cell r="I363">
            <v>0.19178318586239421</v>
          </cell>
          <cell r="AX363">
            <v>2435</v>
          </cell>
          <cell r="AZ363">
            <v>0.19178318586239421</v>
          </cell>
        </row>
        <row r="364">
          <cell r="G364">
            <v>2435</v>
          </cell>
          <cell r="I364">
            <v>0.19219966619665499</v>
          </cell>
          <cell r="AX364">
            <v>2435</v>
          </cell>
          <cell r="AZ364">
            <v>0.19219966619665499</v>
          </cell>
        </row>
        <row r="365">
          <cell r="G365">
            <v>2436</v>
          </cell>
          <cell r="I365">
            <v>0.19270111926698455</v>
          </cell>
          <cell r="AX365">
            <v>2436</v>
          </cell>
          <cell r="AZ365">
            <v>0.19270111926698455</v>
          </cell>
        </row>
        <row r="366">
          <cell r="G366">
            <v>2436</v>
          </cell>
          <cell r="I366">
            <v>0.19312544555334882</v>
          </cell>
          <cell r="AX366">
            <v>2436</v>
          </cell>
          <cell r="AZ366">
            <v>0.19312544555334882</v>
          </cell>
        </row>
        <row r="367">
          <cell r="G367">
            <v>2436</v>
          </cell>
          <cell r="I367">
            <v>0.19354977183971309</v>
          </cell>
          <cell r="AX367">
            <v>2436</v>
          </cell>
          <cell r="AZ367">
            <v>0.19354977183971309</v>
          </cell>
        </row>
        <row r="368">
          <cell r="G368">
            <v>2436</v>
          </cell>
          <cell r="I368">
            <v>0.19397409812607735</v>
          </cell>
          <cell r="AX368">
            <v>2436</v>
          </cell>
          <cell r="AZ368">
            <v>0.19397409812607735</v>
          </cell>
        </row>
        <row r="369">
          <cell r="G369">
            <v>2436</v>
          </cell>
          <cell r="I369">
            <v>0.19435128421254311</v>
          </cell>
          <cell r="AX369">
            <v>2436</v>
          </cell>
          <cell r="AZ369">
            <v>0.19435128421254311</v>
          </cell>
        </row>
        <row r="370">
          <cell r="G370">
            <v>2437</v>
          </cell>
          <cell r="I370">
            <v>0.19472847029900886</v>
          </cell>
          <cell r="AX370">
            <v>2437</v>
          </cell>
          <cell r="AZ370">
            <v>0.19472847029900886</v>
          </cell>
        </row>
        <row r="371">
          <cell r="G371">
            <v>2437</v>
          </cell>
          <cell r="I371">
            <v>0.19510565638547461</v>
          </cell>
          <cell r="AX371">
            <v>2437</v>
          </cell>
          <cell r="AZ371">
            <v>0.19510565638547461</v>
          </cell>
        </row>
        <row r="372">
          <cell r="G372">
            <v>2438</v>
          </cell>
          <cell r="I372">
            <v>0.1955221367197354</v>
          </cell>
          <cell r="AX372">
            <v>2438</v>
          </cell>
          <cell r="AZ372">
            <v>0.1955221367197354</v>
          </cell>
        </row>
        <row r="373">
          <cell r="G373">
            <v>2438</v>
          </cell>
          <cell r="I373">
            <v>0.19589932280620115</v>
          </cell>
          <cell r="AX373">
            <v>2438</v>
          </cell>
          <cell r="AZ373">
            <v>0.19589932280620115</v>
          </cell>
        </row>
        <row r="374">
          <cell r="G374">
            <v>2439</v>
          </cell>
          <cell r="I374">
            <v>0.19657117275961125</v>
          </cell>
          <cell r="AX374">
            <v>2439</v>
          </cell>
          <cell r="AZ374">
            <v>0.19657117275961125</v>
          </cell>
        </row>
        <row r="375">
          <cell r="G375">
            <v>2439</v>
          </cell>
          <cell r="I375">
            <v>0.19704263924587404</v>
          </cell>
          <cell r="AX375">
            <v>2439</v>
          </cell>
          <cell r="AZ375">
            <v>0.19704263924587404</v>
          </cell>
        </row>
        <row r="376">
          <cell r="G376">
            <v>2439</v>
          </cell>
          <cell r="I376">
            <v>0.19745911958013482</v>
          </cell>
          <cell r="AX376">
            <v>2439</v>
          </cell>
          <cell r="AZ376">
            <v>0.19745911958013482</v>
          </cell>
        </row>
        <row r="377">
          <cell r="G377">
            <v>2439</v>
          </cell>
          <cell r="I377">
            <v>0.19783630566660057</v>
          </cell>
          <cell r="AX377">
            <v>2439</v>
          </cell>
          <cell r="AZ377">
            <v>0.19783630566660057</v>
          </cell>
        </row>
        <row r="378">
          <cell r="G378">
            <v>2439</v>
          </cell>
          <cell r="I378">
            <v>0.19821349175306632</v>
          </cell>
          <cell r="AX378">
            <v>2439</v>
          </cell>
          <cell r="AZ378">
            <v>0.19821349175306632</v>
          </cell>
        </row>
        <row r="379">
          <cell r="G379">
            <v>2440</v>
          </cell>
          <cell r="I379">
            <v>0.19859067783953208</v>
          </cell>
          <cell r="AX379">
            <v>2440</v>
          </cell>
          <cell r="AZ379">
            <v>0.19859067783953208</v>
          </cell>
        </row>
        <row r="380">
          <cell r="G380">
            <v>2442</v>
          </cell>
          <cell r="I380">
            <v>0.19901500412589634</v>
          </cell>
          <cell r="AX380">
            <v>2442</v>
          </cell>
          <cell r="AZ380">
            <v>0.19901500412589634</v>
          </cell>
        </row>
        <row r="381">
          <cell r="G381">
            <v>2443</v>
          </cell>
          <cell r="I381">
            <v>0.1993921902123621</v>
          </cell>
          <cell r="AX381">
            <v>2443</v>
          </cell>
          <cell r="AZ381">
            <v>0.1993921902123621</v>
          </cell>
        </row>
        <row r="382">
          <cell r="G382">
            <v>2443</v>
          </cell>
          <cell r="I382">
            <v>0.19976937629882785</v>
          </cell>
          <cell r="AX382">
            <v>2443</v>
          </cell>
          <cell r="AZ382">
            <v>0.19976937629882785</v>
          </cell>
        </row>
        <row r="383">
          <cell r="G383">
            <v>2444</v>
          </cell>
          <cell r="I383">
            <v>0.2001465623852936</v>
          </cell>
          <cell r="AX383">
            <v>2444</v>
          </cell>
          <cell r="AZ383">
            <v>0.2001465623852936</v>
          </cell>
        </row>
        <row r="384">
          <cell r="G384">
            <v>2445</v>
          </cell>
          <cell r="I384">
            <v>0.20057088867165787</v>
          </cell>
          <cell r="AX384">
            <v>2445</v>
          </cell>
          <cell r="AZ384">
            <v>0.20057088867165787</v>
          </cell>
        </row>
        <row r="385">
          <cell r="G385">
            <v>2447</v>
          </cell>
          <cell r="I385">
            <v>0.20099521495802214</v>
          </cell>
          <cell r="AX385">
            <v>2447</v>
          </cell>
          <cell r="AZ385">
            <v>0.20099521495802214</v>
          </cell>
        </row>
        <row r="386">
          <cell r="G386">
            <v>2447</v>
          </cell>
          <cell r="I386">
            <v>0.20141954124438641</v>
          </cell>
          <cell r="AX386">
            <v>2447</v>
          </cell>
          <cell r="AZ386">
            <v>0.20141954124438641</v>
          </cell>
        </row>
        <row r="387">
          <cell r="G387">
            <v>2447</v>
          </cell>
          <cell r="I387">
            <v>0.20183602157864719</v>
          </cell>
          <cell r="AX387">
            <v>2447</v>
          </cell>
          <cell r="AZ387">
            <v>0.20183602157864719</v>
          </cell>
        </row>
        <row r="388">
          <cell r="G388">
            <v>2447</v>
          </cell>
          <cell r="I388">
            <v>0.20221320766511294</v>
          </cell>
          <cell r="AX388">
            <v>2447</v>
          </cell>
          <cell r="AZ388">
            <v>0.20221320766511294</v>
          </cell>
        </row>
        <row r="389">
          <cell r="G389">
            <v>2448</v>
          </cell>
          <cell r="I389">
            <v>0.2025903937515787</v>
          </cell>
          <cell r="AX389">
            <v>2448</v>
          </cell>
          <cell r="AZ389">
            <v>0.2025903937515787</v>
          </cell>
        </row>
        <row r="390">
          <cell r="G390">
            <v>2449</v>
          </cell>
          <cell r="I390">
            <v>0.20309184682190826</v>
          </cell>
          <cell r="AX390">
            <v>2449</v>
          </cell>
          <cell r="AZ390">
            <v>0.20309184682190826</v>
          </cell>
        </row>
        <row r="391">
          <cell r="G391">
            <v>2450</v>
          </cell>
          <cell r="I391">
            <v>0.20346903290837401</v>
          </cell>
          <cell r="AX391">
            <v>2450</v>
          </cell>
          <cell r="AZ391">
            <v>0.20346903290837401</v>
          </cell>
        </row>
        <row r="392">
          <cell r="G392">
            <v>2450</v>
          </cell>
          <cell r="I392">
            <v>0.20384621899483976</v>
          </cell>
          <cell r="AX392">
            <v>2450</v>
          </cell>
          <cell r="AZ392">
            <v>0.20384621899483976</v>
          </cell>
        </row>
        <row r="393">
          <cell r="G393">
            <v>2451</v>
          </cell>
          <cell r="I393">
            <v>0.20426269932910054</v>
          </cell>
          <cell r="AX393">
            <v>2451</v>
          </cell>
          <cell r="AZ393">
            <v>0.20426269932910054</v>
          </cell>
        </row>
        <row r="394">
          <cell r="G394">
            <v>2451</v>
          </cell>
          <cell r="I394">
            <v>0.2046398854155663</v>
          </cell>
          <cell r="AX394">
            <v>2451</v>
          </cell>
          <cell r="AZ394">
            <v>0.2046398854155663</v>
          </cell>
        </row>
        <row r="395">
          <cell r="G395">
            <v>2457</v>
          </cell>
          <cell r="I395">
            <v>0.20501707150203205</v>
          </cell>
          <cell r="AX395">
            <v>2457</v>
          </cell>
          <cell r="AZ395">
            <v>0.20501707150203205</v>
          </cell>
        </row>
        <row r="396">
          <cell r="G396">
            <v>2457</v>
          </cell>
          <cell r="I396">
            <v>0.2053942575884978</v>
          </cell>
          <cell r="AX396">
            <v>2457</v>
          </cell>
          <cell r="AZ396">
            <v>0.2053942575884978</v>
          </cell>
        </row>
        <row r="397">
          <cell r="G397">
            <v>2457</v>
          </cell>
          <cell r="I397">
            <v>0.20616887876658407</v>
          </cell>
          <cell r="AX397">
            <v>2457</v>
          </cell>
          <cell r="AZ397">
            <v>0.20616887876658407</v>
          </cell>
        </row>
        <row r="398">
          <cell r="G398">
            <v>2458</v>
          </cell>
          <cell r="I398">
            <v>0.20654606485304983</v>
          </cell>
          <cell r="AX398">
            <v>2458</v>
          </cell>
          <cell r="AZ398">
            <v>0.20654606485304983</v>
          </cell>
        </row>
        <row r="399">
          <cell r="G399">
            <v>2458</v>
          </cell>
          <cell r="I399">
            <v>0.20689292042330179</v>
          </cell>
          <cell r="AX399">
            <v>2458</v>
          </cell>
          <cell r="AZ399">
            <v>0.20689292042330179</v>
          </cell>
        </row>
        <row r="400">
          <cell r="G400">
            <v>2460</v>
          </cell>
          <cell r="I400">
            <v>0.20727010650976754</v>
          </cell>
          <cell r="AX400">
            <v>2460</v>
          </cell>
          <cell r="AZ400">
            <v>0.20727010650976754</v>
          </cell>
        </row>
        <row r="401">
          <cell r="G401">
            <v>2462</v>
          </cell>
          <cell r="I401">
            <v>0.2077715595800971</v>
          </cell>
          <cell r="AX401">
            <v>2462</v>
          </cell>
          <cell r="AZ401">
            <v>0.2077715595800971</v>
          </cell>
        </row>
        <row r="402">
          <cell r="G402">
            <v>2465</v>
          </cell>
          <cell r="I402">
            <v>0.20854618075818337</v>
          </cell>
          <cell r="AX402">
            <v>2465</v>
          </cell>
          <cell r="AZ402">
            <v>0.20854618075818337</v>
          </cell>
        </row>
        <row r="403">
          <cell r="G403">
            <v>2467</v>
          </cell>
          <cell r="I403">
            <v>0.20920915296304896</v>
          </cell>
          <cell r="AX403">
            <v>2467</v>
          </cell>
          <cell r="AZ403">
            <v>0.20920915296304896</v>
          </cell>
        </row>
        <row r="404">
          <cell r="G404">
            <v>2472</v>
          </cell>
          <cell r="I404">
            <v>0.21006446922112568</v>
          </cell>
          <cell r="AX404">
            <v>2472</v>
          </cell>
          <cell r="AZ404">
            <v>0.21006446922112568</v>
          </cell>
        </row>
        <row r="405">
          <cell r="G405">
            <v>2473</v>
          </cell>
          <cell r="I405">
            <v>0.21072744142599126</v>
          </cell>
          <cell r="AX405">
            <v>2473</v>
          </cell>
          <cell r="AZ405">
            <v>0.21072744142599126</v>
          </cell>
        </row>
        <row r="406">
          <cell r="G406">
            <v>2480</v>
          </cell>
          <cell r="I406">
            <v>0.21150206260407753</v>
          </cell>
          <cell r="AX406">
            <v>2480</v>
          </cell>
          <cell r="AZ406">
            <v>0.21150206260407753</v>
          </cell>
        </row>
        <row r="407">
          <cell r="G407">
            <v>2485</v>
          </cell>
          <cell r="I407">
            <v>0.21216503480894311</v>
          </cell>
          <cell r="AX407">
            <v>2485</v>
          </cell>
          <cell r="AZ407">
            <v>0.21216503480894311</v>
          </cell>
        </row>
        <row r="408">
          <cell r="G408">
            <v>2546</v>
          </cell>
          <cell r="I408">
            <v>0.2127865631900949</v>
          </cell>
          <cell r="AX408">
            <v>2546</v>
          </cell>
          <cell r="AZ408">
            <v>0.2127865631900949</v>
          </cell>
        </row>
        <row r="409">
          <cell r="G409">
            <v>2551</v>
          </cell>
          <cell r="I409">
            <v>0.21309472639380908</v>
          </cell>
          <cell r="AX409">
            <v>2551</v>
          </cell>
          <cell r="AZ409">
            <v>0.21309472639380908</v>
          </cell>
        </row>
        <row r="410">
          <cell r="G410">
            <v>2554</v>
          </cell>
          <cell r="I410">
            <v>0.21340288959752327</v>
          </cell>
          <cell r="AX410">
            <v>2554</v>
          </cell>
          <cell r="AZ410">
            <v>0.21340288959752327</v>
          </cell>
        </row>
        <row r="411">
          <cell r="G411">
            <v>2558</v>
          </cell>
          <cell r="I411">
            <v>0.21402441797867505</v>
          </cell>
          <cell r="AX411">
            <v>2558</v>
          </cell>
          <cell r="AZ411">
            <v>0.21402441797867505</v>
          </cell>
        </row>
        <row r="412">
          <cell r="G412">
            <v>2563</v>
          </cell>
          <cell r="I412">
            <v>0.2143646958466156</v>
          </cell>
          <cell r="AX412">
            <v>2563</v>
          </cell>
          <cell r="AZ412">
            <v>0.2143646958466156</v>
          </cell>
        </row>
        <row r="413">
          <cell r="G413">
            <v>2564</v>
          </cell>
          <cell r="I413">
            <v>0.21498622422776739</v>
          </cell>
          <cell r="AX413">
            <v>2564</v>
          </cell>
          <cell r="AZ413">
            <v>0.21498622422776739</v>
          </cell>
        </row>
        <row r="414">
          <cell r="G414">
            <v>2564</v>
          </cell>
          <cell r="I414">
            <v>0.21532650209570794</v>
          </cell>
          <cell r="AX414">
            <v>2564</v>
          </cell>
          <cell r="AZ414">
            <v>0.21532650209570794</v>
          </cell>
        </row>
        <row r="415">
          <cell r="G415">
            <v>2565</v>
          </cell>
          <cell r="I415">
            <v>0.2161482849694519</v>
          </cell>
          <cell r="AX415">
            <v>2565</v>
          </cell>
          <cell r="AZ415">
            <v>0.2161482849694519</v>
          </cell>
        </row>
        <row r="416">
          <cell r="G416">
            <v>2567</v>
          </cell>
          <cell r="I416">
            <v>0.21697006784319586</v>
          </cell>
          <cell r="AX416">
            <v>2567</v>
          </cell>
          <cell r="AZ416">
            <v>0.21697006784319586</v>
          </cell>
        </row>
        <row r="417">
          <cell r="G417">
            <v>2568</v>
          </cell>
          <cell r="I417">
            <v>0.21746313756744223</v>
          </cell>
          <cell r="AX417">
            <v>2568</v>
          </cell>
          <cell r="AZ417">
            <v>0.21746313756744223</v>
          </cell>
        </row>
        <row r="418">
          <cell r="G418">
            <v>2571</v>
          </cell>
          <cell r="I418">
            <v>0.21808466594859402</v>
          </cell>
          <cell r="AX418">
            <v>2571</v>
          </cell>
          <cell r="AZ418">
            <v>0.21808466594859402</v>
          </cell>
        </row>
        <row r="419">
          <cell r="G419">
            <v>2571</v>
          </cell>
          <cell r="I419">
            <v>0.21841107905185853</v>
          </cell>
          <cell r="AX419">
            <v>2571</v>
          </cell>
          <cell r="AZ419">
            <v>0.21841107905185853</v>
          </cell>
        </row>
        <row r="420">
          <cell r="G420">
            <v>2576</v>
          </cell>
          <cell r="I420">
            <v>0.21919137511037032</v>
          </cell>
          <cell r="AX420">
            <v>2576</v>
          </cell>
          <cell r="AZ420">
            <v>0.21919137511037032</v>
          </cell>
        </row>
        <row r="421">
          <cell r="G421">
            <v>2578</v>
          </cell>
          <cell r="I421">
            <v>0.21972642605231019</v>
          </cell>
          <cell r="AX421">
            <v>2578</v>
          </cell>
          <cell r="AZ421">
            <v>0.21972642605231019</v>
          </cell>
        </row>
        <row r="422">
          <cell r="G422">
            <v>2583</v>
          </cell>
          <cell r="I422">
            <v>0.22019458219165808</v>
          </cell>
          <cell r="AX422">
            <v>2583</v>
          </cell>
          <cell r="AZ422">
            <v>0.22019458219165808</v>
          </cell>
        </row>
        <row r="423">
          <cell r="G423">
            <v>2586</v>
          </cell>
          <cell r="I423">
            <v>0.22071151220860274</v>
          </cell>
          <cell r="AX423">
            <v>2586</v>
          </cell>
          <cell r="AZ423">
            <v>0.22071151220860274</v>
          </cell>
        </row>
        <row r="424">
          <cell r="G424">
            <v>2588</v>
          </cell>
          <cell r="I424">
            <v>0.22117966834795064</v>
          </cell>
          <cell r="AX424">
            <v>2588</v>
          </cell>
          <cell r="AZ424">
            <v>0.22117966834795064</v>
          </cell>
        </row>
        <row r="425">
          <cell r="G425">
            <v>2590</v>
          </cell>
          <cell r="I425">
            <v>0.22184377982805317</v>
          </cell>
          <cell r="AX425">
            <v>2590</v>
          </cell>
          <cell r="AZ425">
            <v>0.22184377982805317</v>
          </cell>
        </row>
        <row r="426">
          <cell r="G426">
            <v>2593</v>
          </cell>
          <cell r="I426">
            <v>0.22231193596740106</v>
          </cell>
          <cell r="AX426">
            <v>2593</v>
          </cell>
          <cell r="AZ426">
            <v>0.22231193596740106</v>
          </cell>
        </row>
        <row r="427">
          <cell r="G427">
            <v>2594</v>
          </cell>
          <cell r="I427">
            <v>0.2229760474475036</v>
          </cell>
          <cell r="AX427">
            <v>2594</v>
          </cell>
          <cell r="AZ427">
            <v>0.2229760474475036</v>
          </cell>
        </row>
        <row r="428">
          <cell r="G428">
            <v>2594</v>
          </cell>
          <cell r="I428">
            <v>0.22344420358685149</v>
          </cell>
          <cell r="AX428">
            <v>2594</v>
          </cell>
          <cell r="AZ428">
            <v>0.22344420358685149</v>
          </cell>
        </row>
        <row r="429">
          <cell r="G429">
            <v>2595</v>
          </cell>
          <cell r="I429">
            <v>0.22396113360379616</v>
          </cell>
          <cell r="AX429">
            <v>2595</v>
          </cell>
          <cell r="AZ429">
            <v>0.22396113360379616</v>
          </cell>
        </row>
        <row r="430">
          <cell r="G430">
            <v>2597</v>
          </cell>
          <cell r="I430">
            <v>0.22442928974314405</v>
          </cell>
          <cell r="AX430">
            <v>2597</v>
          </cell>
          <cell r="AZ430">
            <v>0.22442928974314405</v>
          </cell>
        </row>
        <row r="431">
          <cell r="G431">
            <v>2598</v>
          </cell>
          <cell r="I431">
            <v>0.22489744588249194</v>
          </cell>
          <cell r="AX431">
            <v>2598</v>
          </cell>
          <cell r="AZ431">
            <v>0.22489744588249194</v>
          </cell>
        </row>
        <row r="432">
          <cell r="G432">
            <v>2599</v>
          </cell>
          <cell r="I432">
            <v>0.22536560202183983</v>
          </cell>
          <cell r="AX432">
            <v>2599</v>
          </cell>
          <cell r="AZ432">
            <v>0.22536560202183983</v>
          </cell>
        </row>
        <row r="433">
          <cell r="G433">
            <v>2603</v>
          </cell>
          <cell r="I433">
            <v>0.22595082406572367</v>
          </cell>
          <cell r="AX433">
            <v>2603</v>
          </cell>
          <cell r="AZ433">
            <v>0.22595082406572367</v>
          </cell>
        </row>
        <row r="434">
          <cell r="G434">
            <v>2605</v>
          </cell>
          <cell r="I434">
            <v>0.22655803627125648</v>
          </cell>
          <cell r="AX434">
            <v>2605</v>
          </cell>
          <cell r="AZ434">
            <v>0.22655803627125648</v>
          </cell>
        </row>
        <row r="435">
          <cell r="G435">
            <v>2607</v>
          </cell>
          <cell r="I435">
            <v>0.22680457113337968</v>
          </cell>
          <cell r="AX435">
            <v>2607</v>
          </cell>
          <cell r="AZ435">
            <v>0.22680457113337968</v>
          </cell>
        </row>
        <row r="436">
          <cell r="G436">
            <v>2608</v>
          </cell>
          <cell r="I436">
            <v>0.22728388357174598</v>
          </cell>
          <cell r="AX436">
            <v>2608</v>
          </cell>
          <cell r="AZ436">
            <v>0.22728388357174598</v>
          </cell>
        </row>
        <row r="437">
          <cell r="G437">
            <v>2608</v>
          </cell>
          <cell r="I437">
            <v>0.22757151832543596</v>
          </cell>
          <cell r="AX437">
            <v>2608</v>
          </cell>
          <cell r="AZ437">
            <v>0.22757151832543596</v>
          </cell>
        </row>
        <row r="438">
          <cell r="G438">
            <v>2610</v>
          </cell>
          <cell r="I438">
            <v>0.22797712180554777</v>
          </cell>
          <cell r="AX438">
            <v>2610</v>
          </cell>
          <cell r="AZ438">
            <v>0.22797712180554777</v>
          </cell>
        </row>
        <row r="439">
          <cell r="G439">
            <v>2610</v>
          </cell>
          <cell r="I439">
            <v>0.22824751696036927</v>
          </cell>
          <cell r="AX439">
            <v>2610</v>
          </cell>
          <cell r="AZ439">
            <v>0.22824751696036927</v>
          </cell>
        </row>
        <row r="440">
          <cell r="G440">
            <v>2610</v>
          </cell>
          <cell r="I440">
            <v>0.22849405182249247</v>
          </cell>
          <cell r="AX440">
            <v>2610</v>
          </cell>
          <cell r="AZ440">
            <v>0.22849405182249247</v>
          </cell>
        </row>
        <row r="441">
          <cell r="G441">
            <v>2612</v>
          </cell>
          <cell r="I441">
            <v>0.22889965530260428</v>
          </cell>
          <cell r="AX441">
            <v>2612</v>
          </cell>
          <cell r="AZ441">
            <v>0.22889965530260428</v>
          </cell>
        </row>
        <row r="442">
          <cell r="G442">
            <v>2612</v>
          </cell>
          <cell r="I442">
            <v>0.22918729005629426</v>
          </cell>
          <cell r="AX442">
            <v>2612</v>
          </cell>
          <cell r="AZ442">
            <v>0.22918729005629426</v>
          </cell>
        </row>
        <row r="443">
          <cell r="G443">
            <v>2612</v>
          </cell>
          <cell r="I443">
            <v>0.22943382491841746</v>
          </cell>
          <cell r="AX443">
            <v>2612</v>
          </cell>
          <cell r="AZ443">
            <v>0.22943382491841746</v>
          </cell>
        </row>
        <row r="444">
          <cell r="G444">
            <v>2613</v>
          </cell>
          <cell r="I444">
            <v>0.23004576619097156</v>
          </cell>
          <cell r="AX444">
            <v>2613</v>
          </cell>
          <cell r="AZ444">
            <v>0.23004576619097156</v>
          </cell>
        </row>
        <row r="445">
          <cell r="G445">
            <v>2614</v>
          </cell>
          <cell r="I445">
            <v>0.23029230105309476</v>
          </cell>
          <cell r="AX445">
            <v>2614</v>
          </cell>
          <cell r="AZ445">
            <v>0.23029230105309476</v>
          </cell>
        </row>
        <row r="446">
          <cell r="G446">
            <v>2615</v>
          </cell>
          <cell r="I446">
            <v>0.2305645233474472</v>
          </cell>
          <cell r="AX446">
            <v>2615</v>
          </cell>
          <cell r="AZ446">
            <v>0.2305645233474472</v>
          </cell>
        </row>
        <row r="447">
          <cell r="G447">
            <v>2615</v>
          </cell>
          <cell r="I447">
            <v>0.2308110582095704</v>
          </cell>
          <cell r="AX447">
            <v>2615</v>
          </cell>
          <cell r="AZ447">
            <v>0.2308110582095704</v>
          </cell>
        </row>
        <row r="448">
          <cell r="G448">
            <v>2616</v>
          </cell>
          <cell r="I448">
            <v>0.23108328050392285</v>
          </cell>
          <cell r="AX448">
            <v>2616</v>
          </cell>
          <cell r="AZ448">
            <v>0.23108328050392285</v>
          </cell>
        </row>
        <row r="449">
          <cell r="G449">
            <v>2617</v>
          </cell>
          <cell r="I449">
            <v>0.23148888398403467</v>
          </cell>
          <cell r="AX449">
            <v>2617</v>
          </cell>
          <cell r="AZ449">
            <v>0.23148888398403467</v>
          </cell>
        </row>
        <row r="450">
          <cell r="G450">
            <v>2617</v>
          </cell>
          <cell r="I450">
            <v>0.23173541884615786</v>
          </cell>
          <cell r="AX450">
            <v>2617</v>
          </cell>
          <cell r="AZ450">
            <v>0.23173541884615786</v>
          </cell>
        </row>
        <row r="451">
          <cell r="G451">
            <v>2618</v>
          </cell>
          <cell r="I451">
            <v>0.23202559009943199</v>
          </cell>
          <cell r="AX451">
            <v>2618</v>
          </cell>
          <cell r="AZ451">
            <v>0.23202559009943199</v>
          </cell>
        </row>
        <row r="452">
          <cell r="G452">
            <v>2619</v>
          </cell>
          <cell r="I452">
            <v>0.23251865982367836</v>
          </cell>
          <cell r="AX452">
            <v>2619</v>
          </cell>
          <cell r="AZ452">
            <v>0.23251865982367836</v>
          </cell>
        </row>
        <row r="453">
          <cell r="G453">
            <v>2620</v>
          </cell>
          <cell r="I453">
            <v>0.23315044168196267</v>
          </cell>
          <cell r="AX453">
            <v>2620</v>
          </cell>
          <cell r="AZ453">
            <v>0.23315044168196267</v>
          </cell>
        </row>
        <row r="454">
          <cell r="G454">
            <v>2621</v>
          </cell>
          <cell r="I454">
            <v>0.23351339757584619</v>
          </cell>
          <cell r="AX454">
            <v>2621</v>
          </cell>
          <cell r="AZ454">
            <v>0.23351339757584619</v>
          </cell>
        </row>
        <row r="455">
          <cell r="G455">
            <v>2621</v>
          </cell>
          <cell r="I455">
            <v>0.23381197367096268</v>
          </cell>
          <cell r="AX455">
            <v>2621</v>
          </cell>
          <cell r="AZ455">
            <v>0.23381197367096268</v>
          </cell>
        </row>
        <row r="456">
          <cell r="G456">
            <v>2621</v>
          </cell>
          <cell r="I456">
            <v>0.23410214492423681</v>
          </cell>
          <cell r="AX456">
            <v>2621</v>
          </cell>
          <cell r="AZ456">
            <v>0.23410214492423681</v>
          </cell>
        </row>
        <row r="457">
          <cell r="G457">
            <v>2621</v>
          </cell>
          <cell r="I457">
            <v>0.23437254007905831</v>
          </cell>
          <cell r="AX457">
            <v>2621</v>
          </cell>
          <cell r="AZ457">
            <v>0.23437254007905831</v>
          </cell>
        </row>
        <row r="458">
          <cell r="G458">
            <v>2621</v>
          </cell>
          <cell r="I458">
            <v>0.2346190749411815</v>
          </cell>
          <cell r="AX458">
            <v>2621</v>
          </cell>
          <cell r="AZ458">
            <v>0.2346190749411815</v>
          </cell>
        </row>
        <row r="459">
          <cell r="G459">
            <v>2622</v>
          </cell>
          <cell r="I459">
            <v>0.23489129723553395</v>
          </cell>
          <cell r="AX459">
            <v>2622</v>
          </cell>
          <cell r="AZ459">
            <v>0.23489129723553395</v>
          </cell>
        </row>
        <row r="460">
          <cell r="G460">
            <v>2622</v>
          </cell>
          <cell r="I460">
            <v>0.23513783209765715</v>
          </cell>
          <cell r="AX460">
            <v>2622</v>
          </cell>
          <cell r="AZ460">
            <v>0.23513783209765715</v>
          </cell>
        </row>
        <row r="461">
          <cell r="G461">
            <v>2625</v>
          </cell>
          <cell r="I461">
            <v>0.23538436695978035</v>
          </cell>
          <cell r="AX461">
            <v>2625</v>
          </cell>
          <cell r="AZ461">
            <v>0.23538436695978035</v>
          </cell>
        </row>
        <row r="462">
          <cell r="G462">
            <v>2626</v>
          </cell>
          <cell r="I462">
            <v>0.23578246841993569</v>
          </cell>
          <cell r="AX462">
            <v>2626</v>
          </cell>
          <cell r="AZ462">
            <v>0.23578246841993569</v>
          </cell>
        </row>
        <row r="463">
          <cell r="G463">
            <v>2627</v>
          </cell>
          <cell r="I463">
            <v>0.23605286357475719</v>
          </cell>
          <cell r="AX463">
            <v>2627</v>
          </cell>
          <cell r="AZ463">
            <v>0.23605286357475719</v>
          </cell>
        </row>
        <row r="464">
          <cell r="G464">
            <v>2627</v>
          </cell>
          <cell r="I464">
            <v>0.23667589665905212</v>
          </cell>
          <cell r="AX464">
            <v>2627</v>
          </cell>
          <cell r="AZ464">
            <v>0.23667589665905212</v>
          </cell>
        </row>
        <row r="465">
          <cell r="G465">
            <v>2628</v>
          </cell>
          <cell r="I465">
            <v>0.23708150013916393</v>
          </cell>
          <cell r="AX465">
            <v>2628</v>
          </cell>
          <cell r="AZ465">
            <v>0.23708150013916393</v>
          </cell>
        </row>
        <row r="466">
          <cell r="G466">
            <v>2629</v>
          </cell>
          <cell r="I466">
            <v>0.23735372243351638</v>
          </cell>
          <cell r="AX466">
            <v>2629</v>
          </cell>
          <cell r="AZ466">
            <v>0.23735372243351638</v>
          </cell>
        </row>
        <row r="467">
          <cell r="G467">
            <v>2630</v>
          </cell>
          <cell r="I467">
            <v>0.23784679215776275</v>
          </cell>
          <cell r="AX467">
            <v>2630</v>
          </cell>
          <cell r="AZ467">
            <v>0.23784679215776275</v>
          </cell>
        </row>
        <row r="468">
          <cell r="G468">
            <v>2630</v>
          </cell>
          <cell r="I468">
            <v>0.23820734052661724</v>
          </cell>
          <cell r="AX468">
            <v>2630</v>
          </cell>
          <cell r="AZ468">
            <v>0.23820734052661724</v>
          </cell>
        </row>
        <row r="469">
          <cell r="G469">
            <v>2630</v>
          </cell>
          <cell r="I469">
            <v>0.23858351631240116</v>
          </cell>
          <cell r="AX469">
            <v>2630</v>
          </cell>
          <cell r="AZ469">
            <v>0.23858351631240116</v>
          </cell>
        </row>
        <row r="470">
          <cell r="G470">
            <v>2634</v>
          </cell>
          <cell r="I470">
            <v>0.23906375306841252</v>
          </cell>
          <cell r="AX470">
            <v>2634</v>
          </cell>
          <cell r="AZ470">
            <v>0.23906375306841252</v>
          </cell>
        </row>
        <row r="471">
          <cell r="G471">
            <v>2634</v>
          </cell>
          <cell r="I471">
            <v>0.23954398982442388</v>
          </cell>
          <cell r="AX471">
            <v>2634</v>
          </cell>
          <cell r="AZ471">
            <v>0.23954398982442388</v>
          </cell>
        </row>
        <row r="472">
          <cell r="G472">
            <v>2635</v>
          </cell>
          <cell r="I472">
            <v>0.23983162457811386</v>
          </cell>
          <cell r="AX472">
            <v>2635</v>
          </cell>
          <cell r="AZ472">
            <v>0.23983162457811386</v>
          </cell>
        </row>
        <row r="473">
          <cell r="G473">
            <v>2635</v>
          </cell>
          <cell r="I473">
            <v>0.24031523616831768</v>
          </cell>
          <cell r="AX473">
            <v>2635</v>
          </cell>
          <cell r="AZ473">
            <v>0.24031523616831768</v>
          </cell>
        </row>
        <row r="474">
          <cell r="G474">
            <v>2636</v>
          </cell>
          <cell r="I474">
            <v>0.24064394931781527</v>
          </cell>
          <cell r="AX474">
            <v>2636</v>
          </cell>
          <cell r="AZ474">
            <v>0.24064394931781527</v>
          </cell>
        </row>
        <row r="475">
          <cell r="G475">
            <v>2636</v>
          </cell>
          <cell r="I475">
            <v>0.24100892581306244</v>
          </cell>
          <cell r="AX475">
            <v>2636</v>
          </cell>
          <cell r="AZ475">
            <v>0.24100892581306244</v>
          </cell>
        </row>
        <row r="476">
          <cell r="G476">
            <v>2637</v>
          </cell>
          <cell r="I476">
            <v>0.24139311951702336</v>
          </cell>
          <cell r="AX476">
            <v>2637</v>
          </cell>
          <cell r="AZ476">
            <v>0.24139311951702336</v>
          </cell>
        </row>
        <row r="477">
          <cell r="G477">
            <v>2639</v>
          </cell>
          <cell r="I477">
            <v>0.24177731322098428</v>
          </cell>
          <cell r="AX477">
            <v>2639</v>
          </cell>
          <cell r="AZ477">
            <v>0.24177731322098428</v>
          </cell>
        </row>
        <row r="478">
          <cell r="G478">
            <v>2640</v>
          </cell>
          <cell r="I478">
            <v>0.2422152893144327</v>
          </cell>
          <cell r="AX478">
            <v>2640</v>
          </cell>
          <cell r="AZ478">
            <v>0.2422152893144327</v>
          </cell>
        </row>
        <row r="479">
          <cell r="G479">
            <v>2640</v>
          </cell>
          <cell r="I479">
            <v>0.24265326540788112</v>
          </cell>
          <cell r="AX479">
            <v>2640</v>
          </cell>
          <cell r="AZ479">
            <v>0.24265326540788112</v>
          </cell>
        </row>
        <row r="480">
          <cell r="G480">
            <v>2642</v>
          </cell>
          <cell r="I480">
            <v>0.24313350216389248</v>
          </cell>
          <cell r="AX480">
            <v>2642</v>
          </cell>
          <cell r="AZ480">
            <v>0.24313350216389248</v>
          </cell>
        </row>
        <row r="481">
          <cell r="G481">
            <v>2642</v>
          </cell>
          <cell r="I481">
            <v>0.24355772097146081</v>
          </cell>
          <cell r="AX481">
            <v>2642</v>
          </cell>
          <cell r="AZ481">
            <v>0.24355772097146081</v>
          </cell>
        </row>
        <row r="482">
          <cell r="G482">
            <v>2643</v>
          </cell>
          <cell r="I482">
            <v>0.24420470033149078</v>
          </cell>
          <cell r="AX482">
            <v>2643</v>
          </cell>
          <cell r="AZ482">
            <v>0.24420470033149078</v>
          </cell>
        </row>
        <row r="483">
          <cell r="G483">
            <v>2643</v>
          </cell>
          <cell r="I483">
            <v>0.24456967682673794</v>
          </cell>
          <cell r="AX483">
            <v>2643</v>
          </cell>
          <cell r="AZ483">
            <v>0.24456967682673794</v>
          </cell>
        </row>
        <row r="484">
          <cell r="G484">
            <v>2643</v>
          </cell>
          <cell r="I484">
            <v>0.24493465332198511</v>
          </cell>
          <cell r="AX484">
            <v>2643</v>
          </cell>
          <cell r="AZ484">
            <v>0.24493465332198511</v>
          </cell>
        </row>
        <row r="485">
          <cell r="G485">
            <v>2645</v>
          </cell>
          <cell r="I485">
            <v>0.24535003737252731</v>
          </cell>
          <cell r="AX485">
            <v>2645</v>
          </cell>
          <cell r="AZ485">
            <v>0.24535003737252731</v>
          </cell>
        </row>
        <row r="486">
          <cell r="G486">
            <v>2645</v>
          </cell>
          <cell r="I486">
            <v>0.24583667986477659</v>
          </cell>
          <cell r="AX486">
            <v>2645</v>
          </cell>
          <cell r="AZ486">
            <v>0.24583667986477659</v>
          </cell>
        </row>
        <row r="487">
          <cell r="G487">
            <v>2645</v>
          </cell>
          <cell r="I487">
            <v>0.24622087356873751</v>
          </cell>
          <cell r="AX487">
            <v>2645</v>
          </cell>
          <cell r="AZ487">
            <v>0.24622087356873751</v>
          </cell>
        </row>
        <row r="488">
          <cell r="G488">
            <v>2645</v>
          </cell>
          <cell r="I488">
            <v>0.24658585006398467</v>
          </cell>
          <cell r="AX488">
            <v>2645</v>
          </cell>
          <cell r="AZ488">
            <v>0.24658585006398467</v>
          </cell>
        </row>
        <row r="489">
          <cell r="G489">
            <v>2647</v>
          </cell>
          <cell r="I489">
            <v>0.24706608681999603</v>
          </cell>
          <cell r="AX489">
            <v>2647</v>
          </cell>
          <cell r="AZ489">
            <v>0.24706608681999603</v>
          </cell>
        </row>
        <row r="490">
          <cell r="G490">
            <v>2647</v>
          </cell>
          <cell r="I490">
            <v>0.24749030562756436</v>
          </cell>
          <cell r="AX490">
            <v>2647</v>
          </cell>
          <cell r="AZ490">
            <v>0.24749030562756436</v>
          </cell>
        </row>
        <row r="491">
          <cell r="G491">
            <v>2651</v>
          </cell>
          <cell r="I491">
            <v>0.24792828172101278</v>
          </cell>
          <cell r="AX491">
            <v>2651</v>
          </cell>
          <cell r="AZ491">
            <v>0.24792828172101278</v>
          </cell>
        </row>
        <row r="492">
          <cell r="G492">
            <v>2652</v>
          </cell>
          <cell r="I492">
            <v>0.2483124754249737</v>
          </cell>
          <cell r="AX492">
            <v>2652</v>
          </cell>
          <cell r="AZ492">
            <v>0.2483124754249737</v>
          </cell>
        </row>
        <row r="493">
          <cell r="G493">
            <v>2657</v>
          </cell>
          <cell r="I493">
            <v>0.24875045151842212</v>
          </cell>
          <cell r="AX493">
            <v>2657</v>
          </cell>
          <cell r="AZ493">
            <v>0.24875045151842212</v>
          </cell>
        </row>
        <row r="494">
          <cell r="G494">
            <v>2658</v>
          </cell>
          <cell r="I494">
            <v>0.24913464522238304</v>
          </cell>
          <cell r="AX494">
            <v>2658</v>
          </cell>
          <cell r="AZ494">
            <v>0.24913464522238304</v>
          </cell>
        </row>
        <row r="495">
          <cell r="G495">
            <v>2665</v>
          </cell>
          <cell r="I495">
            <v>0.24966088290305596</v>
          </cell>
          <cell r="AX495">
            <v>2665</v>
          </cell>
          <cell r="AZ495">
            <v>0.24966088290305596</v>
          </cell>
        </row>
        <row r="496">
          <cell r="G496">
            <v>2671</v>
          </cell>
          <cell r="I496">
            <v>0.25057559194376816</v>
          </cell>
          <cell r="AX496">
            <v>2671</v>
          </cell>
          <cell r="AZ496">
            <v>0.25057559194376816</v>
          </cell>
        </row>
        <row r="497">
          <cell r="G497">
            <v>2671</v>
          </cell>
          <cell r="I497">
            <v>0.25097958324194092</v>
          </cell>
          <cell r="AX497">
            <v>2671</v>
          </cell>
          <cell r="AZ497">
            <v>0.25097958324194092</v>
          </cell>
        </row>
        <row r="498">
          <cell r="G498">
            <v>2672</v>
          </cell>
          <cell r="I498">
            <v>0.25134546255907397</v>
          </cell>
          <cell r="AX498">
            <v>2672</v>
          </cell>
          <cell r="AZ498">
            <v>0.25134546255907397</v>
          </cell>
        </row>
        <row r="499">
          <cell r="G499">
            <v>2673</v>
          </cell>
          <cell r="I499">
            <v>0.25185508401789486</v>
          </cell>
          <cell r="AX499">
            <v>2673</v>
          </cell>
          <cell r="AZ499">
            <v>0.25185508401789486</v>
          </cell>
        </row>
        <row r="500">
          <cell r="G500">
            <v>2674</v>
          </cell>
          <cell r="I500">
            <v>0.25276979305860703</v>
          </cell>
          <cell r="AX500">
            <v>2674</v>
          </cell>
          <cell r="AZ500">
            <v>0.25276979305860703</v>
          </cell>
        </row>
        <row r="501">
          <cell r="G501">
            <v>2676</v>
          </cell>
          <cell r="I501">
            <v>0.25323844360041625</v>
          </cell>
          <cell r="AX501">
            <v>2676</v>
          </cell>
          <cell r="AZ501">
            <v>0.25323844360041625</v>
          </cell>
        </row>
        <row r="502">
          <cell r="G502">
            <v>2676</v>
          </cell>
          <cell r="I502">
            <v>0.25358145142977362</v>
          </cell>
          <cell r="AX502">
            <v>2676</v>
          </cell>
          <cell r="AZ502">
            <v>0.25358145142977362</v>
          </cell>
        </row>
        <row r="503">
          <cell r="G503">
            <v>2680</v>
          </cell>
          <cell r="I503">
            <v>0.25479750951853752</v>
          </cell>
          <cell r="AX503">
            <v>2680</v>
          </cell>
          <cell r="AZ503">
            <v>0.25479750951853752</v>
          </cell>
        </row>
        <row r="504">
          <cell r="G504">
            <v>2680</v>
          </cell>
          <cell r="I504">
            <v>0.25507192438032711</v>
          </cell>
          <cell r="AX504">
            <v>2680</v>
          </cell>
          <cell r="AZ504">
            <v>0.25507192438032711</v>
          </cell>
        </row>
        <row r="505">
          <cell r="G505">
            <v>2681</v>
          </cell>
          <cell r="I505">
            <v>0.25545067965721358</v>
          </cell>
          <cell r="AX505">
            <v>2681</v>
          </cell>
          <cell r="AZ505">
            <v>0.25545067965721358</v>
          </cell>
        </row>
        <row r="506">
          <cell r="G506">
            <v>2681</v>
          </cell>
          <cell r="I506">
            <v>0.25575368387872272</v>
          </cell>
          <cell r="AX506">
            <v>2681</v>
          </cell>
          <cell r="AZ506">
            <v>0.25575368387872272</v>
          </cell>
        </row>
        <row r="507">
          <cell r="G507">
            <v>2681</v>
          </cell>
          <cell r="I507">
            <v>0.2560280987405123</v>
          </cell>
          <cell r="AX507">
            <v>2681</v>
          </cell>
          <cell r="AZ507">
            <v>0.2560280987405123</v>
          </cell>
        </row>
        <row r="508">
          <cell r="G508">
            <v>2682</v>
          </cell>
          <cell r="I508">
            <v>0.25639397805764536</v>
          </cell>
          <cell r="AX508">
            <v>2682</v>
          </cell>
          <cell r="AZ508">
            <v>0.25639397805764536</v>
          </cell>
        </row>
        <row r="509">
          <cell r="G509">
            <v>2684</v>
          </cell>
          <cell r="I509">
            <v>0.25690359951646624</v>
          </cell>
          <cell r="AX509">
            <v>2684</v>
          </cell>
          <cell r="AZ509">
            <v>0.25690359951646624</v>
          </cell>
        </row>
        <row r="510">
          <cell r="G510">
            <v>2684</v>
          </cell>
          <cell r="I510">
            <v>0.25724336148618626</v>
          </cell>
          <cell r="AX510">
            <v>2684</v>
          </cell>
          <cell r="AZ510">
            <v>0.25724336148618626</v>
          </cell>
        </row>
        <row r="511">
          <cell r="G511">
            <v>2685</v>
          </cell>
          <cell r="I511">
            <v>0.25760924080331932</v>
          </cell>
          <cell r="AX511">
            <v>2685</v>
          </cell>
          <cell r="AZ511">
            <v>0.25760924080331932</v>
          </cell>
        </row>
        <row r="512">
          <cell r="G512">
            <v>2685</v>
          </cell>
          <cell r="I512">
            <v>0.25795224863267668</v>
          </cell>
          <cell r="AX512">
            <v>2685</v>
          </cell>
          <cell r="AZ512">
            <v>0.25795224863267668</v>
          </cell>
        </row>
        <row r="513">
          <cell r="G513">
            <v>2689</v>
          </cell>
          <cell r="I513">
            <v>0.25831812794980974</v>
          </cell>
          <cell r="AX513">
            <v>2689</v>
          </cell>
          <cell r="AZ513">
            <v>0.25831812794980974</v>
          </cell>
        </row>
        <row r="514">
          <cell r="G514">
            <v>2689</v>
          </cell>
          <cell r="I514">
            <v>0.25904810243606324</v>
          </cell>
          <cell r="AX514">
            <v>2689</v>
          </cell>
          <cell r="AZ514">
            <v>0.25904810243606324</v>
          </cell>
        </row>
        <row r="515">
          <cell r="G515">
            <v>2691</v>
          </cell>
          <cell r="I515">
            <v>0.2594139817531963</v>
          </cell>
          <cell r="AX515">
            <v>2691</v>
          </cell>
          <cell r="AZ515">
            <v>0.2594139817531963</v>
          </cell>
        </row>
        <row r="516">
          <cell r="G516">
            <v>2692</v>
          </cell>
          <cell r="I516">
            <v>0.25986848808546004</v>
          </cell>
          <cell r="AX516">
            <v>2692</v>
          </cell>
          <cell r="AZ516">
            <v>0.25986848808546004</v>
          </cell>
        </row>
        <row r="517">
          <cell r="G517">
            <v>2692</v>
          </cell>
          <cell r="I517">
            <v>0.2602114959148174</v>
          </cell>
          <cell r="AX517">
            <v>2692</v>
          </cell>
          <cell r="AZ517">
            <v>0.2602114959148174</v>
          </cell>
        </row>
        <row r="518">
          <cell r="G518">
            <v>2700</v>
          </cell>
          <cell r="I518">
            <v>0.26094147040107091</v>
          </cell>
          <cell r="AX518">
            <v>2700</v>
          </cell>
          <cell r="AZ518">
            <v>0.26094147040107091</v>
          </cell>
        </row>
        <row r="519">
          <cell r="G519">
            <v>2728</v>
          </cell>
          <cell r="I519">
            <v>0.26148488319333479</v>
          </cell>
          <cell r="AX519">
            <v>2728</v>
          </cell>
          <cell r="AZ519">
            <v>0.26148488319333479</v>
          </cell>
        </row>
        <row r="520">
          <cell r="G520">
            <v>2743</v>
          </cell>
          <cell r="I520">
            <v>0.26202829598559868</v>
          </cell>
          <cell r="AX520">
            <v>2743</v>
          </cell>
          <cell r="AZ520">
            <v>0.26202829598559868</v>
          </cell>
        </row>
        <row r="521">
          <cell r="G521">
            <v>2747</v>
          </cell>
          <cell r="I521">
            <v>0.26246302621940976</v>
          </cell>
          <cell r="AX521">
            <v>2747</v>
          </cell>
          <cell r="AZ521">
            <v>0.26246302621940976</v>
          </cell>
        </row>
        <row r="522">
          <cell r="G522">
            <v>2749</v>
          </cell>
          <cell r="I522">
            <v>0.2631875622785888</v>
          </cell>
          <cell r="AX522">
            <v>2749</v>
          </cell>
          <cell r="AZ522">
            <v>0.2631875622785888</v>
          </cell>
        </row>
        <row r="523">
          <cell r="G523">
            <v>2749</v>
          </cell>
          <cell r="I523">
            <v>0.26362229251239988</v>
          </cell>
          <cell r="AX523">
            <v>2749</v>
          </cell>
          <cell r="AZ523">
            <v>0.26362229251239988</v>
          </cell>
        </row>
        <row r="524">
          <cell r="G524">
            <v>2750</v>
          </cell>
          <cell r="I524">
            <v>0.26387499665740993</v>
          </cell>
          <cell r="AX524">
            <v>2750</v>
          </cell>
          <cell r="AZ524">
            <v>0.26387499665740993</v>
          </cell>
        </row>
        <row r="525">
          <cell r="G525">
            <v>2753</v>
          </cell>
          <cell r="I525">
            <v>0.26441840944967382</v>
          </cell>
          <cell r="AX525">
            <v>2753</v>
          </cell>
          <cell r="AZ525">
            <v>0.26441840944967382</v>
          </cell>
        </row>
        <row r="526">
          <cell r="G526">
            <v>2754</v>
          </cell>
          <cell r="I526">
            <v>0.26496182224193771</v>
          </cell>
          <cell r="AX526">
            <v>2754</v>
          </cell>
          <cell r="AZ526">
            <v>0.26496182224193771</v>
          </cell>
        </row>
        <row r="527">
          <cell r="G527">
            <v>2755</v>
          </cell>
          <cell r="I527">
            <v>0.26539655247574878</v>
          </cell>
          <cell r="AX527">
            <v>2755</v>
          </cell>
          <cell r="AZ527">
            <v>0.26539655247574878</v>
          </cell>
        </row>
        <row r="528">
          <cell r="G528">
            <v>2757</v>
          </cell>
          <cell r="I528">
            <v>0.26567556743000453</v>
          </cell>
          <cell r="AX528">
            <v>2757</v>
          </cell>
          <cell r="AZ528">
            <v>0.26567556743000453</v>
          </cell>
        </row>
        <row r="529">
          <cell r="G529">
            <v>2758</v>
          </cell>
          <cell r="I529">
            <v>0.26592827157501459</v>
          </cell>
          <cell r="AX529">
            <v>2758</v>
          </cell>
          <cell r="AZ529">
            <v>0.26592827157501459</v>
          </cell>
        </row>
        <row r="530">
          <cell r="G530">
            <v>2760</v>
          </cell>
          <cell r="I530">
            <v>0.26620728652927034</v>
          </cell>
          <cell r="AX530">
            <v>2760</v>
          </cell>
          <cell r="AZ530">
            <v>0.26620728652927034</v>
          </cell>
        </row>
        <row r="531">
          <cell r="G531">
            <v>2853</v>
          </cell>
          <cell r="I531">
            <v>0.26664947579151954</v>
          </cell>
          <cell r="AX531">
            <v>2853</v>
          </cell>
          <cell r="AZ531">
            <v>0.26664947579151954</v>
          </cell>
        </row>
        <row r="532">
          <cell r="G532">
            <v>2858</v>
          </cell>
          <cell r="I532">
            <v>0.26709166505376875</v>
          </cell>
          <cell r="AX532">
            <v>2858</v>
          </cell>
          <cell r="AZ532">
            <v>0.26709166505376875</v>
          </cell>
        </row>
        <row r="533">
          <cell r="G533">
            <v>2858</v>
          </cell>
          <cell r="I533">
            <v>0.26753385431601795</v>
          </cell>
          <cell r="AX533">
            <v>2858</v>
          </cell>
          <cell r="AZ533">
            <v>0.26753385431601795</v>
          </cell>
        </row>
        <row r="534">
          <cell r="G534">
            <v>2859</v>
          </cell>
          <cell r="I534">
            <v>0.26797604357826715</v>
          </cell>
          <cell r="AX534">
            <v>2859</v>
          </cell>
          <cell r="AZ534">
            <v>0.26797604357826715</v>
          </cell>
        </row>
        <row r="535">
          <cell r="G535">
            <v>2859</v>
          </cell>
          <cell r="I535">
            <v>0.26841823284051636</v>
          </cell>
          <cell r="AX535">
            <v>2859</v>
          </cell>
          <cell r="AZ535">
            <v>0.26841823284051636</v>
          </cell>
        </row>
        <row r="536">
          <cell r="G536">
            <v>2860</v>
          </cell>
          <cell r="I536">
            <v>0.26886042210276556</v>
          </cell>
          <cell r="AX536">
            <v>2860</v>
          </cell>
          <cell r="AZ536">
            <v>0.26886042210276556</v>
          </cell>
        </row>
        <row r="537">
          <cell r="G537">
            <v>2861</v>
          </cell>
          <cell r="I537">
            <v>0.26930261136501477</v>
          </cell>
          <cell r="AX537">
            <v>2861</v>
          </cell>
          <cell r="AZ537">
            <v>0.26930261136501477</v>
          </cell>
        </row>
        <row r="538">
          <cell r="G538">
            <v>2862</v>
          </cell>
          <cell r="I538">
            <v>0.26974480062726397</v>
          </cell>
          <cell r="AX538">
            <v>2862</v>
          </cell>
          <cell r="AZ538">
            <v>0.26974480062726397</v>
          </cell>
        </row>
        <row r="539">
          <cell r="G539">
            <v>2863</v>
          </cell>
          <cell r="I539">
            <v>0.27021858865551901</v>
          </cell>
          <cell r="AX539">
            <v>2863</v>
          </cell>
          <cell r="AZ539">
            <v>0.27021858865551901</v>
          </cell>
        </row>
        <row r="540">
          <cell r="G540">
            <v>2863</v>
          </cell>
          <cell r="I540">
            <v>0.27066077791776821</v>
          </cell>
          <cell r="AX540">
            <v>2863</v>
          </cell>
          <cell r="AZ540">
            <v>0.27066077791776821</v>
          </cell>
        </row>
        <row r="541">
          <cell r="G541">
            <v>2865</v>
          </cell>
          <cell r="I541">
            <v>0.27110296718001742</v>
          </cell>
          <cell r="AX541">
            <v>2865</v>
          </cell>
          <cell r="AZ541">
            <v>0.27110296718001742</v>
          </cell>
        </row>
        <row r="542">
          <cell r="G542">
            <v>2865</v>
          </cell>
          <cell r="I542">
            <v>0.27154515644226662</v>
          </cell>
          <cell r="AX542">
            <v>2865</v>
          </cell>
          <cell r="AZ542">
            <v>0.27154515644226662</v>
          </cell>
        </row>
        <row r="543">
          <cell r="G543">
            <v>2869</v>
          </cell>
          <cell r="I543">
            <v>0.27192978006141127</v>
          </cell>
          <cell r="AX543">
            <v>2869</v>
          </cell>
          <cell r="AZ543">
            <v>0.27192978006141127</v>
          </cell>
        </row>
        <row r="544">
          <cell r="G544">
            <v>2869</v>
          </cell>
          <cell r="I544">
            <v>0.27231440368055593</v>
          </cell>
          <cell r="AX544">
            <v>2869</v>
          </cell>
          <cell r="AZ544">
            <v>0.27231440368055593</v>
          </cell>
        </row>
        <row r="545">
          <cell r="G545">
            <v>2871</v>
          </cell>
          <cell r="I545">
            <v>0.27269902729970058</v>
          </cell>
          <cell r="AX545">
            <v>2871</v>
          </cell>
          <cell r="AZ545">
            <v>0.27269902729970058</v>
          </cell>
        </row>
        <row r="546">
          <cell r="G546">
            <v>2872</v>
          </cell>
          <cell r="I546">
            <v>0.27317281532795562</v>
          </cell>
          <cell r="AX546">
            <v>2872</v>
          </cell>
          <cell r="AZ546">
            <v>0.27317281532795562</v>
          </cell>
        </row>
        <row r="547">
          <cell r="G547">
            <v>2885</v>
          </cell>
          <cell r="I547">
            <v>0.27361500459020482</v>
          </cell>
          <cell r="AX547">
            <v>2885</v>
          </cell>
          <cell r="AZ547">
            <v>0.27361500459020482</v>
          </cell>
        </row>
        <row r="548">
          <cell r="G548">
            <v>2901</v>
          </cell>
          <cell r="I548">
            <v>0.27433599384911789</v>
          </cell>
          <cell r="AX548">
            <v>2901</v>
          </cell>
          <cell r="AZ548">
            <v>0.27433599384911789</v>
          </cell>
        </row>
        <row r="549">
          <cell r="G549">
            <v>2904</v>
          </cell>
          <cell r="I549">
            <v>0.27475137789966009</v>
          </cell>
          <cell r="AX549">
            <v>2904</v>
          </cell>
          <cell r="AZ549">
            <v>0.27475137789966009</v>
          </cell>
        </row>
        <row r="550">
          <cell r="G550">
            <v>2906</v>
          </cell>
          <cell r="I550">
            <v>0.275127553685444</v>
          </cell>
          <cell r="AX550">
            <v>2906</v>
          </cell>
          <cell r="AZ550">
            <v>0.275127553685444</v>
          </cell>
        </row>
        <row r="551">
          <cell r="G551">
            <v>2907</v>
          </cell>
          <cell r="I551">
            <v>0.27550372947122792</v>
          </cell>
          <cell r="AX551">
            <v>2907</v>
          </cell>
          <cell r="AZ551">
            <v>0.27550372947122792</v>
          </cell>
        </row>
        <row r="552">
          <cell r="G552">
            <v>2918</v>
          </cell>
          <cell r="I552">
            <v>0.27587990525701184</v>
          </cell>
          <cell r="AX552">
            <v>2918</v>
          </cell>
          <cell r="AZ552">
            <v>0.27587990525701184</v>
          </cell>
        </row>
        <row r="553">
          <cell r="G553">
            <v>2923</v>
          </cell>
          <cell r="I553">
            <v>0.27631876267658695</v>
          </cell>
          <cell r="AX553">
            <v>2923</v>
          </cell>
          <cell r="AZ553">
            <v>0.27631876267658695</v>
          </cell>
        </row>
        <row r="554">
          <cell r="G554">
            <v>2923</v>
          </cell>
          <cell r="I554">
            <v>0.27669493846237087</v>
          </cell>
          <cell r="AX554">
            <v>2923</v>
          </cell>
          <cell r="AZ554">
            <v>0.27669493846237087</v>
          </cell>
        </row>
        <row r="555">
          <cell r="G555">
            <v>2923</v>
          </cell>
          <cell r="I555">
            <v>0.27718828763148667</v>
          </cell>
          <cell r="AX555">
            <v>2923</v>
          </cell>
          <cell r="AZ555">
            <v>0.27718828763148667</v>
          </cell>
        </row>
        <row r="556">
          <cell r="G556">
            <v>2924</v>
          </cell>
          <cell r="I556">
            <v>0.27768163680060248</v>
          </cell>
          <cell r="AX556">
            <v>2924</v>
          </cell>
          <cell r="AZ556">
            <v>0.27768163680060248</v>
          </cell>
        </row>
        <row r="557">
          <cell r="G557">
            <v>2930</v>
          </cell>
          <cell r="I557">
            <v>0.27833751540493618</v>
          </cell>
          <cell r="AX557">
            <v>2930</v>
          </cell>
          <cell r="AZ557">
            <v>0.27833751540493618</v>
          </cell>
        </row>
        <row r="558">
          <cell r="G558">
            <v>2931</v>
          </cell>
          <cell r="I558">
            <v>0.27883086457405198</v>
          </cell>
          <cell r="AX558">
            <v>2931</v>
          </cell>
          <cell r="AZ558">
            <v>0.27883086457405198</v>
          </cell>
        </row>
        <row r="559">
          <cell r="G559">
            <v>2933</v>
          </cell>
          <cell r="I559">
            <v>0.27955718478124358</v>
          </cell>
          <cell r="AX559">
            <v>2933</v>
          </cell>
          <cell r="AZ559">
            <v>0.27955718478124358</v>
          </cell>
        </row>
        <row r="560">
          <cell r="G560">
            <v>2936</v>
          </cell>
          <cell r="I560">
            <v>0.28005053395035939</v>
          </cell>
          <cell r="AX560">
            <v>2936</v>
          </cell>
          <cell r="AZ560">
            <v>0.28005053395035939</v>
          </cell>
        </row>
        <row r="561">
          <cell r="G561">
            <v>2941</v>
          </cell>
          <cell r="I561">
            <v>0.28051424046755546</v>
          </cell>
          <cell r="AX561">
            <v>2941</v>
          </cell>
          <cell r="AZ561">
            <v>0.28051424046755546</v>
          </cell>
        </row>
        <row r="562">
          <cell r="G562">
            <v>2945</v>
          </cell>
          <cell r="I562">
            <v>0.28097794698475154</v>
          </cell>
          <cell r="AX562">
            <v>2945</v>
          </cell>
          <cell r="AZ562">
            <v>0.28097794698475154</v>
          </cell>
        </row>
        <row r="563">
          <cell r="G563">
            <v>2946</v>
          </cell>
          <cell r="I563">
            <v>0.281596229506266</v>
          </cell>
          <cell r="AX563">
            <v>2946</v>
          </cell>
          <cell r="AZ563">
            <v>0.281596229506266</v>
          </cell>
        </row>
        <row r="564">
          <cell r="G564">
            <v>2955</v>
          </cell>
          <cell r="I564">
            <v>0.28220483893614601</v>
          </cell>
          <cell r="AX564">
            <v>2955</v>
          </cell>
          <cell r="AZ564">
            <v>0.28220483893614601</v>
          </cell>
        </row>
        <row r="565">
          <cell r="G565">
            <v>2958</v>
          </cell>
          <cell r="I565">
            <v>0.28266854545334208</v>
          </cell>
          <cell r="AX565">
            <v>2958</v>
          </cell>
          <cell r="AZ565">
            <v>0.28266854545334208</v>
          </cell>
        </row>
        <row r="566">
          <cell r="G566">
            <v>2958</v>
          </cell>
          <cell r="I566">
            <v>0.28333151765820769</v>
          </cell>
          <cell r="AX566">
            <v>2958</v>
          </cell>
          <cell r="AZ566">
            <v>0.28333151765820769</v>
          </cell>
        </row>
        <row r="567">
          <cell r="G567">
            <v>2959</v>
          </cell>
          <cell r="I567">
            <v>0.28394012708808769</v>
          </cell>
          <cell r="AX567">
            <v>2959</v>
          </cell>
          <cell r="AZ567">
            <v>0.28394012708808769</v>
          </cell>
        </row>
        <row r="568">
          <cell r="G568">
            <v>2960</v>
          </cell>
          <cell r="I568">
            <v>0.28465647326301624</v>
          </cell>
          <cell r="AX568">
            <v>2960</v>
          </cell>
          <cell r="AZ568">
            <v>0.28465647326301624</v>
          </cell>
        </row>
        <row r="569">
          <cell r="G569">
            <v>2960</v>
          </cell>
          <cell r="I569">
            <v>0.2855378638769876</v>
          </cell>
          <cell r="AX569">
            <v>2960</v>
          </cell>
          <cell r="AZ569">
            <v>0.2855378638769876</v>
          </cell>
        </row>
        <row r="570">
          <cell r="G570">
            <v>2962</v>
          </cell>
          <cell r="I570">
            <v>0.28600157039418367</v>
          </cell>
          <cell r="AX570">
            <v>2962</v>
          </cell>
          <cell r="AZ570">
            <v>0.28600157039418367</v>
          </cell>
        </row>
        <row r="571">
          <cell r="G571">
            <v>2963</v>
          </cell>
          <cell r="I571">
            <v>0.28661017982406367</v>
          </cell>
          <cell r="AX571">
            <v>2963</v>
          </cell>
          <cell r="AZ571">
            <v>0.28661017982406367</v>
          </cell>
        </row>
        <row r="572">
          <cell r="G572">
            <v>2968</v>
          </cell>
          <cell r="I572">
            <v>0.28727315202892928</v>
          </cell>
          <cell r="AX572">
            <v>2968</v>
          </cell>
          <cell r="AZ572">
            <v>0.28727315202892928</v>
          </cell>
        </row>
        <row r="573">
          <cell r="G573">
            <v>2975</v>
          </cell>
          <cell r="I573">
            <v>0.28789468041008109</v>
          </cell>
          <cell r="AX573">
            <v>2975</v>
          </cell>
          <cell r="AZ573">
            <v>0.28789468041008109</v>
          </cell>
        </row>
        <row r="574">
          <cell r="G574">
            <v>2993</v>
          </cell>
          <cell r="I574">
            <v>0.28864051876661506</v>
          </cell>
          <cell r="AX574">
            <v>2993</v>
          </cell>
          <cell r="AZ574">
            <v>0.28864051876661506</v>
          </cell>
        </row>
        <row r="575">
          <cell r="G575">
            <v>2995</v>
          </cell>
          <cell r="I575">
            <v>0.28938635712314903</v>
          </cell>
          <cell r="AX575">
            <v>2995</v>
          </cell>
          <cell r="AZ575">
            <v>0.28938635712314903</v>
          </cell>
        </row>
        <row r="576">
          <cell r="G576">
            <v>2996</v>
          </cell>
          <cell r="I576">
            <v>0.290132195479683</v>
          </cell>
          <cell r="AX576">
            <v>2996</v>
          </cell>
          <cell r="AZ576">
            <v>0.290132195479683</v>
          </cell>
        </row>
        <row r="577">
          <cell r="G577">
            <v>3001</v>
          </cell>
          <cell r="I577">
            <v>0.29087803383621696</v>
          </cell>
          <cell r="AX577">
            <v>3001</v>
          </cell>
          <cell r="AZ577">
            <v>0.29087803383621696</v>
          </cell>
        </row>
        <row r="578">
          <cell r="G578">
            <v>3002</v>
          </cell>
          <cell r="I578">
            <v>0.29162387219275093</v>
          </cell>
          <cell r="AX578">
            <v>3002</v>
          </cell>
          <cell r="AZ578">
            <v>0.29162387219275093</v>
          </cell>
        </row>
        <row r="579">
          <cell r="G579">
            <v>3004</v>
          </cell>
          <cell r="I579">
            <v>0.2923697105492849</v>
          </cell>
          <cell r="AX579">
            <v>3004</v>
          </cell>
          <cell r="AZ579">
            <v>0.2923697105492849</v>
          </cell>
        </row>
        <row r="580">
          <cell r="G580">
            <v>3007</v>
          </cell>
          <cell r="I580">
            <v>0.29311554890581887</v>
          </cell>
          <cell r="AX580">
            <v>3007</v>
          </cell>
          <cell r="AZ580">
            <v>0.29311554890581887</v>
          </cell>
        </row>
        <row r="581">
          <cell r="G581">
            <v>3009</v>
          </cell>
          <cell r="I581">
            <v>0.29386138726235284</v>
          </cell>
          <cell r="AX581">
            <v>3009</v>
          </cell>
          <cell r="AZ581">
            <v>0.29386138726235284</v>
          </cell>
        </row>
        <row r="582">
          <cell r="G582">
            <v>3034</v>
          </cell>
          <cell r="I582">
            <v>0.29448291564350465</v>
          </cell>
          <cell r="AX582">
            <v>3034</v>
          </cell>
          <cell r="AZ582">
            <v>0.29448291564350465</v>
          </cell>
        </row>
        <row r="583">
          <cell r="G583">
            <v>3041</v>
          </cell>
          <cell r="I583">
            <v>0.29516921074708885</v>
          </cell>
          <cell r="AX583">
            <v>3041</v>
          </cell>
          <cell r="AZ583">
            <v>0.29516921074708885</v>
          </cell>
        </row>
        <row r="584">
          <cell r="G584">
            <v>3041</v>
          </cell>
          <cell r="I584">
            <v>0.29579073912824067</v>
          </cell>
          <cell r="AX584">
            <v>3041</v>
          </cell>
          <cell r="AZ584">
            <v>0.29579073912824067</v>
          </cell>
        </row>
        <row r="585">
          <cell r="G585">
            <v>3046</v>
          </cell>
          <cell r="I585">
            <v>0.29641226750939248</v>
          </cell>
          <cell r="AX585">
            <v>3046</v>
          </cell>
          <cell r="AZ585">
            <v>0.29641226750939248</v>
          </cell>
        </row>
        <row r="586">
          <cell r="G586">
            <v>3053</v>
          </cell>
          <cell r="I586">
            <v>0.29737162324193744</v>
          </cell>
          <cell r="AX586">
            <v>3053</v>
          </cell>
          <cell r="AZ586">
            <v>0.29737162324193744</v>
          </cell>
        </row>
        <row r="587">
          <cell r="G587">
            <v>3145</v>
          </cell>
          <cell r="I587">
            <v>0.29845844882646516</v>
          </cell>
          <cell r="AX587">
            <v>3145</v>
          </cell>
          <cell r="AZ587">
            <v>0.29845844882646516</v>
          </cell>
        </row>
        <row r="588">
          <cell r="G588">
            <v>3151</v>
          </cell>
          <cell r="I588">
            <v>0.29909848505627751</v>
          </cell>
          <cell r="AX588">
            <v>3151</v>
          </cell>
          <cell r="AZ588">
            <v>0.29909848505627751</v>
          </cell>
        </row>
        <row r="589">
          <cell r="G589">
            <v>3152</v>
          </cell>
          <cell r="I589">
            <v>0.29996543052007474</v>
          </cell>
          <cell r="AX589">
            <v>3152</v>
          </cell>
          <cell r="AZ589">
            <v>0.29996543052007474</v>
          </cell>
        </row>
        <row r="590">
          <cell r="G590">
            <v>3152</v>
          </cell>
          <cell r="I590">
            <v>0.30060546674988708</v>
          </cell>
          <cell r="AX590">
            <v>3152</v>
          </cell>
          <cell r="AZ590">
            <v>0.30060546674988708</v>
          </cell>
        </row>
        <row r="591">
          <cell r="G591">
            <v>3156</v>
          </cell>
          <cell r="I591">
            <v>0.30104019698369816</v>
          </cell>
          <cell r="AX591">
            <v>3156</v>
          </cell>
          <cell r="AZ591">
            <v>0.30104019698369816</v>
          </cell>
        </row>
        <row r="592">
          <cell r="G592">
            <v>3158</v>
          </cell>
          <cell r="I592">
            <v>0.30212702256822588</v>
          </cell>
          <cell r="AX592">
            <v>3158</v>
          </cell>
          <cell r="AZ592">
            <v>0.30212702256822588</v>
          </cell>
        </row>
        <row r="593">
          <cell r="G593">
            <v>3158</v>
          </cell>
          <cell r="I593">
            <v>0.3031137209064575</v>
          </cell>
          <cell r="AX593">
            <v>3158</v>
          </cell>
          <cell r="AZ593">
            <v>0.3031137209064575</v>
          </cell>
        </row>
        <row r="594">
          <cell r="G594">
            <v>3161</v>
          </cell>
          <cell r="I594">
            <v>0.30420054649098521</v>
          </cell>
          <cell r="AX594">
            <v>3161</v>
          </cell>
          <cell r="AZ594">
            <v>0.30420054649098521</v>
          </cell>
        </row>
        <row r="595">
          <cell r="G595">
            <v>3161</v>
          </cell>
          <cell r="I595">
            <v>0.30484058272079756</v>
          </cell>
          <cell r="AX595">
            <v>3161</v>
          </cell>
          <cell r="AZ595">
            <v>0.30484058272079756</v>
          </cell>
        </row>
        <row r="596">
          <cell r="G596">
            <v>3164</v>
          </cell>
          <cell r="I596">
            <v>0.30538399551306145</v>
          </cell>
          <cell r="AX596">
            <v>3164</v>
          </cell>
          <cell r="AZ596">
            <v>0.30538399551306145</v>
          </cell>
        </row>
        <row r="597">
          <cell r="G597">
            <v>3165</v>
          </cell>
          <cell r="I597">
            <v>0.30625345598068365</v>
          </cell>
          <cell r="AX597">
            <v>3165</v>
          </cell>
          <cell r="AZ597">
            <v>0.30625345598068365</v>
          </cell>
        </row>
        <row r="598">
          <cell r="G598">
            <v>3166</v>
          </cell>
          <cell r="I598">
            <v>0.30734028156521137</v>
          </cell>
          <cell r="AX598">
            <v>3166</v>
          </cell>
          <cell r="AZ598">
            <v>0.30734028156521137</v>
          </cell>
        </row>
        <row r="599">
          <cell r="G599">
            <v>3166</v>
          </cell>
          <cell r="I599">
            <v>0.30806032501072017</v>
          </cell>
          <cell r="AX599">
            <v>3166</v>
          </cell>
          <cell r="AZ599">
            <v>0.30806032501072017</v>
          </cell>
        </row>
        <row r="600">
          <cell r="G600">
            <v>3166</v>
          </cell>
          <cell r="I600">
            <v>0.30863995815721523</v>
          </cell>
          <cell r="AX600">
            <v>3166</v>
          </cell>
          <cell r="AZ600">
            <v>0.30863995815721523</v>
          </cell>
        </row>
        <row r="601">
          <cell r="G601">
            <v>3171</v>
          </cell>
          <cell r="I601">
            <v>0.30907468839102631</v>
          </cell>
          <cell r="AX601">
            <v>3171</v>
          </cell>
          <cell r="AZ601">
            <v>0.30907468839102631</v>
          </cell>
        </row>
        <row r="602">
          <cell r="G602">
            <v>3172</v>
          </cell>
          <cell r="I602">
            <v>0.30965432153752137</v>
          </cell>
          <cell r="AX602">
            <v>3172</v>
          </cell>
          <cell r="AZ602">
            <v>0.30965432153752137</v>
          </cell>
        </row>
        <row r="603">
          <cell r="G603">
            <v>3173</v>
          </cell>
          <cell r="I603">
            <v>0.31008905177133245</v>
          </cell>
          <cell r="AX603">
            <v>3173</v>
          </cell>
          <cell r="AZ603">
            <v>0.31008905177133245</v>
          </cell>
        </row>
        <row r="604">
          <cell r="G604">
            <v>3174</v>
          </cell>
          <cell r="I604">
            <v>0.31056907356975194</v>
          </cell>
          <cell r="AX604">
            <v>3174</v>
          </cell>
          <cell r="AZ604">
            <v>0.31056907356975194</v>
          </cell>
        </row>
        <row r="605">
          <cell r="G605">
            <v>3175</v>
          </cell>
          <cell r="I605">
            <v>0.31184912453361746</v>
          </cell>
          <cell r="AX605">
            <v>3175</v>
          </cell>
          <cell r="AZ605">
            <v>0.31184912453361746</v>
          </cell>
        </row>
        <row r="606">
          <cell r="G606">
            <v>3181</v>
          </cell>
          <cell r="I606">
            <v>0.31239253732588135</v>
          </cell>
          <cell r="AX606">
            <v>3181</v>
          </cell>
          <cell r="AZ606">
            <v>0.31239253732588135</v>
          </cell>
        </row>
        <row r="607">
          <cell r="G607">
            <v>3191</v>
          </cell>
          <cell r="I607">
            <v>0.31316313879699953</v>
          </cell>
          <cell r="AX607">
            <v>3191</v>
          </cell>
          <cell r="AZ607">
            <v>0.31316313879699953</v>
          </cell>
        </row>
        <row r="608">
          <cell r="G608">
            <v>3211</v>
          </cell>
          <cell r="I608">
            <v>0.3136268453141956</v>
          </cell>
          <cell r="AX608">
            <v>3211</v>
          </cell>
          <cell r="AZ608">
            <v>0.3136268453141956</v>
          </cell>
        </row>
        <row r="609">
          <cell r="G609">
            <v>3212</v>
          </cell>
          <cell r="I609">
            <v>0.31409055183139167</v>
          </cell>
          <cell r="AX609">
            <v>3212</v>
          </cell>
          <cell r="AZ609">
            <v>0.31409055183139167</v>
          </cell>
        </row>
        <row r="610">
          <cell r="G610">
            <v>3215</v>
          </cell>
          <cell r="I610">
            <v>0.31455425834858775</v>
          </cell>
          <cell r="AX610">
            <v>3215</v>
          </cell>
          <cell r="AZ610">
            <v>0.31455425834858775</v>
          </cell>
        </row>
        <row r="611">
          <cell r="G611">
            <v>3238</v>
          </cell>
          <cell r="I611">
            <v>0.31513389149508281</v>
          </cell>
          <cell r="AX611">
            <v>3238</v>
          </cell>
          <cell r="AZ611">
            <v>0.31513389149508281</v>
          </cell>
        </row>
        <row r="612">
          <cell r="G612">
            <v>3247</v>
          </cell>
          <cell r="I612">
            <v>0.31578598684579945</v>
          </cell>
          <cell r="AX612">
            <v>3247</v>
          </cell>
          <cell r="AZ612">
            <v>0.31578598684579945</v>
          </cell>
        </row>
        <row r="613">
          <cell r="G613">
            <v>3252</v>
          </cell>
          <cell r="I613">
            <v>0.31622080306264727</v>
          </cell>
          <cell r="AX613">
            <v>3252</v>
          </cell>
          <cell r="AZ613">
            <v>0.31622080306264727</v>
          </cell>
        </row>
        <row r="614">
          <cell r="G614">
            <v>3257</v>
          </cell>
          <cell r="I614">
            <v>0.31648333076960605</v>
          </cell>
          <cell r="AX614">
            <v>3257</v>
          </cell>
          <cell r="AZ614">
            <v>0.31648333076960605</v>
          </cell>
        </row>
        <row r="615">
          <cell r="G615">
            <v>3261</v>
          </cell>
          <cell r="I615">
            <v>0.31674585847656483</v>
          </cell>
          <cell r="AX615">
            <v>3261</v>
          </cell>
          <cell r="AZ615">
            <v>0.31674585847656483</v>
          </cell>
        </row>
        <row r="616">
          <cell r="G616">
            <v>3269</v>
          </cell>
          <cell r="I616">
            <v>0.31700838618352362</v>
          </cell>
          <cell r="AX616">
            <v>3269</v>
          </cell>
          <cell r="AZ616">
            <v>0.31700838618352362</v>
          </cell>
        </row>
        <row r="617">
          <cell r="G617">
            <v>3270</v>
          </cell>
          <cell r="I617">
            <v>0.31752069461224297</v>
          </cell>
          <cell r="AX617">
            <v>3270</v>
          </cell>
          <cell r="AZ617">
            <v>0.31752069461224297</v>
          </cell>
        </row>
        <row r="618">
          <cell r="G618">
            <v>3270</v>
          </cell>
          <cell r="I618">
            <v>0.31790604908720005</v>
          </cell>
          <cell r="AX618">
            <v>3270</v>
          </cell>
          <cell r="AZ618">
            <v>0.31790604908720005</v>
          </cell>
        </row>
        <row r="619">
          <cell r="G619">
            <v>3272</v>
          </cell>
          <cell r="I619">
            <v>0.3184183575159194</v>
          </cell>
          <cell r="AX619">
            <v>3272</v>
          </cell>
          <cell r="AZ619">
            <v>0.3184183575159194</v>
          </cell>
        </row>
        <row r="620">
          <cell r="G620">
            <v>3273</v>
          </cell>
          <cell r="I620">
            <v>0.31880371199087648</v>
          </cell>
          <cell r="AX620">
            <v>3273</v>
          </cell>
          <cell r="AZ620">
            <v>0.31880371199087648</v>
          </cell>
        </row>
        <row r="621">
          <cell r="G621">
            <v>3274</v>
          </cell>
          <cell r="I621">
            <v>0.31906623969783526</v>
          </cell>
          <cell r="AX621">
            <v>3274</v>
          </cell>
          <cell r="AZ621">
            <v>0.31906623969783526</v>
          </cell>
        </row>
        <row r="622">
          <cell r="G622">
            <v>3274</v>
          </cell>
          <cell r="I622">
            <v>0.31957854812655462</v>
          </cell>
          <cell r="AX622">
            <v>3274</v>
          </cell>
          <cell r="AZ622">
            <v>0.31957854812655462</v>
          </cell>
        </row>
        <row r="623">
          <cell r="G623">
            <v>3275</v>
          </cell>
          <cell r="I623">
            <v>0.3198410758335134</v>
          </cell>
          <cell r="AX623">
            <v>3275</v>
          </cell>
          <cell r="AZ623">
            <v>0.3198410758335134</v>
          </cell>
        </row>
        <row r="624">
          <cell r="G624">
            <v>3275</v>
          </cell>
          <cell r="I624">
            <v>0.32128309734285793</v>
          </cell>
          <cell r="AX624">
            <v>3275</v>
          </cell>
          <cell r="AZ624">
            <v>0.32128309734285793</v>
          </cell>
        </row>
        <row r="625">
          <cell r="G625">
            <v>3276</v>
          </cell>
          <cell r="I625">
            <v>0.32154562504981671</v>
          </cell>
          <cell r="AX625">
            <v>3276</v>
          </cell>
          <cell r="AZ625">
            <v>0.32154562504981671</v>
          </cell>
        </row>
        <row r="626">
          <cell r="G626">
            <v>3278</v>
          </cell>
          <cell r="I626">
            <v>0.32180815275677549</v>
          </cell>
          <cell r="AX626">
            <v>3278</v>
          </cell>
          <cell r="AZ626">
            <v>0.32180815275677549</v>
          </cell>
        </row>
        <row r="627">
          <cell r="G627">
            <v>3283</v>
          </cell>
          <cell r="I627">
            <v>0.32219350723173257</v>
          </cell>
          <cell r="AX627">
            <v>3283</v>
          </cell>
          <cell r="AZ627">
            <v>0.32219350723173257</v>
          </cell>
        </row>
        <row r="628">
          <cell r="G628">
            <v>3284</v>
          </cell>
          <cell r="I628">
            <v>0.32363552874107709</v>
          </cell>
          <cell r="AX628">
            <v>3284</v>
          </cell>
          <cell r="AZ628">
            <v>0.32363552874107709</v>
          </cell>
        </row>
        <row r="629">
          <cell r="G629">
            <v>3288</v>
          </cell>
          <cell r="I629">
            <v>0.32434471682819616</v>
          </cell>
          <cell r="AX629">
            <v>3288</v>
          </cell>
          <cell r="AZ629">
            <v>0.32434471682819616</v>
          </cell>
        </row>
        <row r="630">
          <cell r="G630">
            <v>3288</v>
          </cell>
          <cell r="I630">
            <v>0.32485855145581782</v>
          </cell>
          <cell r="AX630">
            <v>3288</v>
          </cell>
          <cell r="AZ630">
            <v>0.32485855145581782</v>
          </cell>
        </row>
        <row r="631">
          <cell r="G631">
            <v>3296</v>
          </cell>
          <cell r="I631">
            <v>0.32529588267649062</v>
          </cell>
          <cell r="AX631">
            <v>3296</v>
          </cell>
          <cell r="AZ631">
            <v>0.32529588267649062</v>
          </cell>
        </row>
        <row r="632">
          <cell r="G632">
            <v>3297</v>
          </cell>
          <cell r="I632">
            <v>0.32593815446525848</v>
          </cell>
          <cell r="AX632">
            <v>3297</v>
          </cell>
          <cell r="AZ632">
            <v>0.32593815446525848</v>
          </cell>
        </row>
        <row r="633">
          <cell r="G633">
            <v>3299</v>
          </cell>
          <cell r="I633">
            <v>0.32632350894021556</v>
          </cell>
          <cell r="AX633">
            <v>3299</v>
          </cell>
          <cell r="AZ633">
            <v>0.32632350894021556</v>
          </cell>
        </row>
        <row r="634">
          <cell r="G634">
            <v>3301</v>
          </cell>
          <cell r="I634">
            <v>0.32704449819912862</v>
          </cell>
          <cell r="AX634">
            <v>3301</v>
          </cell>
          <cell r="AZ634">
            <v>0.32704449819912862</v>
          </cell>
        </row>
        <row r="635">
          <cell r="G635">
            <v>3329</v>
          </cell>
          <cell r="I635">
            <v>0.32766250127577362</v>
          </cell>
          <cell r="AX635">
            <v>3329</v>
          </cell>
          <cell r="AZ635">
            <v>0.32766250127577362</v>
          </cell>
        </row>
        <row r="636">
          <cell r="G636">
            <v>3340</v>
          </cell>
          <cell r="I636">
            <v>0.32826335073658691</v>
          </cell>
          <cell r="AX636">
            <v>3340</v>
          </cell>
          <cell r="AZ636">
            <v>0.32826335073658691</v>
          </cell>
        </row>
        <row r="637">
          <cell r="G637">
            <v>3342</v>
          </cell>
          <cell r="I637">
            <v>0.32898433999549997</v>
          </cell>
          <cell r="AX637">
            <v>3342</v>
          </cell>
          <cell r="AZ637">
            <v>0.32898433999549997</v>
          </cell>
        </row>
        <row r="638">
          <cell r="G638">
            <v>3343</v>
          </cell>
          <cell r="I638">
            <v>0.32960234307214498</v>
          </cell>
          <cell r="AX638">
            <v>3343</v>
          </cell>
          <cell r="AZ638">
            <v>0.32960234307214498</v>
          </cell>
        </row>
        <row r="639">
          <cell r="G639">
            <v>3343</v>
          </cell>
          <cell r="I639">
            <v>0.33015168869394462</v>
          </cell>
          <cell r="AX639">
            <v>3343</v>
          </cell>
          <cell r="AZ639">
            <v>0.33015168869394462</v>
          </cell>
        </row>
        <row r="640">
          <cell r="G640">
            <v>3346</v>
          </cell>
          <cell r="I640">
            <v>0.33087267795285769</v>
          </cell>
          <cell r="AX640">
            <v>3346</v>
          </cell>
          <cell r="AZ640">
            <v>0.33087267795285769</v>
          </cell>
        </row>
        <row r="641">
          <cell r="G641">
            <v>3347</v>
          </cell>
          <cell r="I641">
            <v>0.33155935998010727</v>
          </cell>
          <cell r="AX641">
            <v>3347</v>
          </cell>
          <cell r="AZ641">
            <v>0.33155935998010727</v>
          </cell>
        </row>
        <row r="642">
          <cell r="G642">
            <v>3347</v>
          </cell>
          <cell r="I642">
            <v>0.33197134770069781</v>
          </cell>
          <cell r="AX642">
            <v>3347</v>
          </cell>
          <cell r="AZ642">
            <v>0.33197134770069781</v>
          </cell>
        </row>
        <row r="643">
          <cell r="G643">
            <v>3349</v>
          </cell>
          <cell r="I643">
            <v>0.33258935077734281</v>
          </cell>
          <cell r="AX643">
            <v>3349</v>
          </cell>
          <cell r="AZ643">
            <v>0.33258935077734281</v>
          </cell>
        </row>
        <row r="644">
          <cell r="G644">
            <v>3349</v>
          </cell>
          <cell r="I644">
            <v>0.33320735385398781</v>
          </cell>
          <cell r="AX644">
            <v>3349</v>
          </cell>
          <cell r="AZ644">
            <v>0.33320735385398781</v>
          </cell>
        </row>
        <row r="645">
          <cell r="G645">
            <v>3351</v>
          </cell>
          <cell r="I645">
            <v>0.3338082033148011</v>
          </cell>
          <cell r="AX645">
            <v>3351</v>
          </cell>
          <cell r="AZ645">
            <v>0.3338082033148011</v>
          </cell>
        </row>
        <row r="646">
          <cell r="G646">
            <v>3353</v>
          </cell>
          <cell r="I646">
            <v>0.33449488534205069</v>
          </cell>
          <cell r="AX646">
            <v>3353</v>
          </cell>
          <cell r="AZ646">
            <v>0.33449488534205069</v>
          </cell>
        </row>
        <row r="647">
          <cell r="G647">
            <v>3353</v>
          </cell>
          <cell r="I647">
            <v>0.33518156736930027</v>
          </cell>
          <cell r="AX647">
            <v>3353</v>
          </cell>
          <cell r="AZ647">
            <v>0.33518156736930027</v>
          </cell>
        </row>
        <row r="648">
          <cell r="G648">
            <v>3354</v>
          </cell>
          <cell r="I648">
            <v>0.33578241683011356</v>
          </cell>
          <cell r="AX648">
            <v>3354</v>
          </cell>
          <cell r="AZ648">
            <v>0.33578241683011356</v>
          </cell>
        </row>
        <row r="649">
          <cell r="G649">
            <v>3355</v>
          </cell>
          <cell r="I649">
            <v>0.33633176245191321</v>
          </cell>
          <cell r="AX649">
            <v>3355</v>
          </cell>
          <cell r="AZ649">
            <v>0.33633176245191321</v>
          </cell>
        </row>
        <row r="650">
          <cell r="G650">
            <v>3356</v>
          </cell>
          <cell r="I650">
            <v>0.33688110807371285</v>
          </cell>
          <cell r="AX650">
            <v>3356</v>
          </cell>
          <cell r="AZ650">
            <v>0.33688110807371285</v>
          </cell>
        </row>
        <row r="651">
          <cell r="G651">
            <v>3368</v>
          </cell>
          <cell r="I651">
            <v>0.33742452086597674</v>
          </cell>
          <cell r="AX651">
            <v>3368</v>
          </cell>
          <cell r="AZ651">
            <v>0.33742452086597674</v>
          </cell>
        </row>
        <row r="652">
          <cell r="G652">
            <v>3372</v>
          </cell>
          <cell r="I652">
            <v>0.33796793365824063</v>
          </cell>
          <cell r="AX652">
            <v>3372</v>
          </cell>
          <cell r="AZ652">
            <v>0.33796793365824063</v>
          </cell>
        </row>
        <row r="653">
          <cell r="G653">
            <v>3376</v>
          </cell>
          <cell r="I653">
            <v>0.33851134645050451</v>
          </cell>
          <cell r="AX653">
            <v>3376</v>
          </cell>
          <cell r="AZ653">
            <v>0.33851134645050451</v>
          </cell>
        </row>
        <row r="654">
          <cell r="G654">
            <v>3378</v>
          </cell>
          <cell r="I654">
            <v>0.3390547592427684</v>
          </cell>
          <cell r="AX654">
            <v>3378</v>
          </cell>
          <cell r="AZ654">
            <v>0.3390547592427684</v>
          </cell>
        </row>
        <row r="655">
          <cell r="G655">
            <v>3382</v>
          </cell>
          <cell r="I655">
            <v>0.33959817203503229</v>
          </cell>
          <cell r="AX655">
            <v>3382</v>
          </cell>
          <cell r="AZ655">
            <v>0.33959817203503229</v>
          </cell>
        </row>
        <row r="656">
          <cell r="G656">
            <v>3383</v>
          </cell>
          <cell r="I656">
            <v>0.34019818316123723</v>
          </cell>
          <cell r="AX656">
            <v>3383</v>
          </cell>
          <cell r="AZ656">
            <v>0.34019818316123723</v>
          </cell>
        </row>
        <row r="657">
          <cell r="G657">
            <v>3389</v>
          </cell>
          <cell r="I657">
            <v>0.34074159595350112</v>
          </cell>
          <cell r="AX657">
            <v>3389</v>
          </cell>
          <cell r="AZ657">
            <v>0.34074159595350112</v>
          </cell>
        </row>
        <row r="658">
          <cell r="G658">
            <v>3390</v>
          </cell>
          <cell r="I658">
            <v>0.34117482148416906</v>
          </cell>
          <cell r="AX658">
            <v>3390</v>
          </cell>
          <cell r="AZ658">
            <v>0.34117482148416906</v>
          </cell>
        </row>
        <row r="659">
          <cell r="G659">
            <v>3391</v>
          </cell>
          <cell r="I659">
            <v>0.34171823427643294</v>
          </cell>
          <cell r="AX659">
            <v>3391</v>
          </cell>
          <cell r="AZ659">
            <v>0.34171823427643294</v>
          </cell>
        </row>
        <row r="660">
          <cell r="G660">
            <v>3392</v>
          </cell>
          <cell r="I660">
            <v>0.34219660090139498</v>
          </cell>
          <cell r="AX660">
            <v>3392</v>
          </cell>
          <cell r="AZ660">
            <v>0.34219660090139498</v>
          </cell>
        </row>
        <row r="661">
          <cell r="G661">
            <v>3394</v>
          </cell>
          <cell r="I661">
            <v>0.34262982643206291</v>
          </cell>
          <cell r="AX661">
            <v>3394</v>
          </cell>
          <cell r="AZ661">
            <v>0.34262982643206291</v>
          </cell>
        </row>
        <row r="662">
          <cell r="G662">
            <v>3395</v>
          </cell>
          <cell r="I662">
            <v>0.343111180967552</v>
          </cell>
          <cell r="AX662">
            <v>3395</v>
          </cell>
          <cell r="AZ662">
            <v>0.343111180967552</v>
          </cell>
        </row>
        <row r="663">
          <cell r="G663">
            <v>3396</v>
          </cell>
          <cell r="I663">
            <v>0.34383320202290607</v>
          </cell>
          <cell r="AX663">
            <v>3396</v>
          </cell>
          <cell r="AZ663">
            <v>0.34383320202290607</v>
          </cell>
        </row>
        <row r="664">
          <cell r="G664">
            <v>3396</v>
          </cell>
          <cell r="I664">
            <v>0.34423181938128189</v>
          </cell>
          <cell r="AX664">
            <v>3396</v>
          </cell>
          <cell r="AZ664">
            <v>0.34423181938128189</v>
          </cell>
        </row>
        <row r="665">
          <cell r="G665">
            <v>3396</v>
          </cell>
          <cell r="I665">
            <v>0.34459284065683854</v>
          </cell>
          <cell r="AX665">
            <v>3396</v>
          </cell>
          <cell r="AZ665">
            <v>0.34459284065683854</v>
          </cell>
        </row>
        <row r="666">
          <cell r="G666">
            <v>3398</v>
          </cell>
          <cell r="I666">
            <v>0.34523279090361414</v>
          </cell>
          <cell r="AX666">
            <v>3398</v>
          </cell>
          <cell r="AZ666">
            <v>0.34523279090361414</v>
          </cell>
        </row>
        <row r="667">
          <cell r="G667">
            <v>3398</v>
          </cell>
          <cell r="I667">
            <v>0.34571115752857617</v>
          </cell>
          <cell r="AX667">
            <v>3398</v>
          </cell>
          <cell r="AZ667">
            <v>0.34571115752857617</v>
          </cell>
        </row>
        <row r="668">
          <cell r="G668">
            <v>3398</v>
          </cell>
          <cell r="I668">
            <v>0.34607217880413282</v>
          </cell>
          <cell r="AX668">
            <v>3398</v>
          </cell>
          <cell r="AZ668">
            <v>0.34607217880413282</v>
          </cell>
        </row>
        <row r="669">
          <cell r="G669">
            <v>3399</v>
          </cell>
          <cell r="I669">
            <v>0.34655353333962191</v>
          </cell>
          <cell r="AX669">
            <v>3399</v>
          </cell>
          <cell r="AZ669">
            <v>0.34655353333962191</v>
          </cell>
        </row>
        <row r="670">
          <cell r="G670">
            <v>3400</v>
          </cell>
          <cell r="I670">
            <v>0.34708503748129582</v>
          </cell>
          <cell r="AX670">
            <v>3400</v>
          </cell>
          <cell r="AZ670">
            <v>0.34708503748129582</v>
          </cell>
        </row>
        <row r="671">
          <cell r="G671">
            <v>3402</v>
          </cell>
          <cell r="I671">
            <v>0.34756639201678491</v>
          </cell>
          <cell r="AX671">
            <v>3402</v>
          </cell>
          <cell r="AZ671">
            <v>0.34756639201678491</v>
          </cell>
        </row>
        <row r="672">
          <cell r="G672">
            <v>3404</v>
          </cell>
          <cell r="I672">
            <v>0.34796500937516073</v>
          </cell>
          <cell r="AX672">
            <v>3404</v>
          </cell>
          <cell r="AZ672">
            <v>0.34796500937516073</v>
          </cell>
        </row>
        <row r="673">
          <cell r="G673">
            <v>3405</v>
          </cell>
          <cell r="I673">
            <v>0.34832603065071738</v>
          </cell>
          <cell r="AX673">
            <v>3405</v>
          </cell>
          <cell r="AZ673">
            <v>0.34832603065071738</v>
          </cell>
        </row>
        <row r="674">
          <cell r="G674">
            <v>3406</v>
          </cell>
          <cell r="I674">
            <v>0.34875925618138531</v>
          </cell>
          <cell r="AX674">
            <v>3406</v>
          </cell>
          <cell r="AZ674">
            <v>0.34875925618138531</v>
          </cell>
        </row>
        <row r="675">
          <cell r="G675">
            <v>3407</v>
          </cell>
          <cell r="I675">
            <v>0.3492406107168744</v>
          </cell>
          <cell r="AX675">
            <v>3407</v>
          </cell>
          <cell r="AZ675">
            <v>0.3492406107168744</v>
          </cell>
        </row>
        <row r="676">
          <cell r="G676">
            <v>3408</v>
          </cell>
          <cell r="I676">
            <v>0.34984055735580177</v>
          </cell>
          <cell r="AX676">
            <v>3408</v>
          </cell>
          <cell r="AZ676">
            <v>0.34984055735580177</v>
          </cell>
        </row>
        <row r="677">
          <cell r="G677">
            <v>3409</v>
          </cell>
          <cell r="I677">
            <v>0.35029181782842816</v>
          </cell>
          <cell r="AX677">
            <v>3409</v>
          </cell>
          <cell r="AZ677">
            <v>0.35029181782842816</v>
          </cell>
        </row>
        <row r="678">
          <cell r="G678">
            <v>3409</v>
          </cell>
          <cell r="I678">
            <v>0.35065283910398481</v>
          </cell>
          <cell r="AX678">
            <v>3409</v>
          </cell>
          <cell r="AZ678">
            <v>0.35065283910398481</v>
          </cell>
        </row>
        <row r="679">
          <cell r="G679">
            <v>3410</v>
          </cell>
          <cell r="I679">
            <v>0.3511511108019546</v>
          </cell>
          <cell r="AX679">
            <v>3410</v>
          </cell>
          <cell r="AZ679">
            <v>0.3511511108019546</v>
          </cell>
        </row>
        <row r="680">
          <cell r="G680">
            <v>3411</v>
          </cell>
          <cell r="I680">
            <v>0.35154972816033042</v>
          </cell>
          <cell r="AX680">
            <v>3411</v>
          </cell>
          <cell r="AZ680">
            <v>0.35154972816033042</v>
          </cell>
        </row>
        <row r="681">
          <cell r="G681">
            <v>3412</v>
          </cell>
          <cell r="I681">
            <v>0.35191074943588707</v>
          </cell>
          <cell r="AX681">
            <v>3412</v>
          </cell>
          <cell r="AZ681">
            <v>0.35191074943588707</v>
          </cell>
        </row>
        <row r="682">
          <cell r="G682">
            <v>3412</v>
          </cell>
          <cell r="I682">
            <v>0.35240381916013347</v>
          </cell>
          <cell r="AX682">
            <v>3412</v>
          </cell>
          <cell r="AZ682">
            <v>0.35240381916013347</v>
          </cell>
        </row>
        <row r="683">
          <cell r="G683">
            <v>3414</v>
          </cell>
          <cell r="I683">
            <v>0.35288517369562256</v>
          </cell>
          <cell r="AX683">
            <v>3414</v>
          </cell>
          <cell r="AZ683">
            <v>0.35288517369562256</v>
          </cell>
        </row>
        <row r="684">
          <cell r="G684">
            <v>3418</v>
          </cell>
          <cell r="I684">
            <v>0.3532311909312662</v>
          </cell>
          <cell r="AX684">
            <v>3418</v>
          </cell>
          <cell r="AZ684">
            <v>0.3532311909312662</v>
          </cell>
        </row>
        <row r="685">
          <cell r="G685">
            <v>3431</v>
          </cell>
          <cell r="I685">
            <v>0.35357720816690985</v>
          </cell>
          <cell r="AX685">
            <v>3431</v>
          </cell>
          <cell r="AZ685">
            <v>0.35357720816690985</v>
          </cell>
        </row>
        <row r="686">
          <cell r="G686">
            <v>3559</v>
          </cell>
          <cell r="I686">
            <v>0.35382374302903302</v>
          </cell>
          <cell r="AX686">
            <v>3559</v>
          </cell>
          <cell r="AZ686">
            <v>0.35382374302903302</v>
          </cell>
        </row>
        <row r="687">
          <cell r="G687">
            <v>3561</v>
          </cell>
          <cell r="I687">
            <v>0.35411958916273267</v>
          </cell>
          <cell r="AX687">
            <v>3561</v>
          </cell>
          <cell r="AZ687">
            <v>0.35411958916273267</v>
          </cell>
        </row>
        <row r="688">
          <cell r="G688">
            <v>3565</v>
          </cell>
          <cell r="I688">
            <v>0.35436612402485584</v>
          </cell>
          <cell r="AX688">
            <v>3565</v>
          </cell>
          <cell r="AZ688">
            <v>0.35436612402485584</v>
          </cell>
        </row>
        <row r="689">
          <cell r="G689">
            <v>3570</v>
          </cell>
          <cell r="I689">
            <v>0.35473593706592021</v>
          </cell>
          <cell r="AX689">
            <v>3570</v>
          </cell>
          <cell r="AZ689">
            <v>0.35473593706592021</v>
          </cell>
        </row>
        <row r="690">
          <cell r="G690">
            <v>3571</v>
          </cell>
          <cell r="I690">
            <v>0.35503178319961987</v>
          </cell>
          <cell r="AX690">
            <v>3571</v>
          </cell>
          <cell r="AZ690">
            <v>0.35503178319961987</v>
          </cell>
        </row>
        <row r="691">
          <cell r="G691">
            <v>3574</v>
          </cell>
          <cell r="I691">
            <v>0.35527831806174304</v>
          </cell>
          <cell r="AX691">
            <v>3574</v>
          </cell>
          <cell r="AZ691">
            <v>0.35527831806174304</v>
          </cell>
        </row>
        <row r="692">
          <cell r="G692">
            <v>3576</v>
          </cell>
          <cell r="I692">
            <v>0.35552485292386621</v>
          </cell>
          <cell r="AX692">
            <v>3576</v>
          </cell>
          <cell r="AZ692">
            <v>0.35552485292386621</v>
          </cell>
        </row>
        <row r="693">
          <cell r="G693">
            <v>3578</v>
          </cell>
          <cell r="I693">
            <v>0.35582069905756586</v>
          </cell>
          <cell r="AX693">
            <v>3578</v>
          </cell>
          <cell r="AZ693">
            <v>0.35582069905756586</v>
          </cell>
        </row>
        <row r="694">
          <cell r="G694">
            <v>3629</v>
          </cell>
          <cell r="I694">
            <v>0.35613212961667656</v>
          </cell>
          <cell r="AX694">
            <v>3629</v>
          </cell>
          <cell r="AZ694">
            <v>0.35613212961667656</v>
          </cell>
        </row>
        <row r="695">
          <cell r="G695">
            <v>3636</v>
          </cell>
          <cell r="I695">
            <v>0.35646084276617412</v>
          </cell>
          <cell r="AX695">
            <v>3636</v>
          </cell>
          <cell r="AZ695">
            <v>0.35646084276617412</v>
          </cell>
        </row>
        <row r="696">
          <cell r="G696">
            <v>3637</v>
          </cell>
          <cell r="I696">
            <v>0.35678955591567169</v>
          </cell>
          <cell r="AX696">
            <v>3637</v>
          </cell>
          <cell r="AZ696">
            <v>0.35678955591567169</v>
          </cell>
        </row>
        <row r="697">
          <cell r="G697">
            <v>3642</v>
          </cell>
          <cell r="I697">
            <v>0.35706177821002411</v>
          </cell>
          <cell r="AX697">
            <v>3642</v>
          </cell>
          <cell r="AZ697">
            <v>0.35706177821002411</v>
          </cell>
        </row>
        <row r="698">
          <cell r="G698">
            <v>3644</v>
          </cell>
          <cell r="I698">
            <v>0.35739049135952167</v>
          </cell>
          <cell r="AX698">
            <v>3644</v>
          </cell>
          <cell r="AZ698">
            <v>0.35739049135952167</v>
          </cell>
        </row>
        <row r="699">
          <cell r="G699">
            <v>3647</v>
          </cell>
          <cell r="I699">
            <v>0.35763702622164484</v>
          </cell>
          <cell r="AX699">
            <v>3647</v>
          </cell>
          <cell r="AZ699">
            <v>0.35763702622164484</v>
          </cell>
        </row>
        <row r="700">
          <cell r="G700">
            <v>3652</v>
          </cell>
          <cell r="I700">
            <v>0.35799998211552836</v>
          </cell>
          <cell r="AX700">
            <v>3652</v>
          </cell>
          <cell r="AZ700">
            <v>0.35799998211552836</v>
          </cell>
        </row>
        <row r="701">
          <cell r="G701">
            <v>3654</v>
          </cell>
          <cell r="I701">
            <v>0.35849305183977476</v>
          </cell>
          <cell r="AX701">
            <v>3654</v>
          </cell>
          <cell r="AZ701">
            <v>0.35849305183977476</v>
          </cell>
        </row>
        <row r="702">
          <cell r="G702">
            <v>3658</v>
          </cell>
          <cell r="I702">
            <v>0.35873958670189793</v>
          </cell>
          <cell r="AX702">
            <v>3658</v>
          </cell>
          <cell r="AZ702">
            <v>0.35873958670189793</v>
          </cell>
        </row>
        <row r="703">
          <cell r="G703">
            <v>3667</v>
          </cell>
          <cell r="I703">
            <v>0.35906829985139549</v>
          </cell>
          <cell r="AX703">
            <v>3667</v>
          </cell>
          <cell r="AZ703">
            <v>0.35906829985139549</v>
          </cell>
        </row>
        <row r="704">
          <cell r="G704">
            <v>3681</v>
          </cell>
          <cell r="I704">
            <v>0.36012758936840383</v>
          </cell>
          <cell r="AX704">
            <v>3681</v>
          </cell>
          <cell r="AZ704">
            <v>0.36012758936840383</v>
          </cell>
        </row>
        <row r="705">
          <cell r="G705">
            <v>3688</v>
          </cell>
          <cell r="I705">
            <v>0.36083821767138846</v>
          </cell>
          <cell r="AX705">
            <v>3688</v>
          </cell>
          <cell r="AZ705">
            <v>0.36083821767138846</v>
          </cell>
        </row>
        <row r="706">
          <cell r="G706">
            <v>3689</v>
          </cell>
          <cell r="I706">
            <v>0.36154884597437309</v>
          </cell>
          <cell r="AX706">
            <v>3689</v>
          </cell>
          <cell r="AZ706">
            <v>0.36154884597437309</v>
          </cell>
        </row>
        <row r="707">
          <cell r="G707">
            <v>3695</v>
          </cell>
          <cell r="I707">
            <v>0.36249358459067044</v>
          </cell>
          <cell r="AX707">
            <v>3695</v>
          </cell>
          <cell r="AZ707">
            <v>0.36249358459067044</v>
          </cell>
        </row>
        <row r="708">
          <cell r="G708">
            <v>3699</v>
          </cell>
          <cell r="I708">
            <v>0.36328538088034762</v>
          </cell>
          <cell r="AX708">
            <v>3699</v>
          </cell>
          <cell r="AZ708">
            <v>0.36328538088034762</v>
          </cell>
        </row>
        <row r="709">
          <cell r="G709">
            <v>3701</v>
          </cell>
          <cell r="I709">
            <v>0.36395159894485052</v>
          </cell>
          <cell r="AX709">
            <v>3701</v>
          </cell>
          <cell r="AZ709">
            <v>0.36395159894485052</v>
          </cell>
        </row>
        <row r="710">
          <cell r="G710">
            <v>3819</v>
          </cell>
          <cell r="I710">
            <v>0.36427936628094387</v>
          </cell>
          <cell r="AX710">
            <v>3819</v>
          </cell>
          <cell r="AZ710">
            <v>0.36427936628094387</v>
          </cell>
        </row>
        <row r="711">
          <cell r="G711">
            <v>3819</v>
          </cell>
          <cell r="I711">
            <v>0.36460603733331864</v>
          </cell>
          <cell r="AX711">
            <v>3819</v>
          </cell>
          <cell r="AZ711">
            <v>0.36460603733331864</v>
          </cell>
        </row>
        <row r="712">
          <cell r="G712">
            <v>3820</v>
          </cell>
          <cell r="I712">
            <v>0.36485257219544182</v>
          </cell>
          <cell r="AX712">
            <v>3820</v>
          </cell>
          <cell r="AZ712">
            <v>0.36485257219544182</v>
          </cell>
        </row>
        <row r="713">
          <cell r="G713">
            <v>3824</v>
          </cell>
          <cell r="I713">
            <v>0.36522238523650619</v>
          </cell>
          <cell r="AX713">
            <v>3824</v>
          </cell>
          <cell r="AZ713">
            <v>0.36522238523650619</v>
          </cell>
        </row>
        <row r="714">
          <cell r="G714">
            <v>3824</v>
          </cell>
          <cell r="I714">
            <v>0.36551001999019617</v>
          </cell>
          <cell r="AX714">
            <v>3824</v>
          </cell>
          <cell r="AZ714">
            <v>0.36551001999019617</v>
          </cell>
        </row>
        <row r="715">
          <cell r="G715">
            <v>3825</v>
          </cell>
          <cell r="I715">
            <v>0.36594702877448115</v>
          </cell>
          <cell r="AX715">
            <v>3825</v>
          </cell>
          <cell r="AZ715">
            <v>0.36594702877448115</v>
          </cell>
        </row>
        <row r="716">
          <cell r="G716">
            <v>3827</v>
          </cell>
          <cell r="I716">
            <v>0.36629674328070511</v>
          </cell>
          <cell r="AX716">
            <v>3827</v>
          </cell>
          <cell r="AZ716">
            <v>0.36629674328070511</v>
          </cell>
        </row>
        <row r="717">
          <cell r="G717">
            <v>3828</v>
          </cell>
          <cell r="I717">
            <v>0.36662545643020267</v>
          </cell>
          <cell r="AX717">
            <v>3828</v>
          </cell>
          <cell r="AZ717">
            <v>0.36662545643020267</v>
          </cell>
        </row>
        <row r="718">
          <cell r="G718">
            <v>3828</v>
          </cell>
          <cell r="I718">
            <v>0.36687199129232584</v>
          </cell>
          <cell r="AX718">
            <v>3828</v>
          </cell>
          <cell r="AZ718">
            <v>0.36687199129232584</v>
          </cell>
        </row>
        <row r="719">
          <cell r="G719">
            <v>3829</v>
          </cell>
          <cell r="I719">
            <v>0.3672007044418234</v>
          </cell>
          <cell r="AX719">
            <v>3829</v>
          </cell>
          <cell r="AZ719">
            <v>0.3672007044418234</v>
          </cell>
        </row>
        <row r="720">
          <cell r="G720">
            <v>3829</v>
          </cell>
          <cell r="I720">
            <v>0.36748833919551338</v>
          </cell>
          <cell r="AX720">
            <v>3829</v>
          </cell>
          <cell r="AZ720">
            <v>0.36748833919551338</v>
          </cell>
        </row>
        <row r="721">
          <cell r="G721">
            <v>3829</v>
          </cell>
          <cell r="I721">
            <v>0.36773487405763655</v>
          </cell>
          <cell r="AX721">
            <v>3829</v>
          </cell>
          <cell r="AZ721">
            <v>0.36773487405763655</v>
          </cell>
        </row>
        <row r="722">
          <cell r="G722">
            <v>3830</v>
          </cell>
          <cell r="I722">
            <v>0.36827931864634145</v>
          </cell>
          <cell r="AX722">
            <v>3830</v>
          </cell>
          <cell r="AZ722">
            <v>0.36827931864634145</v>
          </cell>
        </row>
        <row r="723">
          <cell r="G723">
            <v>3830</v>
          </cell>
          <cell r="I723">
            <v>0.36871632743062643</v>
          </cell>
          <cell r="AX723">
            <v>3830</v>
          </cell>
          <cell r="AZ723">
            <v>0.36871632743062643</v>
          </cell>
        </row>
        <row r="724">
          <cell r="G724">
            <v>3830</v>
          </cell>
          <cell r="I724">
            <v>0.36903392727262402</v>
          </cell>
          <cell r="AX724">
            <v>3830</v>
          </cell>
          <cell r="AZ724">
            <v>0.36903392727262402</v>
          </cell>
        </row>
        <row r="725">
          <cell r="G725">
            <v>3830</v>
          </cell>
          <cell r="I725">
            <v>0.36928046213474719</v>
          </cell>
          <cell r="AX725">
            <v>3830</v>
          </cell>
          <cell r="AZ725">
            <v>0.36928046213474719</v>
          </cell>
        </row>
        <row r="726">
          <cell r="G726">
            <v>3830</v>
          </cell>
          <cell r="I726">
            <v>0.36952699699687036</v>
          </cell>
          <cell r="AX726">
            <v>3830</v>
          </cell>
          <cell r="AZ726">
            <v>0.36952699699687036</v>
          </cell>
        </row>
        <row r="727">
          <cell r="G727">
            <v>3831</v>
          </cell>
          <cell r="I727">
            <v>0.36982284313057001</v>
          </cell>
          <cell r="AX727">
            <v>3831</v>
          </cell>
          <cell r="AZ727">
            <v>0.36982284313057001</v>
          </cell>
        </row>
        <row r="728">
          <cell r="G728">
            <v>3831</v>
          </cell>
          <cell r="I728">
            <v>0.37006937799269318</v>
          </cell>
          <cell r="AX728">
            <v>3831</v>
          </cell>
          <cell r="AZ728">
            <v>0.37006937799269318</v>
          </cell>
        </row>
        <row r="729">
          <cell r="G729">
            <v>3832</v>
          </cell>
          <cell r="I729">
            <v>0.37043919103375755</v>
          </cell>
          <cell r="AX729">
            <v>3832</v>
          </cell>
          <cell r="AZ729">
            <v>0.37043919103375755</v>
          </cell>
        </row>
        <row r="730">
          <cell r="G730">
            <v>3832</v>
          </cell>
          <cell r="I730">
            <v>0.37068572589588072</v>
          </cell>
          <cell r="AX730">
            <v>3832</v>
          </cell>
          <cell r="AZ730">
            <v>0.37068572589588072</v>
          </cell>
        </row>
        <row r="731">
          <cell r="G731">
            <v>3833</v>
          </cell>
          <cell r="I731">
            <v>0.3709322607580039</v>
          </cell>
          <cell r="AX731">
            <v>3833</v>
          </cell>
          <cell r="AZ731">
            <v>0.3709322607580039</v>
          </cell>
        </row>
        <row r="732">
          <cell r="G732">
            <v>3836</v>
          </cell>
          <cell r="I732">
            <v>0.37126097390750146</v>
          </cell>
          <cell r="AX732">
            <v>3836</v>
          </cell>
          <cell r="AZ732">
            <v>0.37126097390750146</v>
          </cell>
        </row>
        <row r="733">
          <cell r="G733">
            <v>3836</v>
          </cell>
          <cell r="I733">
            <v>0.37153319620185388</v>
          </cell>
          <cell r="AX733">
            <v>3836</v>
          </cell>
          <cell r="AZ733">
            <v>0.37153319620185388</v>
          </cell>
        </row>
        <row r="734">
          <cell r="G734">
            <v>3836</v>
          </cell>
          <cell r="I734">
            <v>0.37177973106397705</v>
          </cell>
          <cell r="AX734">
            <v>3836</v>
          </cell>
          <cell r="AZ734">
            <v>0.37177973106397705</v>
          </cell>
        </row>
        <row r="735">
          <cell r="G735">
            <v>3837</v>
          </cell>
          <cell r="I735">
            <v>0.37214954410504142</v>
          </cell>
          <cell r="AX735">
            <v>3837</v>
          </cell>
          <cell r="AZ735">
            <v>0.37214954410504142</v>
          </cell>
        </row>
        <row r="736">
          <cell r="G736">
            <v>3837</v>
          </cell>
          <cell r="I736">
            <v>0.37244539023874107</v>
          </cell>
          <cell r="AX736">
            <v>3837</v>
          </cell>
          <cell r="AZ736">
            <v>0.37244539023874107</v>
          </cell>
        </row>
        <row r="737">
          <cell r="G737">
            <v>3837</v>
          </cell>
          <cell r="I737">
            <v>0.37273302499243105</v>
          </cell>
          <cell r="AX737">
            <v>3837</v>
          </cell>
          <cell r="AZ737">
            <v>0.37273302499243105</v>
          </cell>
        </row>
        <row r="738">
          <cell r="G738">
            <v>3838</v>
          </cell>
          <cell r="I738">
            <v>0.37306173814192861</v>
          </cell>
          <cell r="AX738">
            <v>3838</v>
          </cell>
          <cell r="AZ738">
            <v>0.37306173814192861</v>
          </cell>
        </row>
        <row r="739">
          <cell r="G739">
            <v>3838</v>
          </cell>
          <cell r="I739">
            <v>0.37335758427562826</v>
          </cell>
          <cell r="AX739">
            <v>3838</v>
          </cell>
          <cell r="AZ739">
            <v>0.37335758427562826</v>
          </cell>
        </row>
        <row r="740">
          <cell r="G740">
            <v>3839</v>
          </cell>
          <cell r="I740">
            <v>0.37372054016951178</v>
          </cell>
          <cell r="AX740">
            <v>3839</v>
          </cell>
          <cell r="AZ740">
            <v>0.37372054016951178</v>
          </cell>
        </row>
        <row r="741">
          <cell r="G741">
            <v>3839</v>
          </cell>
          <cell r="I741">
            <v>0.37404925331900934</v>
          </cell>
          <cell r="AX741">
            <v>3839</v>
          </cell>
          <cell r="AZ741">
            <v>0.37404925331900934</v>
          </cell>
        </row>
        <row r="742">
          <cell r="G742">
            <v>3840</v>
          </cell>
          <cell r="I742">
            <v>0.37435741652272353</v>
          </cell>
          <cell r="AX742">
            <v>3840</v>
          </cell>
          <cell r="AZ742">
            <v>0.37435741652272353</v>
          </cell>
        </row>
        <row r="743">
          <cell r="G743">
            <v>3840</v>
          </cell>
          <cell r="I743">
            <v>0.37465326265642318</v>
          </cell>
          <cell r="AX743">
            <v>3840</v>
          </cell>
          <cell r="AZ743">
            <v>0.37465326265642318</v>
          </cell>
        </row>
        <row r="744">
          <cell r="G744">
            <v>3840</v>
          </cell>
          <cell r="I744">
            <v>0.37489979751854635</v>
          </cell>
          <cell r="AX744">
            <v>3840</v>
          </cell>
          <cell r="AZ744">
            <v>0.37489979751854635</v>
          </cell>
        </row>
        <row r="745">
          <cell r="G745">
            <v>3840</v>
          </cell>
          <cell r="I745">
            <v>0.375195643652246</v>
          </cell>
          <cell r="AX745">
            <v>3840</v>
          </cell>
          <cell r="AZ745">
            <v>0.375195643652246</v>
          </cell>
        </row>
        <row r="746">
          <cell r="G746">
            <v>3841</v>
          </cell>
          <cell r="I746">
            <v>0.37555859954612952</v>
          </cell>
          <cell r="AX746">
            <v>3841</v>
          </cell>
          <cell r="AZ746">
            <v>0.37555859954612952</v>
          </cell>
        </row>
        <row r="747">
          <cell r="G747">
            <v>3841</v>
          </cell>
          <cell r="I747">
            <v>0.37592155544001304</v>
          </cell>
          <cell r="AX747">
            <v>3841</v>
          </cell>
          <cell r="AZ747">
            <v>0.37592155544001304</v>
          </cell>
        </row>
        <row r="748">
          <cell r="G748">
            <v>3844</v>
          </cell>
          <cell r="I748">
            <v>0.37623915528201063</v>
          </cell>
          <cell r="AX748">
            <v>3844</v>
          </cell>
          <cell r="AZ748">
            <v>0.37623915528201063</v>
          </cell>
        </row>
        <row r="749">
          <cell r="G749">
            <v>3845</v>
          </cell>
          <cell r="I749">
            <v>0.37656786843150819</v>
          </cell>
          <cell r="AX749">
            <v>3845</v>
          </cell>
          <cell r="AZ749">
            <v>0.37656786843150819</v>
          </cell>
        </row>
        <row r="750">
          <cell r="G750">
            <v>3845</v>
          </cell>
          <cell r="I750">
            <v>0.37688546827350577</v>
          </cell>
          <cell r="AX750">
            <v>3845</v>
          </cell>
          <cell r="AZ750">
            <v>0.37688546827350577</v>
          </cell>
        </row>
        <row r="751">
          <cell r="G751">
            <v>3846</v>
          </cell>
          <cell r="I751">
            <v>0.37729635971037778</v>
          </cell>
          <cell r="AX751">
            <v>3846</v>
          </cell>
          <cell r="AZ751">
            <v>0.37729635971037778</v>
          </cell>
        </row>
        <row r="752">
          <cell r="G752">
            <v>3846</v>
          </cell>
          <cell r="I752">
            <v>0.37762507285987534</v>
          </cell>
          <cell r="AX752">
            <v>3846</v>
          </cell>
          <cell r="AZ752">
            <v>0.37762507285987534</v>
          </cell>
        </row>
        <row r="753">
          <cell r="G753">
            <v>3846</v>
          </cell>
          <cell r="I753">
            <v>0.37787160772199851</v>
          </cell>
          <cell r="AX753">
            <v>3846</v>
          </cell>
          <cell r="AZ753">
            <v>0.37787160772199851</v>
          </cell>
        </row>
        <row r="754">
          <cell r="G754">
            <v>3847</v>
          </cell>
          <cell r="I754">
            <v>0.37828249915887052</v>
          </cell>
          <cell r="AX754">
            <v>3847</v>
          </cell>
          <cell r="AZ754">
            <v>0.37828249915887052</v>
          </cell>
        </row>
        <row r="755">
          <cell r="G755">
            <v>3856</v>
          </cell>
          <cell r="I755">
            <v>0.37852903402099369</v>
          </cell>
          <cell r="AX755">
            <v>3856</v>
          </cell>
          <cell r="AZ755">
            <v>0.37852903402099369</v>
          </cell>
        </row>
        <row r="756">
          <cell r="G756">
            <v>3857</v>
          </cell>
          <cell r="I756">
            <v>0.37902498417697122</v>
          </cell>
          <cell r="AX756">
            <v>3857</v>
          </cell>
          <cell r="AZ756">
            <v>0.37902498417697122</v>
          </cell>
        </row>
        <row r="757">
          <cell r="G757">
            <v>3863</v>
          </cell>
          <cell r="I757">
            <v>0.37952093433294876</v>
          </cell>
          <cell r="AX757">
            <v>3863</v>
          </cell>
          <cell r="AZ757">
            <v>0.37952093433294876</v>
          </cell>
        </row>
        <row r="758">
          <cell r="G758">
            <v>4033</v>
          </cell>
          <cell r="I758">
            <v>0.38009620384032872</v>
          </cell>
          <cell r="AX758">
            <v>4033</v>
          </cell>
          <cell r="AZ758">
            <v>0.38009620384032872</v>
          </cell>
        </row>
        <row r="759">
          <cell r="G759">
            <v>4036</v>
          </cell>
          <cell r="I759">
            <v>0.38051588704270844</v>
          </cell>
          <cell r="AX759">
            <v>4036</v>
          </cell>
          <cell r="AZ759">
            <v>0.38051588704270844</v>
          </cell>
        </row>
        <row r="760">
          <cell r="G760">
            <v>4037</v>
          </cell>
          <cell r="I760">
            <v>0.38088892444765099</v>
          </cell>
          <cell r="AX760">
            <v>4037</v>
          </cell>
          <cell r="AZ760">
            <v>0.38088892444765099</v>
          </cell>
        </row>
        <row r="761">
          <cell r="G761">
            <v>4040</v>
          </cell>
          <cell r="I761">
            <v>0.38130860765003072</v>
          </cell>
          <cell r="AX761">
            <v>4040</v>
          </cell>
          <cell r="AZ761">
            <v>0.38130860765003072</v>
          </cell>
        </row>
        <row r="762">
          <cell r="G762">
            <v>4043</v>
          </cell>
          <cell r="I762">
            <v>0.38158839645161718</v>
          </cell>
          <cell r="AX762">
            <v>4043</v>
          </cell>
          <cell r="AZ762">
            <v>0.38158839645161718</v>
          </cell>
        </row>
        <row r="763">
          <cell r="G763">
            <v>4045</v>
          </cell>
          <cell r="I763">
            <v>0.38186818525320365</v>
          </cell>
          <cell r="AX763">
            <v>4045</v>
          </cell>
          <cell r="AZ763">
            <v>0.38186818525320365</v>
          </cell>
        </row>
        <row r="764">
          <cell r="G764">
            <v>4046</v>
          </cell>
          <cell r="I764">
            <v>0.38244345476058361</v>
          </cell>
          <cell r="AX764">
            <v>4046</v>
          </cell>
          <cell r="AZ764">
            <v>0.38244345476058361</v>
          </cell>
        </row>
        <row r="765">
          <cell r="G765">
            <v>4046</v>
          </cell>
          <cell r="I765">
            <v>0.38301872426796357</v>
          </cell>
          <cell r="AX765">
            <v>4046</v>
          </cell>
          <cell r="AZ765">
            <v>0.38301872426796357</v>
          </cell>
        </row>
        <row r="766">
          <cell r="G766">
            <v>4046</v>
          </cell>
          <cell r="I766">
            <v>0.38359399377534353</v>
          </cell>
          <cell r="AX766">
            <v>4046</v>
          </cell>
          <cell r="AZ766">
            <v>0.38359399377534353</v>
          </cell>
        </row>
        <row r="767">
          <cell r="G767">
            <v>4048</v>
          </cell>
          <cell r="I767">
            <v>0.38390293082638849</v>
          </cell>
          <cell r="AX767">
            <v>4048</v>
          </cell>
          <cell r="AZ767">
            <v>0.38390293082638849</v>
          </cell>
        </row>
        <row r="768">
          <cell r="G768">
            <v>4049</v>
          </cell>
          <cell r="I768">
            <v>0.38446248693380231</v>
          </cell>
          <cell r="AX768">
            <v>4049</v>
          </cell>
          <cell r="AZ768">
            <v>0.38446248693380231</v>
          </cell>
        </row>
        <row r="769">
          <cell r="G769">
            <v>4058</v>
          </cell>
          <cell r="I769">
            <v>0.38503775644118227</v>
          </cell>
          <cell r="AX769">
            <v>4058</v>
          </cell>
          <cell r="AZ769">
            <v>0.38503775644118227</v>
          </cell>
        </row>
        <row r="770">
          <cell r="G770">
            <v>4058</v>
          </cell>
          <cell r="I770">
            <v>0.38561302594856223</v>
          </cell>
          <cell r="AX770">
            <v>4058</v>
          </cell>
          <cell r="AZ770">
            <v>0.38561302594856223</v>
          </cell>
        </row>
        <row r="771">
          <cell r="G771">
            <v>4062</v>
          </cell>
          <cell r="I771">
            <v>0.38630071827649359</v>
          </cell>
          <cell r="AX771">
            <v>4062</v>
          </cell>
          <cell r="AZ771">
            <v>0.38630071827649359</v>
          </cell>
        </row>
        <row r="772">
          <cell r="G772">
            <v>4090</v>
          </cell>
          <cell r="I772">
            <v>0.38704073128228772</v>
          </cell>
          <cell r="AX772">
            <v>4090</v>
          </cell>
          <cell r="AZ772">
            <v>0.38704073128228772</v>
          </cell>
        </row>
        <row r="773">
          <cell r="G773">
            <v>4090</v>
          </cell>
          <cell r="I773">
            <v>0.38753408045140353</v>
          </cell>
          <cell r="AX773">
            <v>4090</v>
          </cell>
          <cell r="AZ773">
            <v>0.38753408045140353</v>
          </cell>
        </row>
        <row r="774">
          <cell r="G774">
            <v>4132</v>
          </cell>
          <cell r="I774">
            <v>0.38793119310663621</v>
          </cell>
          <cell r="AX774">
            <v>4132</v>
          </cell>
          <cell r="AZ774">
            <v>0.38793119310663621</v>
          </cell>
        </row>
        <row r="775">
          <cell r="G775">
            <v>4134</v>
          </cell>
          <cell r="I775">
            <v>0.38828282073542786</v>
          </cell>
          <cell r="AX775">
            <v>4134</v>
          </cell>
          <cell r="AZ775">
            <v>0.38828282073542786</v>
          </cell>
        </row>
        <row r="776">
          <cell r="G776">
            <v>4136</v>
          </cell>
          <cell r="I776">
            <v>0.38867993339066054</v>
          </cell>
          <cell r="AX776">
            <v>4136</v>
          </cell>
          <cell r="AZ776">
            <v>0.38867993339066054</v>
          </cell>
        </row>
        <row r="777">
          <cell r="G777">
            <v>4137</v>
          </cell>
          <cell r="I777">
            <v>0.38907704604589322</v>
          </cell>
          <cell r="AX777">
            <v>4137</v>
          </cell>
          <cell r="AZ777">
            <v>0.38907704604589322</v>
          </cell>
        </row>
        <row r="778">
          <cell r="G778">
            <v>4138</v>
          </cell>
          <cell r="I778">
            <v>0.38951659132976235</v>
          </cell>
          <cell r="AX778">
            <v>4138</v>
          </cell>
          <cell r="AZ778">
            <v>0.38951659132976235</v>
          </cell>
        </row>
        <row r="779">
          <cell r="G779">
            <v>4139</v>
          </cell>
          <cell r="I779">
            <v>0.389868218958554</v>
          </cell>
          <cell r="AX779">
            <v>4139</v>
          </cell>
          <cell r="AZ779">
            <v>0.389868218958554</v>
          </cell>
        </row>
        <row r="780">
          <cell r="G780">
            <v>4139</v>
          </cell>
          <cell r="I780">
            <v>0.39021984658734565</v>
          </cell>
          <cell r="AX780">
            <v>4139</v>
          </cell>
          <cell r="AZ780">
            <v>0.39021984658734565</v>
          </cell>
        </row>
        <row r="781">
          <cell r="G781">
            <v>4140</v>
          </cell>
          <cell r="I781">
            <v>0.3905714742161373</v>
          </cell>
          <cell r="AX781">
            <v>4140</v>
          </cell>
          <cell r="AZ781">
            <v>0.3905714742161373</v>
          </cell>
        </row>
        <row r="782">
          <cell r="G782">
            <v>4142</v>
          </cell>
          <cell r="I782">
            <v>0.39100996620780626</v>
          </cell>
          <cell r="AX782">
            <v>4142</v>
          </cell>
          <cell r="AZ782">
            <v>0.39100996620780626</v>
          </cell>
        </row>
        <row r="783">
          <cell r="G783">
            <v>4142</v>
          </cell>
          <cell r="I783">
            <v>0.39136159383659791</v>
          </cell>
          <cell r="AX783">
            <v>4142</v>
          </cell>
          <cell r="AZ783">
            <v>0.39136159383659791</v>
          </cell>
        </row>
        <row r="784">
          <cell r="G784">
            <v>4144</v>
          </cell>
          <cell r="I784">
            <v>0.39180113912046705</v>
          </cell>
          <cell r="AX784">
            <v>4144</v>
          </cell>
          <cell r="AZ784">
            <v>0.39180113912046705</v>
          </cell>
        </row>
        <row r="785">
          <cell r="G785">
            <v>4144</v>
          </cell>
          <cell r="I785">
            <v>0.3921527667492587</v>
          </cell>
          <cell r="AX785">
            <v>4144</v>
          </cell>
          <cell r="AZ785">
            <v>0.3921527667492587</v>
          </cell>
        </row>
        <row r="786">
          <cell r="G786">
            <v>4145</v>
          </cell>
          <cell r="I786">
            <v>0.39259231203312783</v>
          </cell>
          <cell r="AX786">
            <v>4145</v>
          </cell>
          <cell r="AZ786">
            <v>0.39259231203312783</v>
          </cell>
        </row>
        <row r="787">
          <cell r="G787">
            <v>4146</v>
          </cell>
          <cell r="I787">
            <v>0.39294393966191948</v>
          </cell>
          <cell r="AX787">
            <v>4146</v>
          </cell>
          <cell r="AZ787">
            <v>0.39294393966191948</v>
          </cell>
        </row>
        <row r="788">
          <cell r="G788">
            <v>4149</v>
          </cell>
          <cell r="I788">
            <v>0.39334105231715216</v>
          </cell>
          <cell r="AX788">
            <v>4149</v>
          </cell>
          <cell r="AZ788">
            <v>0.39334105231715216</v>
          </cell>
        </row>
        <row r="789">
          <cell r="G789">
            <v>4149</v>
          </cell>
          <cell r="I789">
            <v>0.39369267994594381</v>
          </cell>
          <cell r="AX789">
            <v>4149</v>
          </cell>
          <cell r="AZ789">
            <v>0.39369267994594381</v>
          </cell>
        </row>
        <row r="790">
          <cell r="G790">
            <v>4151</v>
          </cell>
          <cell r="I790">
            <v>0.39404430757473546</v>
          </cell>
          <cell r="AX790">
            <v>4151</v>
          </cell>
          <cell r="AZ790">
            <v>0.39404430757473546</v>
          </cell>
        </row>
        <row r="791">
          <cell r="G791">
            <v>4153</v>
          </cell>
          <cell r="I791">
            <v>0.39439593520352711</v>
          </cell>
          <cell r="AX791">
            <v>4153</v>
          </cell>
          <cell r="AZ791">
            <v>0.39439593520352711</v>
          </cell>
        </row>
        <row r="792">
          <cell r="G792">
            <v>4156</v>
          </cell>
          <cell r="I792">
            <v>0.39497836279871656</v>
          </cell>
          <cell r="AX792">
            <v>4156</v>
          </cell>
          <cell r="AZ792">
            <v>0.39497836279871656</v>
          </cell>
        </row>
        <row r="793">
          <cell r="G793">
            <v>4157</v>
          </cell>
          <cell r="I793">
            <v>0.39550582573766319</v>
          </cell>
          <cell r="AX793">
            <v>4157</v>
          </cell>
          <cell r="AZ793">
            <v>0.39550582573766319</v>
          </cell>
        </row>
        <row r="794">
          <cell r="G794">
            <v>4157</v>
          </cell>
          <cell r="I794">
            <v>0.39590293839289586</v>
          </cell>
          <cell r="AX794">
            <v>4157</v>
          </cell>
          <cell r="AZ794">
            <v>0.39590293839289586</v>
          </cell>
        </row>
        <row r="795">
          <cell r="G795">
            <v>4157</v>
          </cell>
          <cell r="I795">
            <v>0.3962954294599032</v>
          </cell>
          <cell r="AX795">
            <v>4157</v>
          </cell>
          <cell r="AZ795">
            <v>0.3962954294599032</v>
          </cell>
        </row>
        <row r="796">
          <cell r="G796">
            <v>4158</v>
          </cell>
          <cell r="I796">
            <v>0.39690992872780062</v>
          </cell>
          <cell r="AX796">
            <v>4158</v>
          </cell>
          <cell r="AZ796">
            <v>0.39690992872780062</v>
          </cell>
        </row>
        <row r="797">
          <cell r="G797">
            <v>4159</v>
          </cell>
          <cell r="I797">
            <v>0.39734947401166976</v>
          </cell>
          <cell r="AX797">
            <v>4159</v>
          </cell>
          <cell r="AZ797">
            <v>0.39734947401166976</v>
          </cell>
        </row>
        <row r="798">
          <cell r="G798">
            <v>4165</v>
          </cell>
          <cell r="I798">
            <v>0.39781696378248282</v>
          </cell>
          <cell r="AX798">
            <v>4165</v>
          </cell>
          <cell r="AZ798">
            <v>0.39781696378248282</v>
          </cell>
        </row>
        <row r="799">
          <cell r="G799">
            <v>4166</v>
          </cell>
          <cell r="I799">
            <v>0.39843146305038024</v>
          </cell>
          <cell r="AX799">
            <v>4166</v>
          </cell>
          <cell r="AZ799">
            <v>0.39843146305038024</v>
          </cell>
        </row>
        <row r="800">
          <cell r="G800">
            <v>4166</v>
          </cell>
          <cell r="I800">
            <v>0.39904596231827766</v>
          </cell>
          <cell r="AX800">
            <v>4166</v>
          </cell>
          <cell r="AZ800">
            <v>0.39904596231827766</v>
          </cell>
        </row>
        <row r="801">
          <cell r="G801">
            <v>4167</v>
          </cell>
          <cell r="I801">
            <v>0.39972447595703592</v>
          </cell>
          <cell r="AX801">
            <v>4167</v>
          </cell>
          <cell r="AZ801">
            <v>0.39972447595703592</v>
          </cell>
        </row>
        <row r="802">
          <cell r="G802">
            <v>4167</v>
          </cell>
          <cell r="I802">
            <v>0.40008549723259257</v>
          </cell>
          <cell r="AX802">
            <v>4167</v>
          </cell>
          <cell r="AZ802">
            <v>0.40008549723259257</v>
          </cell>
        </row>
        <row r="803">
          <cell r="G803">
            <v>4170</v>
          </cell>
          <cell r="I803">
            <v>0.40044651850814922</v>
          </cell>
          <cell r="AX803">
            <v>4170</v>
          </cell>
          <cell r="AZ803">
            <v>0.40044651850814922</v>
          </cell>
        </row>
        <row r="804">
          <cell r="G804">
            <v>4171</v>
          </cell>
          <cell r="I804">
            <v>0.40106101777604664</v>
          </cell>
          <cell r="AX804">
            <v>4171</v>
          </cell>
          <cell r="AZ804">
            <v>0.40106101777604664</v>
          </cell>
        </row>
        <row r="805">
          <cell r="G805">
            <v>4173</v>
          </cell>
          <cell r="I805">
            <v>0.40145350884305397</v>
          </cell>
          <cell r="AX805">
            <v>4173</v>
          </cell>
          <cell r="AZ805">
            <v>0.40145350884305397</v>
          </cell>
        </row>
        <row r="806">
          <cell r="G806">
            <v>4173</v>
          </cell>
          <cell r="I806">
            <v>0.40186319651741143</v>
          </cell>
          <cell r="AX806">
            <v>4173</v>
          </cell>
          <cell r="AZ806">
            <v>0.40186319651741143</v>
          </cell>
        </row>
        <row r="807">
          <cell r="G807">
            <v>4175</v>
          </cell>
          <cell r="I807">
            <v>0.40239065945635805</v>
          </cell>
          <cell r="AX807">
            <v>4175</v>
          </cell>
          <cell r="AZ807">
            <v>0.40239065945635805</v>
          </cell>
        </row>
        <row r="808">
          <cell r="G808">
            <v>4177</v>
          </cell>
          <cell r="I808">
            <v>0.40300515872425546</v>
          </cell>
          <cell r="AX808">
            <v>4177</v>
          </cell>
          <cell r="AZ808">
            <v>0.40300515872425546</v>
          </cell>
        </row>
        <row r="809">
          <cell r="G809">
            <v>4177</v>
          </cell>
          <cell r="I809">
            <v>0.40337847557406742</v>
          </cell>
          <cell r="AX809">
            <v>4177</v>
          </cell>
          <cell r="AZ809">
            <v>0.40337847557406742</v>
          </cell>
        </row>
        <row r="810">
          <cell r="G810">
            <v>4179</v>
          </cell>
          <cell r="I810">
            <v>0.40377096664107476</v>
          </cell>
          <cell r="AX810">
            <v>4179</v>
          </cell>
          <cell r="AZ810">
            <v>0.40377096664107476</v>
          </cell>
        </row>
        <row r="811">
          <cell r="G811">
            <v>4181</v>
          </cell>
          <cell r="I811">
            <v>0.40425232117656384</v>
          </cell>
          <cell r="AX811">
            <v>4181</v>
          </cell>
          <cell r="AZ811">
            <v>0.40425232117656384</v>
          </cell>
        </row>
        <row r="812">
          <cell r="G812">
            <v>4183</v>
          </cell>
          <cell r="I812">
            <v>0.40464481224357118</v>
          </cell>
          <cell r="AX812">
            <v>4183</v>
          </cell>
          <cell r="AZ812">
            <v>0.40464481224357118</v>
          </cell>
        </row>
        <row r="813">
          <cell r="G813">
            <v>4183</v>
          </cell>
          <cell r="I813">
            <v>0.40503730331057852</v>
          </cell>
          <cell r="AX813">
            <v>4183</v>
          </cell>
          <cell r="AZ813">
            <v>0.40503730331057852</v>
          </cell>
        </row>
        <row r="814">
          <cell r="G814">
            <v>4183</v>
          </cell>
          <cell r="I814">
            <v>0.40551865784606761</v>
          </cell>
          <cell r="AX814">
            <v>4183</v>
          </cell>
          <cell r="AZ814">
            <v>0.40551865784606761</v>
          </cell>
        </row>
        <row r="815">
          <cell r="G815">
            <v>4186</v>
          </cell>
          <cell r="I815">
            <v>0.40587967912162426</v>
          </cell>
          <cell r="AX815">
            <v>4186</v>
          </cell>
          <cell r="AZ815">
            <v>0.40587967912162426</v>
          </cell>
        </row>
        <row r="816">
          <cell r="G816">
            <v>4187</v>
          </cell>
          <cell r="I816">
            <v>0.40641118326329817</v>
          </cell>
          <cell r="AX816">
            <v>4187</v>
          </cell>
          <cell r="AZ816">
            <v>0.40641118326329817</v>
          </cell>
        </row>
        <row r="817">
          <cell r="G817">
            <v>4189</v>
          </cell>
          <cell r="I817">
            <v>0.40669118702247653</v>
          </cell>
          <cell r="AX817">
            <v>4189</v>
          </cell>
          <cell r="AZ817">
            <v>0.40669118702247653</v>
          </cell>
        </row>
        <row r="818">
          <cell r="G818">
            <v>4190</v>
          </cell>
          <cell r="I818">
            <v>0.40697119078165489</v>
          </cell>
          <cell r="AX818">
            <v>4190</v>
          </cell>
          <cell r="AZ818">
            <v>0.40697119078165489</v>
          </cell>
        </row>
        <row r="819">
          <cell r="G819">
            <v>4194</v>
          </cell>
          <cell r="I819">
            <v>0.40753117680425244</v>
          </cell>
          <cell r="AX819">
            <v>4194</v>
          </cell>
          <cell r="AZ819">
            <v>0.40753117680425244</v>
          </cell>
        </row>
        <row r="820">
          <cell r="G820">
            <v>4195</v>
          </cell>
          <cell r="I820">
            <v>0.40809116282684998</v>
          </cell>
          <cell r="AX820">
            <v>4195</v>
          </cell>
          <cell r="AZ820">
            <v>0.40809116282684998</v>
          </cell>
        </row>
        <row r="821">
          <cell r="G821">
            <v>4197</v>
          </cell>
          <cell r="I821">
            <v>0.40846447967666194</v>
          </cell>
          <cell r="AX821">
            <v>4197</v>
          </cell>
          <cell r="AZ821">
            <v>0.40846447967666194</v>
          </cell>
        </row>
        <row r="822">
          <cell r="G822">
            <v>4208</v>
          </cell>
          <cell r="I822">
            <v>0.40902446569925949</v>
          </cell>
          <cell r="AX822">
            <v>4208</v>
          </cell>
          <cell r="AZ822">
            <v>0.40902446569925949</v>
          </cell>
        </row>
        <row r="823">
          <cell r="G823">
            <v>4212</v>
          </cell>
          <cell r="I823">
            <v>0.40939778254907144</v>
          </cell>
          <cell r="AX823">
            <v>4212</v>
          </cell>
          <cell r="AZ823">
            <v>0.40939778254907144</v>
          </cell>
        </row>
        <row r="824">
          <cell r="G824">
            <v>4232</v>
          </cell>
          <cell r="I824">
            <v>0.40986630411632552</v>
          </cell>
          <cell r="AX824">
            <v>4232</v>
          </cell>
          <cell r="AZ824">
            <v>0.40986630411632552</v>
          </cell>
        </row>
        <row r="825">
          <cell r="G825">
            <v>4236</v>
          </cell>
          <cell r="I825">
            <v>0.41052123690725495</v>
          </cell>
          <cell r="AX825">
            <v>4236</v>
          </cell>
          <cell r="AZ825">
            <v>0.41052123690725495</v>
          </cell>
        </row>
        <row r="826">
          <cell r="G826">
            <v>4236</v>
          </cell>
          <cell r="I826">
            <v>0.41098975847450903</v>
          </cell>
          <cell r="AX826">
            <v>4236</v>
          </cell>
          <cell r="AZ826">
            <v>0.41098975847450903</v>
          </cell>
        </row>
        <row r="827">
          <cell r="G827">
            <v>4236</v>
          </cell>
          <cell r="I827">
            <v>0.41137558585616824</v>
          </cell>
          <cell r="AX827">
            <v>4236</v>
          </cell>
          <cell r="AZ827">
            <v>0.41137558585616824</v>
          </cell>
        </row>
        <row r="828">
          <cell r="G828">
            <v>4236</v>
          </cell>
          <cell r="I828">
            <v>0.4117844351959174</v>
          </cell>
          <cell r="AX828">
            <v>4236</v>
          </cell>
          <cell r="AZ828">
            <v>0.4117844351959174</v>
          </cell>
        </row>
        <row r="829">
          <cell r="G829">
            <v>4236</v>
          </cell>
          <cell r="I829">
            <v>0.41211151466771673</v>
          </cell>
          <cell r="AX829">
            <v>4236</v>
          </cell>
          <cell r="AZ829">
            <v>0.41211151466771673</v>
          </cell>
        </row>
        <row r="830">
          <cell r="G830">
            <v>4240</v>
          </cell>
          <cell r="I830">
            <v>0.41254439626623768</v>
          </cell>
          <cell r="AX830">
            <v>4240</v>
          </cell>
          <cell r="AZ830">
            <v>0.41254439626623768</v>
          </cell>
        </row>
        <row r="831">
          <cell r="G831">
            <v>4243</v>
          </cell>
          <cell r="I831">
            <v>0.41293022364789689</v>
          </cell>
          <cell r="AX831">
            <v>4243</v>
          </cell>
          <cell r="AZ831">
            <v>0.41293022364789689</v>
          </cell>
        </row>
        <row r="832">
          <cell r="G832">
            <v>4243</v>
          </cell>
          <cell r="I832">
            <v>0.41354474441155353</v>
          </cell>
          <cell r="AX832">
            <v>4243</v>
          </cell>
          <cell r="AZ832">
            <v>0.41354474441155353</v>
          </cell>
        </row>
        <row r="833">
          <cell r="G833">
            <v>4243</v>
          </cell>
          <cell r="I833">
            <v>0.41398085037395266</v>
          </cell>
          <cell r="AX833">
            <v>4243</v>
          </cell>
          <cell r="AZ833">
            <v>0.41398085037395266</v>
          </cell>
        </row>
        <row r="834">
          <cell r="G834">
            <v>4244</v>
          </cell>
          <cell r="I834">
            <v>0.41430792984575199</v>
          </cell>
          <cell r="AX834">
            <v>4244</v>
          </cell>
          <cell r="AZ834">
            <v>0.41430792984575199</v>
          </cell>
        </row>
        <row r="835">
          <cell r="G835">
            <v>4245</v>
          </cell>
          <cell r="I835">
            <v>0.41463500931755132</v>
          </cell>
          <cell r="AX835">
            <v>4245</v>
          </cell>
          <cell r="AZ835">
            <v>0.41463500931755132</v>
          </cell>
        </row>
        <row r="836">
          <cell r="G836">
            <v>4246</v>
          </cell>
          <cell r="I836">
            <v>0.41494368841948603</v>
          </cell>
          <cell r="AX836">
            <v>4246</v>
          </cell>
          <cell r="AZ836">
            <v>0.41494368841948603</v>
          </cell>
        </row>
        <row r="837">
          <cell r="G837">
            <v>4246</v>
          </cell>
          <cell r="I837">
            <v>0.41537979438188516</v>
          </cell>
          <cell r="AX837">
            <v>4246</v>
          </cell>
          <cell r="AZ837">
            <v>0.41537979438188516</v>
          </cell>
        </row>
        <row r="838">
          <cell r="G838">
            <v>4247</v>
          </cell>
          <cell r="I838">
            <v>0.41584831594913924</v>
          </cell>
          <cell r="AX838">
            <v>4247</v>
          </cell>
          <cell r="AZ838">
            <v>0.41584831594913924</v>
          </cell>
        </row>
        <row r="839">
          <cell r="G839">
            <v>4247</v>
          </cell>
          <cell r="I839">
            <v>0.41623414333079845</v>
          </cell>
          <cell r="AX839">
            <v>4247</v>
          </cell>
          <cell r="AZ839">
            <v>0.41623414333079845</v>
          </cell>
        </row>
        <row r="840">
          <cell r="G840">
            <v>4247</v>
          </cell>
          <cell r="I840">
            <v>0.41667024929319757</v>
          </cell>
          <cell r="AX840">
            <v>4247</v>
          </cell>
          <cell r="AZ840">
            <v>0.41667024929319757</v>
          </cell>
        </row>
        <row r="841">
          <cell r="G841">
            <v>4248</v>
          </cell>
          <cell r="I841">
            <v>0.41718470729783569</v>
          </cell>
          <cell r="AX841">
            <v>4248</v>
          </cell>
          <cell r="AZ841">
            <v>0.41718470729783569</v>
          </cell>
        </row>
        <row r="842">
          <cell r="G842">
            <v>4249</v>
          </cell>
          <cell r="I842">
            <v>0.41762081326023481</v>
          </cell>
          <cell r="AX842">
            <v>4249</v>
          </cell>
          <cell r="AZ842">
            <v>0.41762081326023481</v>
          </cell>
        </row>
        <row r="843">
          <cell r="G843">
            <v>4250</v>
          </cell>
          <cell r="I843">
            <v>0.41821394574349974</v>
          </cell>
          <cell r="AX843">
            <v>4250</v>
          </cell>
          <cell r="AZ843">
            <v>0.41821394574349974</v>
          </cell>
        </row>
        <row r="844">
          <cell r="G844">
            <v>4251</v>
          </cell>
          <cell r="I844">
            <v>0.41900249617353957</v>
          </cell>
          <cell r="AX844">
            <v>4251</v>
          </cell>
          <cell r="AZ844">
            <v>0.41900249617353957</v>
          </cell>
        </row>
        <row r="845">
          <cell r="G845">
            <v>4251</v>
          </cell>
          <cell r="I845">
            <v>0.4194386021359387</v>
          </cell>
          <cell r="AX845">
            <v>4251</v>
          </cell>
          <cell r="AZ845">
            <v>0.4194386021359387</v>
          </cell>
        </row>
        <row r="846">
          <cell r="G846">
            <v>4252</v>
          </cell>
          <cell r="I846">
            <v>0.41987148373445965</v>
          </cell>
          <cell r="AX846">
            <v>4252</v>
          </cell>
          <cell r="AZ846">
            <v>0.41987148373445965</v>
          </cell>
        </row>
        <row r="847">
          <cell r="G847">
            <v>4252</v>
          </cell>
          <cell r="I847">
            <v>0.42035301023602228</v>
          </cell>
          <cell r="AX847">
            <v>4252</v>
          </cell>
          <cell r="AZ847">
            <v>0.42035301023602228</v>
          </cell>
        </row>
        <row r="848">
          <cell r="G848">
            <v>4252</v>
          </cell>
          <cell r="I848">
            <v>0.42076185957577145</v>
          </cell>
          <cell r="AX848">
            <v>4252</v>
          </cell>
          <cell r="AZ848">
            <v>0.42076185957577145</v>
          </cell>
        </row>
        <row r="849">
          <cell r="G849">
            <v>4253</v>
          </cell>
          <cell r="I849">
            <v>0.4215788273994574</v>
          </cell>
          <cell r="AX849">
            <v>4253</v>
          </cell>
          <cell r="AZ849">
            <v>0.4215788273994574</v>
          </cell>
        </row>
        <row r="850">
          <cell r="G850">
            <v>4253</v>
          </cell>
          <cell r="I850">
            <v>0.42190590687125673</v>
          </cell>
          <cell r="AX850">
            <v>4253</v>
          </cell>
          <cell r="AZ850">
            <v>0.42190590687125673</v>
          </cell>
        </row>
        <row r="851">
          <cell r="G851">
            <v>4254</v>
          </cell>
          <cell r="I851">
            <v>0.42231475621100589</v>
          </cell>
          <cell r="AX851">
            <v>4254</v>
          </cell>
          <cell r="AZ851">
            <v>0.42231475621100589</v>
          </cell>
        </row>
        <row r="852">
          <cell r="G852">
            <v>4255</v>
          </cell>
          <cell r="I852">
            <v>0.42268781511170761</v>
          </cell>
          <cell r="AX852">
            <v>4255</v>
          </cell>
          <cell r="AZ852">
            <v>0.42268781511170761</v>
          </cell>
        </row>
        <row r="853">
          <cell r="G853">
            <v>4258</v>
          </cell>
          <cell r="I853">
            <v>0.42301489458350694</v>
          </cell>
          <cell r="AX853">
            <v>4258</v>
          </cell>
          <cell r="AZ853">
            <v>0.42301489458350694</v>
          </cell>
        </row>
        <row r="854">
          <cell r="G854">
            <v>4258</v>
          </cell>
          <cell r="I854">
            <v>0.4239742503160519</v>
          </cell>
          <cell r="AX854">
            <v>4258</v>
          </cell>
          <cell r="AZ854">
            <v>0.4239742503160519</v>
          </cell>
        </row>
        <row r="855">
          <cell r="G855">
            <v>4259</v>
          </cell>
          <cell r="I855">
            <v>0.42430132978785123</v>
          </cell>
          <cell r="AX855">
            <v>4259</v>
          </cell>
          <cell r="AZ855">
            <v>0.42430132978785123</v>
          </cell>
        </row>
        <row r="856">
          <cell r="G856">
            <v>4259</v>
          </cell>
          <cell r="I856">
            <v>0.42497360965644509</v>
          </cell>
          <cell r="AX856">
            <v>4259</v>
          </cell>
          <cell r="AZ856">
            <v>0.42497360965644509</v>
          </cell>
        </row>
        <row r="857">
          <cell r="G857">
            <v>4264</v>
          </cell>
          <cell r="I857">
            <v>0.42538245899619426</v>
          </cell>
          <cell r="AX857">
            <v>4264</v>
          </cell>
          <cell r="AZ857">
            <v>0.42538245899619426</v>
          </cell>
        </row>
        <row r="858">
          <cell r="G858">
            <v>4264</v>
          </cell>
          <cell r="I858">
            <v>0.42605473886478812</v>
          </cell>
          <cell r="AX858">
            <v>4264</v>
          </cell>
          <cell r="AZ858">
            <v>0.42605473886478812</v>
          </cell>
        </row>
        <row r="859">
          <cell r="G859">
            <v>4265</v>
          </cell>
          <cell r="I859">
            <v>0.42641576014034477</v>
          </cell>
          <cell r="AX859">
            <v>4265</v>
          </cell>
          <cell r="AZ859">
            <v>0.42641576014034477</v>
          </cell>
        </row>
        <row r="860">
          <cell r="G860">
            <v>4269</v>
          </cell>
          <cell r="I860">
            <v>0.42708804000893863</v>
          </cell>
          <cell r="AX860">
            <v>4269</v>
          </cell>
          <cell r="AZ860">
            <v>0.42708804000893863</v>
          </cell>
        </row>
        <row r="861">
          <cell r="G861">
            <v>4269</v>
          </cell>
          <cell r="I861">
            <v>0.42748665736731445</v>
          </cell>
          <cell r="AX861">
            <v>4269</v>
          </cell>
          <cell r="AZ861">
            <v>0.42748665736731445</v>
          </cell>
        </row>
        <row r="862">
          <cell r="G862">
            <v>4269</v>
          </cell>
          <cell r="I862">
            <v>0.4278476786428711</v>
          </cell>
          <cell r="AX862">
            <v>4269</v>
          </cell>
          <cell r="AZ862">
            <v>0.4278476786428711</v>
          </cell>
        </row>
        <row r="863">
          <cell r="G863">
            <v>4270</v>
          </cell>
          <cell r="I863">
            <v>0.42832763595401302</v>
          </cell>
          <cell r="AX863">
            <v>4270</v>
          </cell>
          <cell r="AZ863">
            <v>0.42832763595401302</v>
          </cell>
        </row>
        <row r="864">
          <cell r="G864">
            <v>4273</v>
          </cell>
          <cell r="I864">
            <v>0.42868865722956967</v>
          </cell>
          <cell r="AX864">
            <v>4273</v>
          </cell>
          <cell r="AZ864">
            <v>0.42868865722956967</v>
          </cell>
        </row>
        <row r="865">
          <cell r="G865">
            <v>4279</v>
          </cell>
          <cell r="I865">
            <v>0.42904967850512632</v>
          </cell>
          <cell r="AX865">
            <v>4279</v>
          </cell>
          <cell r="AZ865">
            <v>0.42904967850512632</v>
          </cell>
        </row>
        <row r="866">
          <cell r="G866">
            <v>4280</v>
          </cell>
          <cell r="I866">
            <v>0.42941069978068297</v>
          </cell>
          <cell r="AX866">
            <v>4280</v>
          </cell>
          <cell r="AZ866">
            <v>0.42941069978068297</v>
          </cell>
        </row>
        <row r="867">
          <cell r="G867">
            <v>4280</v>
          </cell>
          <cell r="I867">
            <v>0.42977172105623962</v>
          </cell>
          <cell r="AX867">
            <v>4280</v>
          </cell>
          <cell r="AZ867">
            <v>0.42977172105623962</v>
          </cell>
        </row>
        <row r="868">
          <cell r="G868">
            <v>4281</v>
          </cell>
          <cell r="I868">
            <v>0.43044400092483348</v>
          </cell>
          <cell r="AX868">
            <v>4281</v>
          </cell>
          <cell r="AZ868">
            <v>0.43044400092483348</v>
          </cell>
        </row>
        <row r="869">
          <cell r="G869">
            <v>4282</v>
          </cell>
          <cell r="I869">
            <v>0.43080502220039013</v>
          </cell>
          <cell r="AX869">
            <v>4282</v>
          </cell>
          <cell r="AZ869">
            <v>0.43080502220039013</v>
          </cell>
        </row>
        <row r="870">
          <cell r="G870">
            <v>4282</v>
          </cell>
          <cell r="I870">
            <v>0.43116604347594678</v>
          </cell>
          <cell r="AX870">
            <v>4282</v>
          </cell>
          <cell r="AZ870">
            <v>0.43116604347594678</v>
          </cell>
        </row>
        <row r="871">
          <cell r="G871">
            <v>4283</v>
          </cell>
          <cell r="I871">
            <v>0.43152706475150343</v>
          </cell>
          <cell r="AX871">
            <v>4283</v>
          </cell>
          <cell r="AZ871">
            <v>0.43152706475150343</v>
          </cell>
        </row>
        <row r="872">
          <cell r="G872">
            <v>4286</v>
          </cell>
          <cell r="I872">
            <v>0.43192568210987925</v>
          </cell>
          <cell r="AX872">
            <v>4286</v>
          </cell>
          <cell r="AZ872">
            <v>0.43192568210987925</v>
          </cell>
        </row>
        <row r="873">
          <cell r="G873">
            <v>4292</v>
          </cell>
          <cell r="I873">
            <v>0.4322867033854359</v>
          </cell>
          <cell r="AX873">
            <v>4292</v>
          </cell>
          <cell r="AZ873">
            <v>0.4322867033854359</v>
          </cell>
        </row>
        <row r="874">
          <cell r="G874">
            <v>4292</v>
          </cell>
          <cell r="I874">
            <v>0.43298946424055784</v>
          </cell>
          <cell r="AX874">
            <v>4292</v>
          </cell>
          <cell r="AZ874">
            <v>0.43298946424055784</v>
          </cell>
        </row>
        <row r="875">
          <cell r="G875">
            <v>4350</v>
          </cell>
          <cell r="I875">
            <v>0.43358906694733823</v>
          </cell>
          <cell r="AX875">
            <v>4350</v>
          </cell>
          <cell r="AZ875">
            <v>0.43358906694733823</v>
          </cell>
        </row>
        <row r="876">
          <cell r="G876">
            <v>4352</v>
          </cell>
          <cell r="I876">
            <v>0.434164658891106</v>
          </cell>
          <cell r="AX876">
            <v>4352</v>
          </cell>
          <cell r="AZ876">
            <v>0.434164658891106</v>
          </cell>
        </row>
        <row r="877">
          <cell r="G877">
            <v>4355</v>
          </cell>
          <cell r="I877">
            <v>0.43464433675737846</v>
          </cell>
          <cell r="AX877">
            <v>4355</v>
          </cell>
          <cell r="AZ877">
            <v>0.43464433675737846</v>
          </cell>
        </row>
        <row r="878">
          <cell r="G878">
            <v>4358</v>
          </cell>
          <cell r="I878">
            <v>0.43530640614035815</v>
          </cell>
          <cell r="AX878">
            <v>4358</v>
          </cell>
          <cell r="AZ878">
            <v>0.43530640614035815</v>
          </cell>
        </row>
        <row r="879">
          <cell r="G879">
            <v>4362</v>
          </cell>
          <cell r="I879">
            <v>0.4357860840066306</v>
          </cell>
          <cell r="AX879">
            <v>4362</v>
          </cell>
          <cell r="AZ879">
            <v>0.4357860840066306</v>
          </cell>
        </row>
        <row r="880">
          <cell r="G880">
            <v>4362</v>
          </cell>
          <cell r="I880">
            <v>0.43626576187290306</v>
          </cell>
          <cell r="AX880">
            <v>4362</v>
          </cell>
          <cell r="AZ880">
            <v>0.43626576187290306</v>
          </cell>
        </row>
        <row r="881">
          <cell r="G881">
            <v>4365</v>
          </cell>
          <cell r="I881">
            <v>0.43674543973917551</v>
          </cell>
          <cell r="AX881">
            <v>4365</v>
          </cell>
          <cell r="AZ881">
            <v>0.43674543973917551</v>
          </cell>
        </row>
        <row r="882">
          <cell r="G882">
            <v>4366</v>
          </cell>
          <cell r="I882">
            <v>0.4372750952455593</v>
          </cell>
          <cell r="AX882">
            <v>4366</v>
          </cell>
          <cell r="AZ882">
            <v>0.4372750952455593</v>
          </cell>
        </row>
        <row r="883">
          <cell r="G883">
            <v>4367</v>
          </cell>
          <cell r="I883">
            <v>0.43785068718932707</v>
          </cell>
          <cell r="AX883">
            <v>4367</v>
          </cell>
          <cell r="AZ883">
            <v>0.43785068718932707</v>
          </cell>
        </row>
        <row r="884">
          <cell r="G884">
            <v>4369</v>
          </cell>
          <cell r="I884">
            <v>0.43833036505559952</v>
          </cell>
          <cell r="AX884">
            <v>4369</v>
          </cell>
          <cell r="AZ884">
            <v>0.43833036505559952</v>
          </cell>
        </row>
        <row r="885">
          <cell r="G885">
            <v>4371</v>
          </cell>
          <cell r="I885">
            <v>0.43892996776237991</v>
          </cell>
          <cell r="AX885">
            <v>4371</v>
          </cell>
          <cell r="AZ885">
            <v>0.43892996776237991</v>
          </cell>
        </row>
        <row r="886">
          <cell r="G886">
            <v>4376</v>
          </cell>
          <cell r="I886">
            <v>0.43950555970614769</v>
          </cell>
          <cell r="AX886">
            <v>4376</v>
          </cell>
          <cell r="AZ886">
            <v>0.43950555970614769</v>
          </cell>
        </row>
        <row r="887">
          <cell r="G887">
            <v>4379</v>
          </cell>
          <cell r="I887">
            <v>0.43988900105853707</v>
          </cell>
          <cell r="AX887">
            <v>4379</v>
          </cell>
          <cell r="AZ887">
            <v>0.43988900105853707</v>
          </cell>
        </row>
        <row r="888">
          <cell r="G888">
            <v>4381</v>
          </cell>
          <cell r="I888">
            <v>0.44036867892480952</v>
          </cell>
          <cell r="AX888">
            <v>4381</v>
          </cell>
          <cell r="AZ888">
            <v>0.44036867892480952</v>
          </cell>
        </row>
        <row r="889">
          <cell r="G889">
            <v>4382</v>
          </cell>
          <cell r="I889">
            <v>0.44248727945458538</v>
          </cell>
          <cell r="AX889">
            <v>4382</v>
          </cell>
          <cell r="AZ889">
            <v>0.44248727945458538</v>
          </cell>
        </row>
        <row r="890">
          <cell r="G890">
            <v>4382</v>
          </cell>
          <cell r="I890">
            <v>0.4431017787224828</v>
          </cell>
          <cell r="AX890">
            <v>4382</v>
          </cell>
          <cell r="AZ890">
            <v>0.4431017787224828</v>
          </cell>
        </row>
        <row r="891">
          <cell r="G891">
            <v>4383</v>
          </cell>
          <cell r="I891">
            <v>0.44348522007487218</v>
          </cell>
          <cell r="AX891">
            <v>4383</v>
          </cell>
          <cell r="AZ891">
            <v>0.44348522007487218</v>
          </cell>
        </row>
        <row r="892">
          <cell r="G892">
            <v>4384</v>
          </cell>
          <cell r="I892">
            <v>0.44540393153996205</v>
          </cell>
          <cell r="AX892">
            <v>4384</v>
          </cell>
          <cell r="AZ892">
            <v>0.44540393153996205</v>
          </cell>
        </row>
        <row r="893">
          <cell r="G893">
            <v>4385</v>
          </cell>
          <cell r="I893">
            <v>0.44732264300505192</v>
          </cell>
          <cell r="AX893">
            <v>4385</v>
          </cell>
          <cell r="AZ893">
            <v>0.44732264300505192</v>
          </cell>
        </row>
        <row r="894">
          <cell r="G894">
            <v>4387</v>
          </cell>
          <cell r="I894">
            <v>0.4477060843574413</v>
          </cell>
          <cell r="AX894">
            <v>4387</v>
          </cell>
          <cell r="AZ894">
            <v>0.4477060843574413</v>
          </cell>
        </row>
        <row r="895">
          <cell r="G895">
            <v>4388</v>
          </cell>
          <cell r="I895">
            <v>0.44962479582253118</v>
          </cell>
          <cell r="AX895">
            <v>4388</v>
          </cell>
          <cell r="AZ895">
            <v>0.44962479582253118</v>
          </cell>
        </row>
        <row r="896">
          <cell r="G896">
            <v>4388</v>
          </cell>
          <cell r="I896">
            <v>0.45174339635230704</v>
          </cell>
          <cell r="AX896">
            <v>4388</v>
          </cell>
          <cell r="AZ896">
            <v>0.45174339635230704</v>
          </cell>
        </row>
        <row r="897">
          <cell r="G897">
            <v>4388</v>
          </cell>
          <cell r="I897">
            <v>0.45227595378618113</v>
          </cell>
          <cell r="AX897">
            <v>4388</v>
          </cell>
          <cell r="AZ897">
            <v>0.45227595378618113</v>
          </cell>
        </row>
        <row r="898">
          <cell r="G898">
            <v>4392</v>
          </cell>
          <cell r="I898">
            <v>0.454194665251271</v>
          </cell>
          <cell r="AX898">
            <v>4392</v>
          </cell>
          <cell r="AZ898">
            <v>0.454194665251271</v>
          </cell>
        </row>
        <row r="899">
          <cell r="G899">
            <v>4395</v>
          </cell>
          <cell r="I899">
            <v>0.45611337671636087</v>
          </cell>
          <cell r="AX899">
            <v>4395</v>
          </cell>
          <cell r="AZ899">
            <v>0.45611337671636087</v>
          </cell>
        </row>
        <row r="900">
          <cell r="G900">
            <v>4397</v>
          </cell>
          <cell r="I900">
            <v>0.45649681806875025</v>
          </cell>
          <cell r="AX900">
            <v>4397</v>
          </cell>
          <cell r="AZ900">
            <v>0.45649681806875025</v>
          </cell>
        </row>
        <row r="901">
          <cell r="G901">
            <v>4398</v>
          </cell>
          <cell r="I901">
            <v>0.45688025942113963</v>
          </cell>
          <cell r="AX901">
            <v>4398</v>
          </cell>
          <cell r="AZ901">
            <v>0.45688025942113963</v>
          </cell>
        </row>
        <row r="902">
          <cell r="G902">
            <v>4400</v>
          </cell>
          <cell r="I902">
            <v>0.45741281685501373</v>
          </cell>
          <cell r="AX902">
            <v>4400</v>
          </cell>
          <cell r="AZ902">
            <v>0.45741281685501373</v>
          </cell>
        </row>
        <row r="903">
          <cell r="G903">
            <v>4401</v>
          </cell>
          <cell r="I903">
            <v>0.4593315283201036</v>
          </cell>
          <cell r="AX903">
            <v>4401</v>
          </cell>
          <cell r="AZ903">
            <v>0.4593315283201036</v>
          </cell>
        </row>
        <row r="904">
          <cell r="G904">
            <v>4402</v>
          </cell>
          <cell r="I904">
            <v>0.459958968035032</v>
          </cell>
          <cell r="AX904">
            <v>4402</v>
          </cell>
          <cell r="AZ904">
            <v>0.459958968035032</v>
          </cell>
        </row>
        <row r="905">
          <cell r="G905">
            <v>4406</v>
          </cell>
          <cell r="I905">
            <v>0.46207756856480786</v>
          </cell>
          <cell r="AX905">
            <v>4406</v>
          </cell>
          <cell r="AZ905">
            <v>0.46207756856480786</v>
          </cell>
        </row>
        <row r="906">
          <cell r="G906">
            <v>4407</v>
          </cell>
          <cell r="I906">
            <v>0.46269208932846451</v>
          </cell>
          <cell r="AX906">
            <v>4407</v>
          </cell>
          <cell r="AZ906">
            <v>0.46269208932846451</v>
          </cell>
        </row>
        <row r="907">
          <cell r="G907">
            <v>4410</v>
          </cell>
          <cell r="I907">
            <v>0.4632246467623386</v>
          </cell>
          <cell r="AX907">
            <v>4410</v>
          </cell>
          <cell r="AZ907">
            <v>0.4632246467623386</v>
          </cell>
        </row>
        <row r="908">
          <cell r="G908">
            <v>4411</v>
          </cell>
          <cell r="I908">
            <v>0.46395941480289093</v>
          </cell>
          <cell r="AX908">
            <v>4411</v>
          </cell>
          <cell r="AZ908">
            <v>0.46395941480289093</v>
          </cell>
        </row>
        <row r="909">
          <cell r="G909">
            <v>4412</v>
          </cell>
          <cell r="I909">
            <v>0.46469418284344327</v>
          </cell>
          <cell r="AX909">
            <v>4412</v>
          </cell>
          <cell r="AZ909">
            <v>0.46469418284344327</v>
          </cell>
        </row>
        <row r="910">
          <cell r="G910">
            <v>4412</v>
          </cell>
          <cell r="I910">
            <v>0.46542895088399561</v>
          </cell>
          <cell r="AX910">
            <v>4412</v>
          </cell>
          <cell r="AZ910">
            <v>0.46542895088399561</v>
          </cell>
        </row>
        <row r="911">
          <cell r="G911">
            <v>4412</v>
          </cell>
          <cell r="I911">
            <v>0.46616371892454794</v>
          </cell>
          <cell r="AX911">
            <v>4412</v>
          </cell>
          <cell r="AZ911">
            <v>0.46616371892454794</v>
          </cell>
        </row>
        <row r="912">
          <cell r="G912">
            <v>4414</v>
          </cell>
          <cell r="I912">
            <v>0.46689848696510028</v>
          </cell>
          <cell r="AX912">
            <v>4414</v>
          </cell>
          <cell r="AZ912">
            <v>0.46689848696510028</v>
          </cell>
        </row>
        <row r="913">
          <cell r="G913">
            <v>4415</v>
          </cell>
          <cell r="I913">
            <v>0.46763325500565261</v>
          </cell>
          <cell r="AX913">
            <v>4415</v>
          </cell>
          <cell r="AZ913">
            <v>0.46763325500565261</v>
          </cell>
        </row>
        <row r="914">
          <cell r="G914">
            <v>4415</v>
          </cell>
          <cell r="I914">
            <v>0.46836802304620495</v>
          </cell>
          <cell r="AX914">
            <v>4415</v>
          </cell>
          <cell r="AZ914">
            <v>0.46836802304620495</v>
          </cell>
        </row>
        <row r="915">
          <cell r="G915">
            <v>4415</v>
          </cell>
          <cell r="I915">
            <v>0.4689825438098616</v>
          </cell>
          <cell r="AX915">
            <v>4415</v>
          </cell>
          <cell r="AZ915">
            <v>0.4689825438098616</v>
          </cell>
        </row>
        <row r="916">
          <cell r="G916">
            <v>4418</v>
          </cell>
          <cell r="I916">
            <v>0.46971731185041393</v>
          </cell>
          <cell r="AX916">
            <v>4418</v>
          </cell>
          <cell r="AZ916">
            <v>0.46971731185041393</v>
          </cell>
        </row>
        <row r="917">
          <cell r="G917">
            <v>4419</v>
          </cell>
          <cell r="I917">
            <v>0.47045207989096627</v>
          </cell>
          <cell r="AX917">
            <v>4419</v>
          </cell>
          <cell r="AZ917">
            <v>0.47045207989096627</v>
          </cell>
        </row>
        <row r="918">
          <cell r="G918">
            <v>4420</v>
          </cell>
          <cell r="I918">
            <v>0.4711868479315186</v>
          </cell>
          <cell r="AX918">
            <v>4420</v>
          </cell>
          <cell r="AZ918">
            <v>0.4711868479315186</v>
          </cell>
        </row>
        <row r="919">
          <cell r="G919">
            <v>4423</v>
          </cell>
          <cell r="I919">
            <v>0.47192161597207094</v>
          </cell>
          <cell r="AX919">
            <v>4423</v>
          </cell>
          <cell r="AZ919">
            <v>0.47192161597207094</v>
          </cell>
        </row>
        <row r="920">
          <cell r="G920">
            <v>4423</v>
          </cell>
          <cell r="I920">
            <v>0.47265638401262328</v>
          </cell>
          <cell r="AX920">
            <v>4423</v>
          </cell>
          <cell r="AZ920">
            <v>0.47265638401262328</v>
          </cell>
        </row>
        <row r="921">
          <cell r="G921">
            <v>4427</v>
          </cell>
          <cell r="I921">
            <v>0.47339115205317561</v>
          </cell>
          <cell r="AX921">
            <v>4427</v>
          </cell>
          <cell r="AZ921">
            <v>0.47339115205317561</v>
          </cell>
        </row>
        <row r="922">
          <cell r="G922">
            <v>4428</v>
          </cell>
          <cell r="I922">
            <v>0.47412592009372795</v>
          </cell>
          <cell r="AX922">
            <v>4428</v>
          </cell>
          <cell r="AZ922">
            <v>0.47412592009372795</v>
          </cell>
        </row>
        <row r="923">
          <cell r="G923">
            <v>4429</v>
          </cell>
          <cell r="I923">
            <v>0.47486068813428028</v>
          </cell>
          <cell r="AX923">
            <v>4429</v>
          </cell>
          <cell r="AZ923">
            <v>0.47486068813428028</v>
          </cell>
        </row>
        <row r="924">
          <cell r="G924">
            <v>4431</v>
          </cell>
          <cell r="I924">
            <v>0.47559545617483262</v>
          </cell>
          <cell r="AX924">
            <v>4431</v>
          </cell>
          <cell r="AZ924">
            <v>0.47559545617483262</v>
          </cell>
        </row>
        <row r="925">
          <cell r="G925">
            <v>4432</v>
          </cell>
          <cell r="I925">
            <v>0.47633022421538496</v>
          </cell>
          <cell r="AX925">
            <v>4432</v>
          </cell>
          <cell r="AZ925">
            <v>0.47633022421538496</v>
          </cell>
        </row>
        <row r="926">
          <cell r="G926">
            <v>4449</v>
          </cell>
          <cell r="I926">
            <v>0.47686804811026001</v>
          </cell>
          <cell r="AX926">
            <v>4449</v>
          </cell>
          <cell r="AZ926">
            <v>0.47686804811026001</v>
          </cell>
        </row>
        <row r="927">
          <cell r="G927">
            <v>4477</v>
          </cell>
          <cell r="I927">
            <v>0.4773368921139019</v>
          </cell>
          <cell r="AX927">
            <v>4477</v>
          </cell>
          <cell r="AZ927">
            <v>0.4773368921139019</v>
          </cell>
        </row>
        <row r="928">
          <cell r="G928">
            <v>4482</v>
          </cell>
          <cell r="I928">
            <v>0.47780573611754379</v>
          </cell>
          <cell r="AX928">
            <v>4482</v>
          </cell>
          <cell r="AZ928">
            <v>0.47780573611754379</v>
          </cell>
        </row>
        <row r="929">
          <cell r="G929">
            <v>4484</v>
          </cell>
          <cell r="I929">
            <v>0.47842904864670815</v>
          </cell>
          <cell r="AX929">
            <v>4484</v>
          </cell>
          <cell r="AZ929">
            <v>0.47842904864670815</v>
          </cell>
        </row>
        <row r="930">
          <cell r="G930">
            <v>4541</v>
          </cell>
          <cell r="I930">
            <v>0.47876300676144751</v>
          </cell>
          <cell r="AX930">
            <v>4541</v>
          </cell>
          <cell r="AZ930">
            <v>0.47876300676144751</v>
          </cell>
        </row>
        <row r="931">
          <cell r="G931">
            <v>4554</v>
          </cell>
          <cell r="I931">
            <v>0.47909696487618686</v>
          </cell>
          <cell r="AX931">
            <v>4554</v>
          </cell>
          <cell r="AZ931">
            <v>0.47909696487618686</v>
          </cell>
        </row>
        <row r="932">
          <cell r="G932">
            <v>4563</v>
          </cell>
          <cell r="I932">
            <v>0.47943092299092621</v>
          </cell>
          <cell r="AX932">
            <v>4563</v>
          </cell>
          <cell r="AZ932">
            <v>0.47943092299092621</v>
          </cell>
        </row>
        <row r="933">
          <cell r="G933">
            <v>4576</v>
          </cell>
          <cell r="I933">
            <v>0.47988304329392012</v>
          </cell>
          <cell r="AX933">
            <v>4576</v>
          </cell>
          <cell r="AZ933">
            <v>0.47988304329392012</v>
          </cell>
        </row>
        <row r="934">
          <cell r="G934">
            <v>4579</v>
          </cell>
          <cell r="I934">
            <v>0.48040670148349052</v>
          </cell>
          <cell r="AX934">
            <v>4579</v>
          </cell>
          <cell r="AZ934">
            <v>0.48040670148349052</v>
          </cell>
        </row>
        <row r="935">
          <cell r="G935">
            <v>4580</v>
          </cell>
          <cell r="I935">
            <v>0.48156261443804738</v>
          </cell>
          <cell r="AX935">
            <v>4580</v>
          </cell>
          <cell r="AZ935">
            <v>0.48156261443804738</v>
          </cell>
        </row>
        <row r="936">
          <cell r="G936">
            <v>4580</v>
          </cell>
          <cell r="I936">
            <v>0.48252265803488631</v>
          </cell>
          <cell r="AX936">
            <v>4580</v>
          </cell>
          <cell r="AZ936">
            <v>0.48252265803488631</v>
          </cell>
        </row>
        <row r="937">
          <cell r="G937">
            <v>4582</v>
          </cell>
          <cell r="I937">
            <v>0.48303574031093638</v>
          </cell>
          <cell r="AX937">
            <v>4582</v>
          </cell>
          <cell r="AZ937">
            <v>0.48303574031093638</v>
          </cell>
        </row>
        <row r="938">
          <cell r="G938">
            <v>4583</v>
          </cell>
          <cell r="I938">
            <v>0.48351000124589355</v>
          </cell>
          <cell r="AX938">
            <v>4583</v>
          </cell>
          <cell r="AZ938">
            <v>0.48351000124589355</v>
          </cell>
        </row>
        <row r="939">
          <cell r="G939">
            <v>4586</v>
          </cell>
          <cell r="I939">
            <v>0.48411282831655211</v>
          </cell>
          <cell r="AX939">
            <v>4586</v>
          </cell>
          <cell r="AZ939">
            <v>0.48411282831655211</v>
          </cell>
        </row>
        <row r="940">
          <cell r="G940">
            <v>4587</v>
          </cell>
          <cell r="I940">
            <v>0.48461204582792616</v>
          </cell>
          <cell r="AX940">
            <v>4587</v>
          </cell>
          <cell r="AZ940">
            <v>0.48461204582792616</v>
          </cell>
        </row>
        <row r="941">
          <cell r="G941">
            <v>4587</v>
          </cell>
          <cell r="I941">
            <v>0.48508630676288333</v>
          </cell>
          <cell r="AX941">
            <v>4587</v>
          </cell>
          <cell r="AZ941">
            <v>0.48508630676288333</v>
          </cell>
        </row>
        <row r="942">
          <cell r="G942">
            <v>4588</v>
          </cell>
          <cell r="I942">
            <v>0.48556056769784051</v>
          </cell>
          <cell r="AX942">
            <v>4588</v>
          </cell>
          <cell r="AZ942">
            <v>0.48556056769784051</v>
          </cell>
        </row>
        <row r="943">
          <cell r="G943">
            <v>4589</v>
          </cell>
          <cell r="I943">
            <v>0.48619105981057353</v>
          </cell>
          <cell r="AX943">
            <v>4589</v>
          </cell>
          <cell r="AZ943">
            <v>0.48619105981057353</v>
          </cell>
        </row>
        <row r="944">
          <cell r="G944">
            <v>4589</v>
          </cell>
          <cell r="I944">
            <v>0.48666532074553071</v>
          </cell>
          <cell r="AX944">
            <v>4589</v>
          </cell>
          <cell r="AZ944">
            <v>0.48666532074553071</v>
          </cell>
        </row>
        <row r="945">
          <cell r="G945">
            <v>4589</v>
          </cell>
          <cell r="I945">
            <v>0.48711744104852461</v>
          </cell>
          <cell r="AX945">
            <v>4589</v>
          </cell>
          <cell r="AZ945">
            <v>0.48711744104852461</v>
          </cell>
        </row>
        <row r="946">
          <cell r="G946">
            <v>4590</v>
          </cell>
          <cell r="I946">
            <v>0.48772026811918318</v>
          </cell>
          <cell r="AX946">
            <v>4590</v>
          </cell>
          <cell r="AZ946">
            <v>0.48772026811918318</v>
          </cell>
        </row>
        <row r="947">
          <cell r="G947">
            <v>4591</v>
          </cell>
          <cell r="I947">
            <v>0.48819452905414035</v>
          </cell>
          <cell r="AX947">
            <v>4591</v>
          </cell>
          <cell r="AZ947">
            <v>0.48819452905414035</v>
          </cell>
        </row>
        <row r="948">
          <cell r="G948">
            <v>4593</v>
          </cell>
          <cell r="I948">
            <v>0.48879559347254548</v>
          </cell>
          <cell r="AX948">
            <v>4593</v>
          </cell>
          <cell r="AZ948">
            <v>0.48879559347254548</v>
          </cell>
        </row>
        <row r="949">
          <cell r="G949">
            <v>4593</v>
          </cell>
          <cell r="I949">
            <v>0.48924771377553938</v>
          </cell>
          <cell r="AX949">
            <v>4593</v>
          </cell>
          <cell r="AZ949">
            <v>0.48924771377553938</v>
          </cell>
        </row>
        <row r="950">
          <cell r="G950">
            <v>4593</v>
          </cell>
          <cell r="I950">
            <v>0.48974693128691343</v>
          </cell>
          <cell r="AX950">
            <v>4593</v>
          </cell>
          <cell r="AZ950">
            <v>0.48974693128691343</v>
          </cell>
        </row>
        <row r="951">
          <cell r="G951">
            <v>4594</v>
          </cell>
          <cell r="I951">
            <v>0.49019905158990734</v>
          </cell>
          <cell r="AX951">
            <v>4594</v>
          </cell>
          <cell r="AZ951">
            <v>0.49019905158990734</v>
          </cell>
        </row>
        <row r="952">
          <cell r="G952">
            <v>4596</v>
          </cell>
          <cell r="I952">
            <v>0.49067331252486451</v>
          </cell>
          <cell r="AX952">
            <v>4596</v>
          </cell>
          <cell r="AZ952">
            <v>0.49067331252486451</v>
          </cell>
        </row>
        <row r="953">
          <cell r="G953">
            <v>4601</v>
          </cell>
          <cell r="I953">
            <v>0.49112543282785842</v>
          </cell>
          <cell r="AX953">
            <v>4601</v>
          </cell>
          <cell r="AZ953">
            <v>0.49112543282785842</v>
          </cell>
        </row>
        <row r="954">
          <cell r="G954">
            <v>4604</v>
          </cell>
          <cell r="I954">
            <v>0.4919268807134109</v>
          </cell>
          <cell r="AX954">
            <v>4604</v>
          </cell>
          <cell r="AZ954">
            <v>0.4919268807134109</v>
          </cell>
        </row>
        <row r="955">
          <cell r="G955">
            <v>4654</v>
          </cell>
          <cell r="I955">
            <v>0.49260679157651638</v>
          </cell>
          <cell r="AX955">
            <v>4654</v>
          </cell>
          <cell r="AZ955">
            <v>0.49260679157651638</v>
          </cell>
        </row>
        <row r="956">
          <cell r="G956">
            <v>4654</v>
          </cell>
          <cell r="I956">
            <v>0.4929673399453709</v>
          </cell>
          <cell r="AX956">
            <v>4654</v>
          </cell>
          <cell r="AZ956">
            <v>0.4929673399453709</v>
          </cell>
        </row>
        <row r="957">
          <cell r="G957">
            <v>4656</v>
          </cell>
          <cell r="I957">
            <v>0.49332788831422542</v>
          </cell>
          <cell r="AX957">
            <v>4656</v>
          </cell>
          <cell r="AZ957">
            <v>0.49332788831422542</v>
          </cell>
        </row>
        <row r="958">
          <cell r="G958">
            <v>4657</v>
          </cell>
          <cell r="I958">
            <v>0.49368843668307993</v>
          </cell>
          <cell r="AX958">
            <v>4657</v>
          </cell>
          <cell r="AZ958">
            <v>0.49368843668307993</v>
          </cell>
        </row>
        <row r="959">
          <cell r="G959">
            <v>4658</v>
          </cell>
          <cell r="I959">
            <v>0.49416617993102552</v>
          </cell>
          <cell r="AX959">
            <v>4658</v>
          </cell>
          <cell r="AZ959">
            <v>0.49416617993102552</v>
          </cell>
        </row>
        <row r="960">
          <cell r="G960">
            <v>4660</v>
          </cell>
          <cell r="I960">
            <v>0.49464693258525738</v>
          </cell>
          <cell r="AX960">
            <v>4660</v>
          </cell>
          <cell r="AZ960">
            <v>0.49464693258525738</v>
          </cell>
        </row>
        <row r="961">
          <cell r="G961">
            <v>4660</v>
          </cell>
          <cell r="I961">
            <v>0.49512768523948925</v>
          </cell>
          <cell r="AX961">
            <v>4660</v>
          </cell>
          <cell r="AZ961">
            <v>0.49512768523948925</v>
          </cell>
        </row>
        <row r="962">
          <cell r="G962">
            <v>4660</v>
          </cell>
          <cell r="I962">
            <v>0.49548823360834376</v>
          </cell>
          <cell r="AX962">
            <v>4660</v>
          </cell>
          <cell r="AZ962">
            <v>0.49548823360834376</v>
          </cell>
        </row>
        <row r="963">
          <cell r="G963">
            <v>4660</v>
          </cell>
          <cell r="I963">
            <v>0.49582692079010443</v>
          </cell>
          <cell r="AX963">
            <v>4660</v>
          </cell>
          <cell r="AZ963">
            <v>0.49582692079010443</v>
          </cell>
        </row>
        <row r="964">
          <cell r="G964">
            <v>4660</v>
          </cell>
          <cell r="I964">
            <v>0.49609787483466478</v>
          </cell>
          <cell r="AX964">
            <v>4660</v>
          </cell>
          <cell r="AZ964">
            <v>0.49609787483466478</v>
          </cell>
        </row>
        <row r="965">
          <cell r="G965">
            <v>4661</v>
          </cell>
          <cell r="I965">
            <v>0.49667307985476716</v>
          </cell>
          <cell r="AX965">
            <v>4661</v>
          </cell>
          <cell r="AZ965">
            <v>0.49667307985476716</v>
          </cell>
        </row>
        <row r="966">
          <cell r="G966">
            <v>4662</v>
          </cell>
          <cell r="I966">
            <v>0.49704702008159557</v>
          </cell>
          <cell r="AX966">
            <v>4662</v>
          </cell>
          <cell r="AZ966">
            <v>0.49704702008159557</v>
          </cell>
        </row>
        <row r="967">
          <cell r="G967">
            <v>4662</v>
          </cell>
          <cell r="I967">
            <v>0.49740756845045009</v>
          </cell>
          <cell r="AX967">
            <v>4662</v>
          </cell>
          <cell r="AZ967">
            <v>0.49740756845045009</v>
          </cell>
        </row>
        <row r="968">
          <cell r="G968">
            <v>4662</v>
          </cell>
          <cell r="I968">
            <v>0.49776811681930461</v>
          </cell>
          <cell r="AX968">
            <v>4662</v>
          </cell>
          <cell r="AZ968">
            <v>0.49776811681930461</v>
          </cell>
        </row>
        <row r="969">
          <cell r="G969">
            <v>4662</v>
          </cell>
          <cell r="I969">
            <v>0.49810680400106527</v>
          </cell>
          <cell r="AX969">
            <v>4662</v>
          </cell>
          <cell r="AZ969">
            <v>0.49810680400106527</v>
          </cell>
        </row>
        <row r="970">
          <cell r="G970">
            <v>4662</v>
          </cell>
          <cell r="I970">
            <v>0.49837775804562562</v>
          </cell>
          <cell r="AX970">
            <v>4662</v>
          </cell>
          <cell r="AZ970">
            <v>0.49837775804562562</v>
          </cell>
        </row>
        <row r="971">
          <cell r="G971">
            <v>4663</v>
          </cell>
          <cell r="I971">
            <v>0.49943943359190379</v>
          </cell>
          <cell r="AX971">
            <v>4663</v>
          </cell>
          <cell r="AZ971">
            <v>0.49943943359190379</v>
          </cell>
        </row>
        <row r="972">
          <cell r="G972">
            <v>4663</v>
          </cell>
          <cell r="I972">
            <v>0.50001463861200623</v>
          </cell>
          <cell r="AX972">
            <v>4663</v>
          </cell>
          <cell r="AZ972">
            <v>0.50001463861200623</v>
          </cell>
        </row>
        <row r="973">
          <cell r="G973">
            <v>4664</v>
          </cell>
          <cell r="I973">
            <v>0.50069454947511172</v>
          </cell>
          <cell r="AX973">
            <v>4664</v>
          </cell>
          <cell r="AZ973">
            <v>0.50069454947511172</v>
          </cell>
        </row>
        <row r="974">
          <cell r="G974">
            <v>4665</v>
          </cell>
          <cell r="I974">
            <v>0.50112721611604083</v>
          </cell>
          <cell r="AX974">
            <v>4665</v>
          </cell>
          <cell r="AZ974">
            <v>0.50112721611604083</v>
          </cell>
        </row>
        <row r="975">
          <cell r="G975">
            <v>4665</v>
          </cell>
          <cell r="I975">
            <v>0.50139817016060118</v>
          </cell>
          <cell r="AX975">
            <v>4665</v>
          </cell>
          <cell r="AZ975">
            <v>0.50139817016060118</v>
          </cell>
        </row>
        <row r="976">
          <cell r="G976">
            <v>4666</v>
          </cell>
          <cell r="I976">
            <v>0.50214890955022995</v>
          </cell>
          <cell r="AX976">
            <v>4666</v>
          </cell>
          <cell r="AZ976">
            <v>0.50214890955022995</v>
          </cell>
        </row>
        <row r="977">
          <cell r="G977">
            <v>4666</v>
          </cell>
          <cell r="I977">
            <v>0.50278804295815638</v>
          </cell>
          <cell r="AX977">
            <v>4666</v>
          </cell>
          <cell r="AZ977">
            <v>0.50278804295815638</v>
          </cell>
        </row>
        <row r="978">
          <cell r="G978">
            <v>4666</v>
          </cell>
          <cell r="I978">
            <v>0.50314859132701084</v>
          </cell>
          <cell r="AX978">
            <v>4666</v>
          </cell>
          <cell r="AZ978">
            <v>0.50314859132701084</v>
          </cell>
        </row>
        <row r="979">
          <cell r="G979">
            <v>4667</v>
          </cell>
          <cell r="I979">
            <v>0.50363387958643124</v>
          </cell>
          <cell r="AX979">
            <v>4667</v>
          </cell>
          <cell r="AZ979">
            <v>0.50363387958643124</v>
          </cell>
        </row>
        <row r="980">
          <cell r="G980">
            <v>4667</v>
          </cell>
          <cell r="I980">
            <v>0.50411463224066311</v>
          </cell>
          <cell r="AX980">
            <v>4667</v>
          </cell>
          <cell r="AZ980">
            <v>0.50411463224066311</v>
          </cell>
        </row>
        <row r="981">
          <cell r="G981">
            <v>4667</v>
          </cell>
          <cell r="I981">
            <v>0.50447518060951757</v>
          </cell>
          <cell r="AX981">
            <v>4667</v>
          </cell>
          <cell r="AZ981">
            <v>0.50447518060951757</v>
          </cell>
        </row>
        <row r="982">
          <cell r="G982">
            <v>4668</v>
          </cell>
          <cell r="I982">
            <v>0.50497979355644773</v>
          </cell>
          <cell r="AX982">
            <v>4668</v>
          </cell>
          <cell r="AZ982">
            <v>0.50497979355644773</v>
          </cell>
        </row>
        <row r="983">
          <cell r="G983">
            <v>4669</v>
          </cell>
          <cell r="I983">
            <v>0.5053184807382084</v>
          </cell>
          <cell r="AX983">
            <v>4669</v>
          </cell>
          <cell r="AZ983">
            <v>0.5053184807382084</v>
          </cell>
        </row>
        <row r="984">
          <cell r="G984">
            <v>4670</v>
          </cell>
          <cell r="I984">
            <v>0.50638015628448663</v>
          </cell>
          <cell r="AX984">
            <v>4670</v>
          </cell>
          <cell r="AZ984">
            <v>0.50638015628448663</v>
          </cell>
        </row>
        <row r="985">
          <cell r="G985">
            <v>4672</v>
          </cell>
          <cell r="I985">
            <v>0.50691099405762574</v>
          </cell>
          <cell r="AX985">
            <v>4672</v>
          </cell>
          <cell r="AZ985">
            <v>0.50691099405762574</v>
          </cell>
        </row>
        <row r="986">
          <cell r="G986">
            <v>4672</v>
          </cell>
          <cell r="I986">
            <v>0.50739174671185761</v>
          </cell>
          <cell r="AX986">
            <v>4672</v>
          </cell>
          <cell r="AZ986">
            <v>0.50739174671185761</v>
          </cell>
        </row>
        <row r="987">
          <cell r="G987">
            <v>4672</v>
          </cell>
          <cell r="I987">
            <v>0.50789635965878777</v>
          </cell>
          <cell r="AX987">
            <v>4672</v>
          </cell>
          <cell r="AZ987">
            <v>0.50789635965878777</v>
          </cell>
        </row>
        <row r="988">
          <cell r="G988">
            <v>4672</v>
          </cell>
          <cell r="I988">
            <v>0.50840097260571793</v>
          </cell>
          <cell r="AX988">
            <v>4672</v>
          </cell>
          <cell r="AZ988">
            <v>0.50840097260571793</v>
          </cell>
        </row>
        <row r="989">
          <cell r="G989">
            <v>4673</v>
          </cell>
          <cell r="I989">
            <v>0.50867192665027827</v>
          </cell>
          <cell r="AX989">
            <v>4673</v>
          </cell>
          <cell r="AZ989">
            <v>0.50867192665027827</v>
          </cell>
        </row>
        <row r="990">
          <cell r="G990">
            <v>4673</v>
          </cell>
          <cell r="I990">
            <v>0.50894288069483862</v>
          </cell>
          <cell r="AX990">
            <v>4673</v>
          </cell>
          <cell r="AZ990">
            <v>0.50894288069483862</v>
          </cell>
        </row>
        <row r="991">
          <cell r="G991">
            <v>4674</v>
          </cell>
          <cell r="I991">
            <v>0.50928156787659928</v>
          </cell>
          <cell r="AX991">
            <v>4674</v>
          </cell>
          <cell r="AZ991">
            <v>0.50928156787659928</v>
          </cell>
        </row>
        <row r="992">
          <cell r="G992">
            <v>4675</v>
          </cell>
          <cell r="I992">
            <v>0.51055985618821143</v>
          </cell>
          <cell r="AX992">
            <v>4675</v>
          </cell>
          <cell r="AZ992">
            <v>0.51055985618821143</v>
          </cell>
        </row>
        <row r="993">
          <cell r="G993">
            <v>4675</v>
          </cell>
          <cell r="I993">
            <v>0.51089854336997209</v>
          </cell>
          <cell r="AX993">
            <v>4675</v>
          </cell>
          <cell r="AZ993">
            <v>0.51089854336997209</v>
          </cell>
        </row>
        <row r="994">
          <cell r="G994">
            <v>4675</v>
          </cell>
          <cell r="I994">
            <v>0.51123723055173276</v>
          </cell>
          <cell r="AX994">
            <v>4675</v>
          </cell>
          <cell r="AZ994">
            <v>0.51123723055173276</v>
          </cell>
        </row>
        <row r="995">
          <cell r="G995">
            <v>4676</v>
          </cell>
          <cell r="I995">
            <v>0.51157591773349342</v>
          </cell>
          <cell r="AX995">
            <v>4676</v>
          </cell>
          <cell r="AZ995">
            <v>0.51157591773349342</v>
          </cell>
        </row>
        <row r="996">
          <cell r="G996">
            <v>4677</v>
          </cell>
          <cell r="I996">
            <v>0.5119762762483635</v>
          </cell>
          <cell r="AX996">
            <v>4677</v>
          </cell>
          <cell r="AZ996">
            <v>0.5119762762483635</v>
          </cell>
        </row>
        <row r="997">
          <cell r="G997">
            <v>4677</v>
          </cell>
          <cell r="I997">
            <v>0.51233682461721797</v>
          </cell>
          <cell r="AX997">
            <v>4677</v>
          </cell>
          <cell r="AZ997">
            <v>0.51233682461721797</v>
          </cell>
        </row>
        <row r="998">
          <cell r="G998">
            <v>4679</v>
          </cell>
          <cell r="I998">
            <v>0.51267551179897863</v>
          </cell>
          <cell r="AX998">
            <v>4679</v>
          </cell>
          <cell r="AZ998">
            <v>0.51267551179897863</v>
          </cell>
        </row>
        <row r="999">
          <cell r="G999">
            <v>4679</v>
          </cell>
          <cell r="I999">
            <v>0.51348289251406687</v>
          </cell>
          <cell r="AX999">
            <v>4679</v>
          </cell>
          <cell r="AZ999">
            <v>0.51348289251406687</v>
          </cell>
        </row>
        <row r="1000">
          <cell r="G1000">
            <v>4680</v>
          </cell>
          <cell r="I1000">
            <v>0.51382157969582753</v>
          </cell>
          <cell r="AX1000">
            <v>4680</v>
          </cell>
          <cell r="AZ1000">
            <v>0.51382157969582753</v>
          </cell>
        </row>
        <row r="1001">
          <cell r="G1001">
            <v>4680</v>
          </cell>
          <cell r="I1001">
            <v>0.5143261926427577</v>
          </cell>
          <cell r="AX1001">
            <v>4680</v>
          </cell>
          <cell r="AZ1001">
            <v>0.5143261926427577</v>
          </cell>
        </row>
        <row r="1002">
          <cell r="G1002">
            <v>4684</v>
          </cell>
          <cell r="I1002">
            <v>0.51459714668731804</v>
          </cell>
          <cell r="AX1002">
            <v>4684</v>
          </cell>
          <cell r="AZ1002">
            <v>0.51459714668731804</v>
          </cell>
        </row>
        <row r="1003">
          <cell r="G1003">
            <v>4685</v>
          </cell>
          <cell r="I1003">
            <v>0.51486810073187839</v>
          </cell>
          <cell r="AX1003">
            <v>4685</v>
          </cell>
          <cell r="AZ1003">
            <v>0.51486810073187839</v>
          </cell>
        </row>
        <row r="1004">
          <cell r="G1004">
            <v>4691</v>
          </cell>
          <cell r="I1004">
            <v>0.51527179108942256</v>
          </cell>
          <cell r="AX1004">
            <v>4691</v>
          </cell>
          <cell r="AZ1004">
            <v>0.51527179108942256</v>
          </cell>
        </row>
        <row r="1005">
          <cell r="G1005">
            <v>4693</v>
          </cell>
          <cell r="I1005">
            <v>0.51586612733520198</v>
          </cell>
          <cell r="AX1005">
            <v>4693</v>
          </cell>
          <cell r="AZ1005">
            <v>0.51586612733520198</v>
          </cell>
        </row>
        <row r="1006">
          <cell r="G1006">
            <v>4716</v>
          </cell>
          <cell r="I1006">
            <v>0.51648064809885863</v>
          </cell>
          <cell r="AX1006">
            <v>4716</v>
          </cell>
          <cell r="AZ1006">
            <v>0.51648064809885863</v>
          </cell>
        </row>
        <row r="1007">
          <cell r="G1007">
            <v>4718</v>
          </cell>
          <cell r="I1007">
            <v>0.51715918323337606</v>
          </cell>
          <cell r="AX1007">
            <v>4718</v>
          </cell>
          <cell r="AZ1007">
            <v>0.51715918323337606</v>
          </cell>
        </row>
        <row r="1008">
          <cell r="G1008">
            <v>4718</v>
          </cell>
          <cell r="I1008">
            <v>0.51777370399703271</v>
          </cell>
          <cell r="AX1008">
            <v>4718</v>
          </cell>
          <cell r="AZ1008">
            <v>0.51777370399703271</v>
          </cell>
        </row>
        <row r="1009">
          <cell r="G1009">
            <v>4739</v>
          </cell>
          <cell r="I1009">
            <v>0.51817739435457688</v>
          </cell>
          <cell r="AX1009">
            <v>4739</v>
          </cell>
          <cell r="AZ1009">
            <v>0.51817739435457688</v>
          </cell>
        </row>
        <row r="1010">
          <cell r="G1010">
            <v>4745</v>
          </cell>
          <cell r="I1010">
            <v>0.51858108471212105</v>
          </cell>
          <cell r="AX1010">
            <v>4745</v>
          </cell>
          <cell r="AZ1010">
            <v>0.51858108471212105</v>
          </cell>
        </row>
        <row r="1011">
          <cell r="G1011">
            <v>4746</v>
          </cell>
          <cell r="I1011">
            <v>0.51898477506966523</v>
          </cell>
          <cell r="AX1011">
            <v>4746</v>
          </cell>
          <cell r="AZ1011">
            <v>0.51898477506966523</v>
          </cell>
        </row>
        <row r="1012">
          <cell r="G1012">
            <v>4747</v>
          </cell>
          <cell r="I1012">
            <v>0.5193884654272094</v>
          </cell>
          <cell r="AX1012">
            <v>4747</v>
          </cell>
          <cell r="AZ1012">
            <v>0.5193884654272094</v>
          </cell>
        </row>
        <row r="1013">
          <cell r="G1013">
            <v>4750</v>
          </cell>
          <cell r="I1013">
            <v>0.51979215578475357</v>
          </cell>
          <cell r="AX1013">
            <v>4750</v>
          </cell>
          <cell r="AZ1013">
            <v>0.51979215578475357</v>
          </cell>
        </row>
        <row r="1014">
          <cell r="G1014">
            <v>4751</v>
          </cell>
          <cell r="I1014">
            <v>0.52019584614229775</v>
          </cell>
          <cell r="AX1014">
            <v>4751</v>
          </cell>
          <cell r="AZ1014">
            <v>0.52019584614229775</v>
          </cell>
        </row>
        <row r="1015">
          <cell r="G1015">
            <v>4751</v>
          </cell>
          <cell r="I1015">
            <v>0.52059953649984192</v>
          </cell>
          <cell r="AX1015">
            <v>4751</v>
          </cell>
          <cell r="AZ1015">
            <v>0.52059953649984192</v>
          </cell>
        </row>
        <row r="1016">
          <cell r="G1016">
            <v>4759</v>
          </cell>
          <cell r="I1016">
            <v>0.52100322685738609</v>
          </cell>
          <cell r="AX1016">
            <v>4759</v>
          </cell>
          <cell r="AZ1016">
            <v>0.52100322685738609</v>
          </cell>
        </row>
        <row r="1017">
          <cell r="G1017">
            <v>4768</v>
          </cell>
          <cell r="I1017">
            <v>0.52142518861023968</v>
          </cell>
          <cell r="AX1017">
            <v>4768</v>
          </cell>
          <cell r="AZ1017">
            <v>0.52142518861023968</v>
          </cell>
        </row>
        <row r="1018">
          <cell r="G1018">
            <v>4773</v>
          </cell>
          <cell r="I1018">
            <v>0.52184715036309326</v>
          </cell>
          <cell r="AX1018">
            <v>4773</v>
          </cell>
          <cell r="AZ1018">
            <v>0.52184715036309326</v>
          </cell>
        </row>
        <row r="1019">
          <cell r="G1019">
            <v>4783</v>
          </cell>
          <cell r="I1019">
            <v>0.52226911211594684</v>
          </cell>
          <cell r="AX1019">
            <v>4783</v>
          </cell>
          <cell r="AZ1019">
            <v>0.52226911211594684</v>
          </cell>
        </row>
        <row r="1020">
          <cell r="G1020">
            <v>4804</v>
          </cell>
          <cell r="I1020">
            <v>0.52267280247349102</v>
          </cell>
          <cell r="AX1020">
            <v>4804</v>
          </cell>
          <cell r="AZ1020">
            <v>0.52267280247349102</v>
          </cell>
        </row>
        <row r="1021">
          <cell r="G1021">
            <v>4807</v>
          </cell>
          <cell r="I1021">
            <v>0.52310877946133494</v>
          </cell>
          <cell r="AX1021">
            <v>4807</v>
          </cell>
          <cell r="AZ1021">
            <v>0.52310877946133494</v>
          </cell>
        </row>
        <row r="1022">
          <cell r="G1022">
            <v>4808</v>
          </cell>
          <cell r="I1022">
            <v>0.5237774050508669</v>
          </cell>
          <cell r="AX1022">
            <v>4808</v>
          </cell>
          <cell r="AZ1022">
            <v>0.5237774050508669</v>
          </cell>
        </row>
        <row r="1023">
          <cell r="G1023">
            <v>4809</v>
          </cell>
          <cell r="I1023">
            <v>0.52418109540841107</v>
          </cell>
          <cell r="AX1023">
            <v>4809</v>
          </cell>
          <cell r="AZ1023">
            <v>0.52418109540841107</v>
          </cell>
        </row>
        <row r="1024">
          <cell r="G1024">
            <v>4813</v>
          </cell>
          <cell r="I1024">
            <v>0.5249884761234993</v>
          </cell>
          <cell r="AX1024">
            <v>4813</v>
          </cell>
          <cell r="AZ1024">
            <v>0.5249884761234993</v>
          </cell>
        </row>
        <row r="1025">
          <cell r="G1025">
            <v>4813</v>
          </cell>
          <cell r="I1025">
            <v>0.52546987365050679</v>
          </cell>
          <cell r="AX1025">
            <v>4813</v>
          </cell>
          <cell r="AZ1025">
            <v>0.52546987365050679</v>
          </cell>
        </row>
        <row r="1026">
          <cell r="G1026">
            <v>4814</v>
          </cell>
          <cell r="I1026">
            <v>0.52627725436559503</v>
          </cell>
          <cell r="AX1026">
            <v>4814</v>
          </cell>
          <cell r="AZ1026">
            <v>0.52627725436559503</v>
          </cell>
        </row>
        <row r="1027">
          <cell r="G1027">
            <v>4815</v>
          </cell>
          <cell r="I1027">
            <v>0.52685686601633086</v>
          </cell>
          <cell r="AX1027">
            <v>4815</v>
          </cell>
          <cell r="AZ1027">
            <v>0.52685686601633086</v>
          </cell>
        </row>
        <row r="1028">
          <cell r="G1028">
            <v>4816</v>
          </cell>
          <cell r="I1028">
            <v>0.52751085299385603</v>
          </cell>
          <cell r="AX1028">
            <v>4816</v>
          </cell>
          <cell r="AZ1028">
            <v>0.52751085299385603</v>
          </cell>
        </row>
        <row r="1029">
          <cell r="G1029">
            <v>4816</v>
          </cell>
          <cell r="I1029">
            <v>0.52811638853017218</v>
          </cell>
          <cell r="AX1029">
            <v>4816</v>
          </cell>
          <cell r="AZ1029">
            <v>0.52811638853017218</v>
          </cell>
        </row>
        <row r="1030">
          <cell r="G1030">
            <v>4819</v>
          </cell>
          <cell r="I1030">
            <v>0.52859778605717966</v>
          </cell>
          <cell r="AX1030">
            <v>4819</v>
          </cell>
          <cell r="AZ1030">
            <v>0.52859778605717966</v>
          </cell>
        </row>
        <row r="1031">
          <cell r="G1031">
            <v>4820</v>
          </cell>
          <cell r="I1031">
            <v>0.52932232211635866</v>
          </cell>
          <cell r="AX1031">
            <v>4820</v>
          </cell>
          <cell r="AZ1031">
            <v>0.52932232211635866</v>
          </cell>
        </row>
        <row r="1032">
          <cell r="G1032">
            <v>4821</v>
          </cell>
          <cell r="I1032">
            <v>0.52997630909388382</v>
          </cell>
          <cell r="AX1032">
            <v>4821</v>
          </cell>
          <cell r="AZ1032">
            <v>0.52997630909388382</v>
          </cell>
        </row>
        <row r="1033">
          <cell r="G1033">
            <v>4821</v>
          </cell>
          <cell r="I1033">
            <v>0.53063029607140899</v>
          </cell>
          <cell r="AX1033">
            <v>4821</v>
          </cell>
          <cell r="AZ1033">
            <v>0.53063029607140899</v>
          </cell>
        </row>
        <row r="1034">
          <cell r="G1034">
            <v>4822</v>
          </cell>
          <cell r="I1034">
            <v>0.53116698069104717</v>
          </cell>
          <cell r="AX1034">
            <v>4822</v>
          </cell>
          <cell r="AZ1034">
            <v>0.53116698069104717</v>
          </cell>
        </row>
        <row r="1035">
          <cell r="G1035">
            <v>4822</v>
          </cell>
          <cell r="I1035">
            <v>0.53174829050675887</v>
          </cell>
          <cell r="AX1035">
            <v>4822</v>
          </cell>
          <cell r="AZ1035">
            <v>0.53174829050675887</v>
          </cell>
        </row>
        <row r="1036">
          <cell r="G1036">
            <v>4823</v>
          </cell>
          <cell r="I1036">
            <v>0.5323279021574947</v>
          </cell>
          <cell r="AX1036">
            <v>4823</v>
          </cell>
          <cell r="AZ1036">
            <v>0.5323279021574947</v>
          </cell>
        </row>
        <row r="1037">
          <cell r="G1037">
            <v>4824</v>
          </cell>
          <cell r="I1037">
            <v>0.53313528287258294</v>
          </cell>
          <cell r="AX1037">
            <v>4824</v>
          </cell>
          <cell r="AZ1037">
            <v>0.53313528287258294</v>
          </cell>
        </row>
        <row r="1038">
          <cell r="G1038">
            <v>4824</v>
          </cell>
          <cell r="I1038">
            <v>0.53371659268829463</v>
          </cell>
          <cell r="AX1038">
            <v>4824</v>
          </cell>
          <cell r="AZ1038">
            <v>0.53371659268829463</v>
          </cell>
        </row>
        <row r="1039">
          <cell r="G1039">
            <v>4827</v>
          </cell>
          <cell r="I1039">
            <v>0.53452397340338287</v>
          </cell>
          <cell r="AX1039">
            <v>4827</v>
          </cell>
          <cell r="AZ1039">
            <v>0.53452397340338287</v>
          </cell>
        </row>
        <row r="1040">
          <cell r="G1040">
            <v>4828</v>
          </cell>
          <cell r="I1040">
            <v>0.53495995039122679</v>
          </cell>
          <cell r="AX1040">
            <v>4828</v>
          </cell>
          <cell r="AZ1040">
            <v>0.53495995039122679</v>
          </cell>
        </row>
        <row r="1041">
          <cell r="G1041">
            <v>4829</v>
          </cell>
          <cell r="I1041">
            <v>0.53539592737907071</v>
          </cell>
          <cell r="AX1041">
            <v>4829</v>
          </cell>
          <cell r="AZ1041">
            <v>0.53539592737907071</v>
          </cell>
        </row>
        <row r="1042">
          <cell r="G1042">
            <v>4834</v>
          </cell>
          <cell r="I1042">
            <v>0.53583190436691464</v>
          </cell>
          <cell r="AX1042">
            <v>4834</v>
          </cell>
          <cell r="AZ1042">
            <v>0.53583190436691464</v>
          </cell>
        </row>
        <row r="1043">
          <cell r="G1043">
            <v>4835</v>
          </cell>
          <cell r="I1043">
            <v>0.53641321418262633</v>
          </cell>
          <cell r="AX1043">
            <v>4835</v>
          </cell>
          <cell r="AZ1043">
            <v>0.53641321418262633</v>
          </cell>
        </row>
        <row r="1044">
          <cell r="G1044">
            <v>4837</v>
          </cell>
          <cell r="I1044">
            <v>0.53736661558987631</v>
          </cell>
          <cell r="AX1044">
            <v>4837</v>
          </cell>
          <cell r="AZ1044">
            <v>0.53736661558987631</v>
          </cell>
        </row>
        <row r="1045">
          <cell r="G1045">
            <v>4843</v>
          </cell>
          <cell r="I1045">
            <v>0.53832001699712628</v>
          </cell>
          <cell r="AX1045">
            <v>4843</v>
          </cell>
          <cell r="AZ1045">
            <v>0.53832001699712628</v>
          </cell>
        </row>
        <row r="1046">
          <cell r="G1046">
            <v>4843</v>
          </cell>
          <cell r="I1046">
            <v>0.53883075623542487</v>
          </cell>
          <cell r="AX1046">
            <v>4843</v>
          </cell>
          <cell r="AZ1046">
            <v>0.53883075623542487</v>
          </cell>
        </row>
        <row r="1047">
          <cell r="G1047">
            <v>4846</v>
          </cell>
          <cell r="I1047">
            <v>0.53988348954588095</v>
          </cell>
          <cell r="AX1047">
            <v>4846</v>
          </cell>
          <cell r="AZ1047">
            <v>0.53988348954588095</v>
          </cell>
        </row>
        <row r="1048">
          <cell r="G1048">
            <v>4852</v>
          </cell>
          <cell r="I1048">
            <v>0.54083689095313092</v>
          </cell>
          <cell r="AX1048">
            <v>4852</v>
          </cell>
          <cell r="AZ1048">
            <v>0.54083689095313092</v>
          </cell>
        </row>
        <row r="1049">
          <cell r="G1049">
            <v>4853</v>
          </cell>
          <cell r="I1049">
            <v>0.54134763019142951</v>
          </cell>
          <cell r="AX1049">
            <v>4853</v>
          </cell>
          <cell r="AZ1049">
            <v>0.54134763019142951</v>
          </cell>
        </row>
        <row r="1050">
          <cell r="G1050">
            <v>4857</v>
          </cell>
          <cell r="I1050">
            <v>0.54240036350188559</v>
          </cell>
          <cell r="AX1050">
            <v>4857</v>
          </cell>
          <cell r="AZ1050">
            <v>0.54240036350188559</v>
          </cell>
        </row>
        <row r="1051">
          <cell r="G1051">
            <v>4867</v>
          </cell>
          <cell r="I1051">
            <v>0.54335376490913556</v>
          </cell>
          <cell r="AX1051">
            <v>4867</v>
          </cell>
          <cell r="AZ1051">
            <v>0.54335376490913556</v>
          </cell>
        </row>
        <row r="1052">
          <cell r="G1052">
            <v>4867</v>
          </cell>
          <cell r="I1052">
            <v>0.54383905316855596</v>
          </cell>
          <cell r="AX1052">
            <v>4867</v>
          </cell>
          <cell r="AZ1052">
            <v>0.54383905316855596</v>
          </cell>
        </row>
        <row r="1053">
          <cell r="G1053">
            <v>4869</v>
          </cell>
          <cell r="I1053">
            <v>0.54443700070187895</v>
          </cell>
          <cell r="AX1053">
            <v>4869</v>
          </cell>
          <cell r="AZ1053">
            <v>0.54443700070187895</v>
          </cell>
        </row>
        <row r="1054">
          <cell r="G1054">
            <v>4870</v>
          </cell>
          <cell r="I1054">
            <v>0.5449155177971553</v>
          </cell>
          <cell r="AX1054">
            <v>4870</v>
          </cell>
          <cell r="AZ1054">
            <v>0.5449155177971553</v>
          </cell>
        </row>
        <row r="1055">
          <cell r="G1055">
            <v>4871</v>
          </cell>
          <cell r="I1055">
            <v>0.54517243511096614</v>
          </cell>
          <cell r="AX1055">
            <v>4871</v>
          </cell>
          <cell r="AZ1055">
            <v>0.54517243511096614</v>
          </cell>
        </row>
        <row r="1056">
          <cell r="G1056">
            <v>4871</v>
          </cell>
          <cell r="I1056">
            <v>0.54542935242477697</v>
          </cell>
          <cell r="AX1056">
            <v>4871</v>
          </cell>
          <cell r="AZ1056">
            <v>0.54542935242477697</v>
          </cell>
        </row>
        <row r="1057">
          <cell r="G1057">
            <v>4872</v>
          </cell>
          <cell r="I1057">
            <v>0.54632925088740891</v>
          </cell>
          <cell r="AX1057">
            <v>4872</v>
          </cell>
          <cell r="AZ1057">
            <v>0.54632925088740891</v>
          </cell>
        </row>
        <row r="1058">
          <cell r="G1058">
            <v>4872</v>
          </cell>
          <cell r="I1058">
            <v>0.54725199934205726</v>
          </cell>
          <cell r="AX1058">
            <v>4872</v>
          </cell>
          <cell r="AZ1058">
            <v>0.54725199934205726</v>
          </cell>
        </row>
        <row r="1059">
          <cell r="G1059">
            <v>4876</v>
          </cell>
          <cell r="I1059">
            <v>0.54810591837578682</v>
          </cell>
          <cell r="AX1059">
            <v>4876</v>
          </cell>
          <cell r="AZ1059">
            <v>0.54810591837578682</v>
          </cell>
        </row>
        <row r="1060">
          <cell r="G1060">
            <v>4876</v>
          </cell>
          <cell r="I1060">
            <v>0.54846468259662873</v>
          </cell>
          <cell r="AX1060">
            <v>4876</v>
          </cell>
          <cell r="AZ1060">
            <v>0.54846468259662873</v>
          </cell>
        </row>
        <row r="1061">
          <cell r="G1061">
            <v>4877</v>
          </cell>
          <cell r="I1061">
            <v>0.54884292197529472</v>
          </cell>
          <cell r="AX1061">
            <v>4877</v>
          </cell>
          <cell r="AZ1061">
            <v>0.54884292197529472</v>
          </cell>
        </row>
        <row r="1062">
          <cell r="G1062">
            <v>4877</v>
          </cell>
          <cell r="I1062">
            <v>0.54909983928910555</v>
          </cell>
          <cell r="AX1062">
            <v>4877</v>
          </cell>
          <cell r="AZ1062">
            <v>0.54909983928910555</v>
          </cell>
        </row>
        <row r="1063">
          <cell r="G1063">
            <v>4878</v>
          </cell>
          <cell r="I1063">
            <v>0.54999973775173749</v>
          </cell>
          <cell r="AX1063">
            <v>4878</v>
          </cell>
          <cell r="AZ1063">
            <v>0.54999973775173749</v>
          </cell>
        </row>
        <row r="1064">
          <cell r="G1064">
            <v>4878</v>
          </cell>
          <cell r="I1064">
            <v>0.55092248620638584</v>
          </cell>
          <cell r="AX1064">
            <v>4878</v>
          </cell>
          <cell r="AZ1064">
            <v>0.55092248620638584</v>
          </cell>
        </row>
        <row r="1065">
          <cell r="G1065">
            <v>4879</v>
          </cell>
          <cell r="I1065">
            <v>0.55140777446580624</v>
          </cell>
          <cell r="AX1065">
            <v>4879</v>
          </cell>
          <cell r="AZ1065">
            <v>0.55140777446580624</v>
          </cell>
        </row>
        <row r="1066">
          <cell r="G1066">
            <v>4881</v>
          </cell>
          <cell r="I1066">
            <v>0.55211700554444365</v>
          </cell>
          <cell r="AX1066">
            <v>4881</v>
          </cell>
          <cell r="AZ1066">
            <v>0.55211700554444365</v>
          </cell>
        </row>
        <row r="1067">
          <cell r="G1067">
            <v>4882</v>
          </cell>
          <cell r="I1067">
            <v>0.55271134179022308</v>
          </cell>
          <cell r="AX1067">
            <v>4882</v>
          </cell>
          <cell r="AZ1067">
            <v>0.55271134179022308</v>
          </cell>
        </row>
        <row r="1068">
          <cell r="G1068">
            <v>4882</v>
          </cell>
          <cell r="I1068">
            <v>0.55311503214776725</v>
          </cell>
          <cell r="AX1068">
            <v>4882</v>
          </cell>
          <cell r="AZ1068">
            <v>0.55311503214776725</v>
          </cell>
        </row>
        <row r="1069">
          <cell r="G1069">
            <v>4883</v>
          </cell>
          <cell r="I1069">
            <v>0.55337194946157808</v>
          </cell>
          <cell r="AX1069">
            <v>4883</v>
          </cell>
          <cell r="AZ1069">
            <v>0.55337194946157808</v>
          </cell>
        </row>
        <row r="1070">
          <cell r="G1070">
            <v>4883</v>
          </cell>
          <cell r="I1070">
            <v>0.55417935167242549</v>
          </cell>
          <cell r="AX1070">
            <v>4883</v>
          </cell>
          <cell r="AZ1070">
            <v>0.55417935167242549</v>
          </cell>
        </row>
        <row r="1071">
          <cell r="G1071">
            <v>4883</v>
          </cell>
          <cell r="I1071">
            <v>0.55471760548248428</v>
          </cell>
          <cell r="AX1071">
            <v>4883</v>
          </cell>
          <cell r="AZ1071">
            <v>0.55471760548248428</v>
          </cell>
        </row>
        <row r="1072">
          <cell r="G1072">
            <v>4884</v>
          </cell>
          <cell r="I1072">
            <v>0.55500128501648371</v>
          </cell>
          <cell r="AX1072">
            <v>4884</v>
          </cell>
          <cell r="AZ1072">
            <v>0.55500128501648371</v>
          </cell>
        </row>
        <row r="1073">
          <cell r="G1073">
            <v>4884</v>
          </cell>
          <cell r="I1073">
            <v>0.55592403347113206</v>
          </cell>
          <cell r="AX1073">
            <v>4884</v>
          </cell>
          <cell r="AZ1073">
            <v>0.55592403347113206</v>
          </cell>
        </row>
        <row r="1074">
          <cell r="G1074">
            <v>4884</v>
          </cell>
          <cell r="I1074">
            <v>0.55684678192578041</v>
          </cell>
          <cell r="AX1074">
            <v>4884</v>
          </cell>
          <cell r="AZ1074">
            <v>0.55684678192578041</v>
          </cell>
        </row>
        <row r="1075">
          <cell r="G1075">
            <v>4885</v>
          </cell>
          <cell r="I1075">
            <v>0.55725047228332458</v>
          </cell>
          <cell r="AX1075">
            <v>4885</v>
          </cell>
          <cell r="AZ1075">
            <v>0.55725047228332458</v>
          </cell>
        </row>
        <row r="1076">
          <cell r="G1076">
            <v>4886</v>
          </cell>
          <cell r="I1076">
            <v>0.55817322073797293</v>
          </cell>
          <cell r="AX1076">
            <v>4886</v>
          </cell>
          <cell r="AZ1076">
            <v>0.55817322073797293</v>
          </cell>
        </row>
        <row r="1077">
          <cell r="G1077">
            <v>4887</v>
          </cell>
          <cell r="I1077">
            <v>0.55865850899739333</v>
          </cell>
          <cell r="AX1077">
            <v>4887</v>
          </cell>
          <cell r="AZ1077">
            <v>0.55865850899739333</v>
          </cell>
        </row>
        <row r="1078">
          <cell r="G1078">
            <v>4887</v>
          </cell>
          <cell r="I1078">
            <v>0.55891542631120417</v>
          </cell>
          <cell r="AX1078">
            <v>4887</v>
          </cell>
          <cell r="AZ1078">
            <v>0.55891542631120417</v>
          </cell>
        </row>
        <row r="1079">
          <cell r="G1079">
            <v>4887</v>
          </cell>
          <cell r="I1079">
            <v>0.55983817476585251</v>
          </cell>
          <cell r="AX1079">
            <v>4887</v>
          </cell>
          <cell r="AZ1079">
            <v>0.55983817476585251</v>
          </cell>
        </row>
        <row r="1080">
          <cell r="G1080">
            <v>4888</v>
          </cell>
          <cell r="I1080">
            <v>0.56076092322050086</v>
          </cell>
          <cell r="AX1080">
            <v>4888</v>
          </cell>
          <cell r="AZ1080">
            <v>0.56076092322050086</v>
          </cell>
        </row>
        <row r="1081">
          <cell r="G1081">
            <v>4889</v>
          </cell>
          <cell r="I1081">
            <v>0.56168367167514921</v>
          </cell>
          <cell r="AX1081">
            <v>4889</v>
          </cell>
          <cell r="AZ1081">
            <v>0.56168367167514921</v>
          </cell>
        </row>
        <row r="1082">
          <cell r="G1082">
            <v>4890</v>
          </cell>
          <cell r="I1082">
            <v>0.56249107388599662</v>
          </cell>
          <cell r="AX1082">
            <v>4890</v>
          </cell>
          <cell r="AZ1082">
            <v>0.56249107388599662</v>
          </cell>
        </row>
        <row r="1083">
          <cell r="G1083">
            <v>4891</v>
          </cell>
          <cell r="I1083">
            <v>0.56341382234064497</v>
          </cell>
          <cell r="AX1083">
            <v>4891</v>
          </cell>
          <cell r="AZ1083">
            <v>0.56341382234064497</v>
          </cell>
        </row>
        <row r="1084">
          <cell r="G1084">
            <v>4896</v>
          </cell>
          <cell r="I1084">
            <v>0.5642212030557332</v>
          </cell>
          <cell r="AX1084">
            <v>4896</v>
          </cell>
          <cell r="AZ1084">
            <v>0.5642212030557332</v>
          </cell>
        </row>
        <row r="1085">
          <cell r="G1085">
            <v>4898</v>
          </cell>
          <cell r="I1085">
            <v>0.56462489341327737</v>
          </cell>
          <cell r="AX1085">
            <v>4898</v>
          </cell>
          <cell r="AZ1085">
            <v>0.56462489341327737</v>
          </cell>
        </row>
        <row r="1086">
          <cell r="G1086">
            <v>4899</v>
          </cell>
          <cell r="I1086">
            <v>0.56554764186792572</v>
          </cell>
          <cell r="AX1086">
            <v>4899</v>
          </cell>
          <cell r="AZ1086">
            <v>0.56554764186792572</v>
          </cell>
        </row>
        <row r="1087">
          <cell r="G1087">
            <v>4899</v>
          </cell>
          <cell r="I1087">
            <v>0.56635502258301396</v>
          </cell>
          <cell r="AX1087">
            <v>4899</v>
          </cell>
          <cell r="AZ1087">
            <v>0.56635502258301396</v>
          </cell>
        </row>
        <row r="1088">
          <cell r="G1088">
            <v>4899</v>
          </cell>
          <cell r="I1088">
            <v>0.56675871294055813</v>
          </cell>
          <cell r="AX1088">
            <v>4899</v>
          </cell>
          <cell r="AZ1088">
            <v>0.56675871294055813</v>
          </cell>
        </row>
        <row r="1089">
          <cell r="G1089">
            <v>4900</v>
          </cell>
          <cell r="I1089">
            <v>0.56768146139520648</v>
          </cell>
          <cell r="AX1089">
            <v>4900</v>
          </cell>
          <cell r="AZ1089">
            <v>0.56768146139520648</v>
          </cell>
        </row>
        <row r="1090">
          <cell r="G1090">
            <v>4906</v>
          </cell>
          <cell r="I1090">
            <v>0.5682757976409859</v>
          </cell>
          <cell r="AX1090">
            <v>4906</v>
          </cell>
          <cell r="AZ1090">
            <v>0.5682757976409859</v>
          </cell>
        </row>
        <row r="1091">
          <cell r="G1091">
            <v>4909</v>
          </cell>
          <cell r="I1091">
            <v>0.56919854609563425</v>
          </cell>
          <cell r="AX1091">
            <v>4909</v>
          </cell>
          <cell r="AZ1091">
            <v>0.56919854609563425</v>
          </cell>
        </row>
        <row r="1092">
          <cell r="G1092">
            <v>4918</v>
          </cell>
          <cell r="I1092">
            <v>0.56974395799350253</v>
          </cell>
          <cell r="AX1092">
            <v>4918</v>
          </cell>
          <cell r="AZ1092">
            <v>0.56974395799350253</v>
          </cell>
        </row>
        <row r="1093">
          <cell r="G1093">
            <v>4934</v>
          </cell>
          <cell r="I1093">
            <v>0.5702893698913708</v>
          </cell>
          <cell r="AX1093">
            <v>4934</v>
          </cell>
          <cell r="AZ1093">
            <v>0.5702893698913708</v>
          </cell>
        </row>
        <row r="1094">
          <cell r="G1094">
            <v>4948</v>
          </cell>
          <cell r="I1094">
            <v>0.57083749025489672</v>
          </cell>
          <cell r="AX1094">
            <v>4948</v>
          </cell>
          <cell r="AZ1094">
            <v>0.57083749025489672</v>
          </cell>
        </row>
        <row r="1095">
          <cell r="G1095">
            <v>4969</v>
          </cell>
          <cell r="I1095">
            <v>0.57124461993391085</v>
          </cell>
          <cell r="AX1095">
            <v>4969</v>
          </cell>
          <cell r="AZ1095">
            <v>0.57124461993391085</v>
          </cell>
        </row>
        <row r="1096">
          <cell r="G1096">
            <v>4969</v>
          </cell>
          <cell r="I1096">
            <v>0.57161333669125669</v>
          </cell>
          <cell r="AX1096">
            <v>4969</v>
          </cell>
          <cell r="AZ1096">
            <v>0.57161333669125669</v>
          </cell>
        </row>
        <row r="1097">
          <cell r="G1097">
            <v>4974</v>
          </cell>
          <cell r="I1097">
            <v>0.57202046637027082</v>
          </cell>
          <cell r="AX1097">
            <v>4974</v>
          </cell>
          <cell r="AZ1097">
            <v>0.57202046637027082</v>
          </cell>
        </row>
        <row r="1098">
          <cell r="G1098">
            <v>4981</v>
          </cell>
          <cell r="I1098">
            <v>0.57251065566278603</v>
          </cell>
          <cell r="AX1098">
            <v>4981</v>
          </cell>
          <cell r="AZ1098">
            <v>0.57251065566278603</v>
          </cell>
        </row>
        <row r="1099">
          <cell r="G1099">
            <v>4983</v>
          </cell>
          <cell r="I1099">
            <v>0.57295596181011743</v>
          </cell>
          <cell r="AX1099">
            <v>4983</v>
          </cell>
          <cell r="AZ1099">
            <v>0.57295596181011743</v>
          </cell>
        </row>
        <row r="1100">
          <cell r="G1100">
            <v>4984</v>
          </cell>
          <cell r="I1100">
            <v>0.57340126795744883</v>
          </cell>
          <cell r="AX1100">
            <v>4984</v>
          </cell>
          <cell r="AZ1100">
            <v>0.57340126795744883</v>
          </cell>
        </row>
        <row r="1101">
          <cell r="G1101">
            <v>4985</v>
          </cell>
          <cell r="I1101">
            <v>0.57376998471479468</v>
          </cell>
          <cell r="AX1101">
            <v>4985</v>
          </cell>
          <cell r="AZ1101">
            <v>0.57376998471479468</v>
          </cell>
        </row>
        <row r="1102">
          <cell r="G1102">
            <v>4989</v>
          </cell>
          <cell r="I1102">
            <v>0.57426017400730989</v>
          </cell>
          <cell r="AX1102">
            <v>4989</v>
          </cell>
          <cell r="AZ1102">
            <v>0.57426017400730989</v>
          </cell>
        </row>
        <row r="1103">
          <cell r="G1103">
            <v>4991</v>
          </cell>
          <cell r="I1103">
            <v>0.57470548015464129</v>
          </cell>
          <cell r="AX1103">
            <v>4991</v>
          </cell>
          <cell r="AZ1103">
            <v>0.57470548015464129</v>
          </cell>
        </row>
        <row r="1104">
          <cell r="G1104">
            <v>4998</v>
          </cell>
          <cell r="I1104">
            <v>0.57511260983365542</v>
          </cell>
          <cell r="AX1104">
            <v>4998</v>
          </cell>
          <cell r="AZ1104">
            <v>0.57511260983365542</v>
          </cell>
        </row>
        <row r="1105">
          <cell r="G1105">
            <v>5007</v>
          </cell>
          <cell r="I1105">
            <v>0.57551903015261641</v>
          </cell>
          <cell r="AX1105">
            <v>5007</v>
          </cell>
          <cell r="AZ1105">
            <v>0.57551903015261641</v>
          </cell>
        </row>
        <row r="1106">
          <cell r="G1106">
            <v>5031</v>
          </cell>
          <cell r="I1106">
            <v>0.57612456568893256</v>
          </cell>
          <cell r="AX1106">
            <v>5031</v>
          </cell>
          <cell r="AZ1106">
            <v>0.57612456568893256</v>
          </cell>
        </row>
        <row r="1107">
          <cell r="G1107">
            <v>5034</v>
          </cell>
          <cell r="I1107">
            <v>0.57666281949899134</v>
          </cell>
          <cell r="AX1107">
            <v>5034</v>
          </cell>
          <cell r="AZ1107">
            <v>0.57666281949899134</v>
          </cell>
        </row>
        <row r="1108">
          <cell r="G1108">
            <v>5037</v>
          </cell>
          <cell r="I1108">
            <v>0.5771674324459215</v>
          </cell>
          <cell r="AX1108">
            <v>5037</v>
          </cell>
          <cell r="AZ1108">
            <v>0.5771674324459215</v>
          </cell>
        </row>
        <row r="1109">
          <cell r="G1109">
            <v>5039</v>
          </cell>
          <cell r="I1109">
            <v>0.57767204539285166</v>
          </cell>
          <cell r="AX1109">
            <v>5039</v>
          </cell>
          <cell r="AZ1109">
            <v>0.57767204539285166</v>
          </cell>
        </row>
        <row r="1110">
          <cell r="G1110">
            <v>5039</v>
          </cell>
          <cell r="I1110">
            <v>0.57807573575039584</v>
          </cell>
          <cell r="AX1110">
            <v>5039</v>
          </cell>
          <cell r="AZ1110">
            <v>0.57807573575039584</v>
          </cell>
        </row>
        <row r="1111">
          <cell r="G1111">
            <v>5041</v>
          </cell>
          <cell r="I1111">
            <v>0.57847942610794001</v>
          </cell>
          <cell r="AX1111">
            <v>5041</v>
          </cell>
          <cell r="AZ1111">
            <v>0.57847942610794001</v>
          </cell>
        </row>
        <row r="1112">
          <cell r="G1112">
            <v>5041</v>
          </cell>
          <cell r="I1112">
            <v>0.57874380245018897</v>
          </cell>
          <cell r="AX1112">
            <v>5041</v>
          </cell>
          <cell r="AZ1112">
            <v>0.57874380245018897</v>
          </cell>
        </row>
        <row r="1113">
          <cell r="G1113">
            <v>5043</v>
          </cell>
          <cell r="I1113">
            <v>0.57928205626024776</v>
          </cell>
          <cell r="AX1113">
            <v>5043</v>
          </cell>
          <cell r="AZ1113">
            <v>0.57928205626024776</v>
          </cell>
        </row>
        <row r="1114">
          <cell r="G1114">
            <v>5044</v>
          </cell>
          <cell r="I1114">
            <v>0.57966904441290312</v>
          </cell>
          <cell r="AX1114">
            <v>5044</v>
          </cell>
          <cell r="AZ1114">
            <v>0.57966904441290312</v>
          </cell>
        </row>
        <row r="1115">
          <cell r="G1115">
            <v>5045</v>
          </cell>
          <cell r="I1115">
            <v>0.58033990556139059</v>
          </cell>
          <cell r="AX1115">
            <v>5045</v>
          </cell>
          <cell r="AZ1115">
            <v>0.58033990556139059</v>
          </cell>
        </row>
        <row r="1116">
          <cell r="G1116">
            <v>5045</v>
          </cell>
          <cell r="I1116">
            <v>0.58074359591893476</v>
          </cell>
          <cell r="AX1116">
            <v>5045</v>
          </cell>
          <cell r="AZ1116">
            <v>0.58074359591893476</v>
          </cell>
        </row>
        <row r="1117">
          <cell r="G1117">
            <v>5045</v>
          </cell>
          <cell r="I1117">
            <v>0.58114728627647894</v>
          </cell>
          <cell r="AX1117">
            <v>5045</v>
          </cell>
          <cell r="AZ1117">
            <v>0.58114728627647894</v>
          </cell>
        </row>
        <row r="1118">
          <cell r="G1118">
            <v>5046</v>
          </cell>
          <cell r="I1118">
            <v>0.58186288009983589</v>
          </cell>
          <cell r="AX1118">
            <v>5046</v>
          </cell>
          <cell r="AZ1118">
            <v>0.58186288009983589</v>
          </cell>
        </row>
        <row r="1119">
          <cell r="G1119">
            <v>5046</v>
          </cell>
          <cell r="I1119">
            <v>0.58239956471947407</v>
          </cell>
          <cell r="AX1119">
            <v>5046</v>
          </cell>
          <cell r="AZ1119">
            <v>0.58239956471947407</v>
          </cell>
        </row>
        <row r="1120">
          <cell r="G1120">
            <v>5047</v>
          </cell>
          <cell r="I1120">
            <v>0.58284532227774843</v>
          </cell>
          <cell r="AX1120">
            <v>5047</v>
          </cell>
          <cell r="AZ1120">
            <v>0.58284532227774843</v>
          </cell>
        </row>
        <row r="1121">
          <cell r="G1121">
            <v>5048</v>
          </cell>
          <cell r="I1121">
            <v>0.58338357608780722</v>
          </cell>
          <cell r="AX1121">
            <v>5048</v>
          </cell>
          <cell r="AZ1121">
            <v>0.58338357608780722</v>
          </cell>
        </row>
        <row r="1122">
          <cell r="G1122">
            <v>5048</v>
          </cell>
          <cell r="I1122">
            <v>0.58367170524395851</v>
          </cell>
          <cell r="AX1122">
            <v>5048</v>
          </cell>
          <cell r="AZ1122">
            <v>0.58367170524395851</v>
          </cell>
        </row>
        <row r="1123">
          <cell r="G1123">
            <v>5049</v>
          </cell>
          <cell r="I1123">
            <v>0.5841917521459854</v>
          </cell>
          <cell r="AX1123">
            <v>5049</v>
          </cell>
          <cell r="AZ1123">
            <v>0.5841917521459854</v>
          </cell>
        </row>
        <row r="1124">
          <cell r="G1124">
            <v>5049</v>
          </cell>
          <cell r="I1124">
            <v>0.58463237221781394</v>
          </cell>
          <cell r="AX1124">
            <v>5049</v>
          </cell>
          <cell r="AZ1124">
            <v>0.58463237221781394</v>
          </cell>
        </row>
        <row r="1125">
          <cell r="G1125">
            <v>5051</v>
          </cell>
          <cell r="I1125">
            <v>0.58522670846359337</v>
          </cell>
          <cell r="AX1125">
            <v>5051</v>
          </cell>
          <cell r="AZ1125">
            <v>0.58522670846359337</v>
          </cell>
        </row>
        <row r="1126">
          <cell r="G1126">
            <v>5051</v>
          </cell>
          <cell r="I1126">
            <v>0.58576496227365216</v>
          </cell>
          <cell r="AX1126">
            <v>5051</v>
          </cell>
          <cell r="AZ1126">
            <v>0.58576496227365216</v>
          </cell>
        </row>
        <row r="1127">
          <cell r="G1127">
            <v>5051</v>
          </cell>
          <cell r="I1127">
            <v>0.58626957522058232</v>
          </cell>
          <cell r="AX1127">
            <v>5051</v>
          </cell>
          <cell r="AZ1127">
            <v>0.58626957522058232</v>
          </cell>
        </row>
        <row r="1128">
          <cell r="G1128">
            <v>5051</v>
          </cell>
          <cell r="I1128">
            <v>0.58677418816751248</v>
          </cell>
          <cell r="AX1128">
            <v>5051</v>
          </cell>
          <cell r="AZ1128">
            <v>0.58677418816751248</v>
          </cell>
        </row>
        <row r="1129">
          <cell r="G1129">
            <v>5052</v>
          </cell>
          <cell r="I1129">
            <v>0.58740910840663818</v>
          </cell>
          <cell r="AX1129">
            <v>5052</v>
          </cell>
          <cell r="AZ1129">
            <v>0.58740910840663818</v>
          </cell>
        </row>
        <row r="1130">
          <cell r="G1130">
            <v>5053</v>
          </cell>
          <cell r="I1130">
            <v>0.5878800804904396</v>
          </cell>
          <cell r="AX1130">
            <v>5053</v>
          </cell>
          <cell r="AZ1130">
            <v>0.5878800804904396</v>
          </cell>
        </row>
        <row r="1131">
          <cell r="G1131">
            <v>5053</v>
          </cell>
          <cell r="I1131">
            <v>0.5883576517723117</v>
          </cell>
          <cell r="AX1131">
            <v>5053</v>
          </cell>
          <cell r="AZ1131">
            <v>0.5883576517723117</v>
          </cell>
        </row>
        <row r="1132">
          <cell r="G1132">
            <v>5054</v>
          </cell>
          <cell r="I1132">
            <v>0.58907324559566865</v>
          </cell>
          <cell r="AX1132">
            <v>5054</v>
          </cell>
          <cell r="AZ1132">
            <v>0.58907324559566865</v>
          </cell>
        </row>
        <row r="1133">
          <cell r="G1133">
            <v>5054</v>
          </cell>
          <cell r="I1133">
            <v>0.58961149940572743</v>
          </cell>
          <cell r="AX1133">
            <v>5054</v>
          </cell>
          <cell r="AZ1133">
            <v>0.58961149940572743</v>
          </cell>
        </row>
        <row r="1134">
          <cell r="G1134">
            <v>5055</v>
          </cell>
          <cell r="I1134">
            <v>0.59016866948387137</v>
          </cell>
          <cell r="AX1134">
            <v>5055</v>
          </cell>
          <cell r="AZ1134">
            <v>0.59016866948387137</v>
          </cell>
        </row>
        <row r="1135">
          <cell r="G1135">
            <v>5056</v>
          </cell>
          <cell r="I1135">
            <v>0.59079271286884816</v>
          </cell>
          <cell r="AX1135">
            <v>5056</v>
          </cell>
          <cell r="AZ1135">
            <v>0.59079271286884816</v>
          </cell>
        </row>
        <row r="1136">
          <cell r="G1136">
            <v>5056</v>
          </cell>
          <cell r="I1136">
            <v>0.59142763310797386</v>
          </cell>
          <cell r="AX1136">
            <v>5056</v>
          </cell>
          <cell r="AZ1136">
            <v>0.59142763310797386</v>
          </cell>
        </row>
        <row r="1137">
          <cell r="G1137">
            <v>5060</v>
          </cell>
          <cell r="I1137">
            <v>0.59196588691803265</v>
          </cell>
          <cell r="AX1137">
            <v>5060</v>
          </cell>
          <cell r="AZ1137">
            <v>0.59196588691803265</v>
          </cell>
        </row>
        <row r="1138">
          <cell r="G1138">
            <v>5062</v>
          </cell>
          <cell r="I1138">
            <v>0.59236957727557682</v>
          </cell>
          <cell r="AX1138">
            <v>5062</v>
          </cell>
          <cell r="AZ1138">
            <v>0.59236957727557682</v>
          </cell>
        </row>
        <row r="1139">
          <cell r="G1139">
            <v>5062</v>
          </cell>
          <cell r="I1139">
            <v>0.59264448653982771</v>
          </cell>
          <cell r="AX1139">
            <v>5062</v>
          </cell>
          <cell r="AZ1139">
            <v>0.59264448653982771</v>
          </cell>
        </row>
        <row r="1140">
          <cell r="G1140">
            <v>5062</v>
          </cell>
          <cell r="I1140">
            <v>0.59314909948675787</v>
          </cell>
          <cell r="AX1140">
            <v>5062</v>
          </cell>
          <cell r="AZ1140">
            <v>0.59314909948675787</v>
          </cell>
        </row>
        <row r="1141">
          <cell r="G1141">
            <v>5063</v>
          </cell>
          <cell r="I1141">
            <v>0.59368735329681666</v>
          </cell>
          <cell r="AX1141">
            <v>5063</v>
          </cell>
          <cell r="AZ1141">
            <v>0.59368735329681666</v>
          </cell>
        </row>
        <row r="1142">
          <cell r="G1142">
            <v>5072</v>
          </cell>
          <cell r="I1142">
            <v>0.59419196624374682</v>
          </cell>
          <cell r="AX1142">
            <v>5072</v>
          </cell>
          <cell r="AZ1142">
            <v>0.59419196624374682</v>
          </cell>
        </row>
        <row r="1143">
          <cell r="G1143">
            <v>5081</v>
          </cell>
          <cell r="I1143">
            <v>0.59469657919067698</v>
          </cell>
          <cell r="AX1143">
            <v>5081</v>
          </cell>
          <cell r="AZ1143">
            <v>0.59469657919067698</v>
          </cell>
        </row>
        <row r="1144">
          <cell r="G1144">
            <v>5083</v>
          </cell>
          <cell r="I1144">
            <v>0.59520119213760714</v>
          </cell>
          <cell r="AX1144">
            <v>5083</v>
          </cell>
          <cell r="AZ1144">
            <v>0.59520119213760714</v>
          </cell>
        </row>
        <row r="1145">
          <cell r="G1145">
            <v>5088</v>
          </cell>
          <cell r="I1145">
            <v>0.59587205328609461</v>
          </cell>
          <cell r="AX1145">
            <v>5088</v>
          </cell>
          <cell r="AZ1145">
            <v>0.59587205328609461</v>
          </cell>
        </row>
        <row r="1146">
          <cell r="G1146">
            <v>5090</v>
          </cell>
          <cell r="I1146">
            <v>0.59642866447449971</v>
          </cell>
          <cell r="AX1146">
            <v>5090</v>
          </cell>
          <cell r="AZ1146">
            <v>0.59642866447449971</v>
          </cell>
        </row>
        <row r="1147">
          <cell r="G1147">
            <v>5096</v>
          </cell>
          <cell r="I1147">
            <v>0.59693327742142988</v>
          </cell>
          <cell r="AX1147">
            <v>5096</v>
          </cell>
          <cell r="AZ1147">
            <v>0.59693327742142988</v>
          </cell>
        </row>
        <row r="1148">
          <cell r="G1148">
            <v>5101</v>
          </cell>
          <cell r="I1148">
            <v>0.59748634180956894</v>
          </cell>
          <cell r="AX1148">
            <v>5101</v>
          </cell>
          <cell r="AZ1148">
            <v>0.59748634180956894</v>
          </cell>
        </row>
        <row r="1149">
          <cell r="G1149">
            <v>5108</v>
          </cell>
          <cell r="I1149">
            <v>0.59804295299797405</v>
          </cell>
          <cell r="AX1149">
            <v>5108</v>
          </cell>
          <cell r="AZ1149">
            <v>0.59804295299797405</v>
          </cell>
        </row>
        <row r="1150">
          <cell r="G1150">
            <v>5179</v>
          </cell>
          <cell r="I1150">
            <v>0.59835687706515051</v>
          </cell>
          <cell r="AX1150">
            <v>5179</v>
          </cell>
          <cell r="AZ1150">
            <v>0.59835687706515051</v>
          </cell>
        </row>
        <row r="1151">
          <cell r="G1151">
            <v>5193</v>
          </cell>
          <cell r="I1151">
            <v>0.59867080113232696</v>
          </cell>
          <cell r="AX1151">
            <v>5193</v>
          </cell>
          <cell r="AZ1151">
            <v>0.59867080113232696</v>
          </cell>
        </row>
        <row r="1152">
          <cell r="G1152">
            <v>5203</v>
          </cell>
          <cell r="I1152">
            <v>0.5990881412969552</v>
          </cell>
          <cell r="AX1152">
            <v>5203</v>
          </cell>
          <cell r="AZ1152">
            <v>0.5990881412969552</v>
          </cell>
        </row>
        <row r="1153">
          <cell r="G1153">
            <v>5207</v>
          </cell>
          <cell r="I1153">
            <v>0.59964322628645794</v>
          </cell>
          <cell r="AX1153">
            <v>5207</v>
          </cell>
          <cell r="AZ1153">
            <v>0.59964322628645794</v>
          </cell>
        </row>
        <row r="1154">
          <cell r="G1154">
            <v>5224</v>
          </cell>
          <cell r="I1154">
            <v>0.60010568604962111</v>
          </cell>
          <cell r="AX1154">
            <v>5224</v>
          </cell>
          <cell r="AZ1154">
            <v>0.60010568604962111</v>
          </cell>
        </row>
        <row r="1155">
          <cell r="G1155">
            <v>5238</v>
          </cell>
          <cell r="I1155">
            <v>0.60048087303048236</v>
          </cell>
          <cell r="AX1155">
            <v>5238</v>
          </cell>
          <cell r="AZ1155">
            <v>0.60048087303048236</v>
          </cell>
        </row>
        <row r="1156">
          <cell r="G1156">
            <v>5239</v>
          </cell>
          <cell r="I1156">
            <v>0.60073650059874195</v>
          </cell>
          <cell r="AX1156">
            <v>5239</v>
          </cell>
          <cell r="AZ1156">
            <v>0.60073650059874195</v>
          </cell>
        </row>
        <row r="1157">
          <cell r="G1157">
            <v>5239</v>
          </cell>
          <cell r="I1157">
            <v>0.60097166420425485</v>
          </cell>
          <cell r="AX1157">
            <v>5239</v>
          </cell>
          <cell r="AZ1157">
            <v>0.60097166420425485</v>
          </cell>
        </row>
        <row r="1158">
          <cell r="G1158">
            <v>5240</v>
          </cell>
          <cell r="I1158">
            <v>0.60122729177251444</v>
          </cell>
          <cell r="AX1158">
            <v>5240</v>
          </cell>
          <cell r="AZ1158">
            <v>0.60122729177251444</v>
          </cell>
        </row>
        <row r="1159">
          <cell r="G1159">
            <v>5241</v>
          </cell>
          <cell r="I1159">
            <v>0.60148693904774209</v>
          </cell>
          <cell r="AX1159">
            <v>5241</v>
          </cell>
          <cell r="AZ1159">
            <v>0.60148693904774209</v>
          </cell>
        </row>
        <row r="1160">
          <cell r="G1160">
            <v>5247</v>
          </cell>
          <cell r="I1160">
            <v>0.60172210265325499</v>
          </cell>
          <cell r="AX1160">
            <v>5247</v>
          </cell>
          <cell r="AZ1160">
            <v>0.60172210265325499</v>
          </cell>
        </row>
        <row r="1161">
          <cell r="G1161">
            <v>5248</v>
          </cell>
          <cell r="I1161">
            <v>0.60231428932311559</v>
          </cell>
          <cell r="AX1161">
            <v>5248</v>
          </cell>
          <cell r="AZ1161">
            <v>0.60231428932311559</v>
          </cell>
        </row>
        <row r="1162">
          <cell r="G1162">
            <v>5248</v>
          </cell>
          <cell r="I1162">
            <v>0.60256991689137518</v>
          </cell>
          <cell r="AX1162">
            <v>5248</v>
          </cell>
          <cell r="AZ1162">
            <v>0.60256991689137518</v>
          </cell>
        </row>
        <row r="1163">
          <cell r="G1163">
            <v>5250</v>
          </cell>
          <cell r="I1163">
            <v>0.60282554445963477</v>
          </cell>
          <cell r="AX1163">
            <v>5250</v>
          </cell>
          <cell r="AZ1163">
            <v>0.60282554445963477</v>
          </cell>
        </row>
        <row r="1164">
          <cell r="G1164">
            <v>5251</v>
          </cell>
          <cell r="I1164">
            <v>0.603215047616115</v>
          </cell>
          <cell r="AX1164">
            <v>5251</v>
          </cell>
          <cell r="AZ1164">
            <v>0.603215047616115</v>
          </cell>
        </row>
        <row r="1165">
          <cell r="G1165">
            <v>5251</v>
          </cell>
          <cell r="I1165">
            <v>0.6034502112216279</v>
          </cell>
          <cell r="AX1165">
            <v>5251</v>
          </cell>
          <cell r="AZ1165">
            <v>0.6034502112216279</v>
          </cell>
        </row>
        <row r="1166">
          <cell r="G1166">
            <v>5251</v>
          </cell>
          <cell r="I1166">
            <v>0.60376413528880435</v>
          </cell>
          <cell r="AX1166">
            <v>5251</v>
          </cell>
          <cell r="AZ1166">
            <v>0.60376413528880435</v>
          </cell>
        </row>
        <row r="1167">
          <cell r="G1167">
            <v>5254</v>
          </cell>
          <cell r="I1167">
            <v>0.6041393222696656</v>
          </cell>
          <cell r="AX1167">
            <v>5254</v>
          </cell>
          <cell r="AZ1167">
            <v>0.6041393222696656</v>
          </cell>
        </row>
        <row r="1168">
          <cell r="G1168">
            <v>5254</v>
          </cell>
          <cell r="I1168">
            <v>0.60445324633684205</v>
          </cell>
          <cell r="AX1168">
            <v>5254</v>
          </cell>
          <cell r="AZ1168">
            <v>0.60445324633684205</v>
          </cell>
        </row>
        <row r="1169">
          <cell r="G1169">
            <v>5255</v>
          </cell>
          <cell r="I1169">
            <v>0.6048456514208127</v>
          </cell>
          <cell r="AX1169">
            <v>5255</v>
          </cell>
          <cell r="AZ1169">
            <v>0.6048456514208127</v>
          </cell>
        </row>
        <row r="1170">
          <cell r="G1170">
            <v>5255</v>
          </cell>
          <cell r="I1170">
            <v>0.60523805650478335</v>
          </cell>
          <cell r="AX1170">
            <v>5255</v>
          </cell>
          <cell r="AZ1170">
            <v>0.60523805650478335</v>
          </cell>
        </row>
        <row r="1171">
          <cell r="G1171">
            <v>5257</v>
          </cell>
          <cell r="I1171">
            <v>0.60558467562168428</v>
          </cell>
          <cell r="AX1171">
            <v>5257</v>
          </cell>
          <cell r="AZ1171">
            <v>0.60558467562168428</v>
          </cell>
        </row>
        <row r="1172">
          <cell r="G1172">
            <v>5259</v>
          </cell>
          <cell r="I1172">
            <v>0.60589859968886073</v>
          </cell>
          <cell r="AX1172">
            <v>5259</v>
          </cell>
          <cell r="AZ1172">
            <v>0.60589859968886073</v>
          </cell>
        </row>
        <row r="1173">
          <cell r="G1173">
            <v>5262</v>
          </cell>
          <cell r="I1173">
            <v>0.60621252375603718</v>
          </cell>
          <cell r="AX1173">
            <v>5262</v>
          </cell>
          <cell r="AZ1173">
            <v>0.60621252375603718</v>
          </cell>
        </row>
        <row r="1174">
          <cell r="G1174">
            <v>5262</v>
          </cell>
          <cell r="I1174">
            <v>0.60652644782321363</v>
          </cell>
          <cell r="AX1174">
            <v>5262</v>
          </cell>
          <cell r="AZ1174">
            <v>0.60652644782321363</v>
          </cell>
        </row>
        <row r="1175">
          <cell r="G1175">
            <v>5264</v>
          </cell>
          <cell r="I1175">
            <v>0.60707108587375125</v>
          </cell>
          <cell r="AX1175">
            <v>5264</v>
          </cell>
          <cell r="AZ1175">
            <v>0.60707108587375125</v>
          </cell>
        </row>
        <row r="1176">
          <cell r="G1176">
            <v>5265</v>
          </cell>
          <cell r="I1176">
            <v>0.60759429265237874</v>
          </cell>
          <cell r="AX1176">
            <v>5265</v>
          </cell>
          <cell r="AZ1176">
            <v>0.60759429265237874</v>
          </cell>
        </row>
        <row r="1177">
          <cell r="G1177">
            <v>5267</v>
          </cell>
          <cell r="I1177">
            <v>0.60841123898030547</v>
          </cell>
          <cell r="AX1177">
            <v>5267</v>
          </cell>
          <cell r="AZ1177">
            <v>0.60841123898030547</v>
          </cell>
        </row>
        <row r="1178">
          <cell r="G1178">
            <v>5269</v>
          </cell>
          <cell r="I1178">
            <v>0.60910682025185869</v>
          </cell>
          <cell r="AX1178">
            <v>5269</v>
          </cell>
          <cell r="AZ1178">
            <v>0.60910682025185869</v>
          </cell>
        </row>
        <row r="1179">
          <cell r="G1179">
            <v>5269</v>
          </cell>
          <cell r="I1179">
            <v>0.60963002703048619</v>
          </cell>
          <cell r="AX1179">
            <v>5269</v>
          </cell>
          <cell r="AZ1179">
            <v>0.60963002703048619</v>
          </cell>
        </row>
        <row r="1180">
          <cell r="G1180">
            <v>5270</v>
          </cell>
          <cell r="I1180">
            <v>0.61004859245338816</v>
          </cell>
          <cell r="AX1180">
            <v>5270</v>
          </cell>
          <cell r="AZ1180">
            <v>0.61004859245338816</v>
          </cell>
        </row>
        <row r="1181">
          <cell r="G1181">
            <v>5271</v>
          </cell>
          <cell r="I1181">
            <v>0.61048188247133373</v>
          </cell>
          <cell r="AX1181">
            <v>5271</v>
          </cell>
          <cell r="AZ1181">
            <v>0.61048188247133373</v>
          </cell>
        </row>
        <row r="1182">
          <cell r="G1182">
            <v>5271</v>
          </cell>
          <cell r="I1182">
            <v>0.610891548649932</v>
          </cell>
          <cell r="AX1182">
            <v>5271</v>
          </cell>
          <cell r="AZ1182">
            <v>0.610891548649932</v>
          </cell>
        </row>
        <row r="1183">
          <cell r="G1183">
            <v>5274</v>
          </cell>
          <cell r="I1183">
            <v>0.61128395373390265</v>
          </cell>
          <cell r="AX1183">
            <v>5274</v>
          </cell>
          <cell r="AZ1183">
            <v>0.61128395373390265</v>
          </cell>
        </row>
        <row r="1184">
          <cell r="G1184">
            <v>5276</v>
          </cell>
          <cell r="I1184">
            <v>0.6115978778010791</v>
          </cell>
          <cell r="AX1184">
            <v>5276</v>
          </cell>
          <cell r="AZ1184">
            <v>0.6115978778010791</v>
          </cell>
        </row>
        <row r="1185">
          <cell r="G1185">
            <v>5280</v>
          </cell>
          <cell r="I1185">
            <v>0.61200754397967738</v>
          </cell>
          <cell r="AX1185">
            <v>5280</v>
          </cell>
          <cell r="AZ1185">
            <v>0.61200754397967738</v>
          </cell>
        </row>
        <row r="1186">
          <cell r="G1186">
            <v>5287</v>
          </cell>
          <cell r="I1186">
            <v>0.61241123433722156</v>
          </cell>
          <cell r="AX1186">
            <v>5287</v>
          </cell>
          <cell r="AZ1186">
            <v>0.61241123433722156</v>
          </cell>
        </row>
        <row r="1187">
          <cell r="G1187">
            <v>5289</v>
          </cell>
          <cell r="I1187">
            <v>0.61290817329812175</v>
          </cell>
          <cell r="AX1187">
            <v>5289</v>
          </cell>
          <cell r="AZ1187">
            <v>0.61290817329812175</v>
          </cell>
        </row>
        <row r="1188">
          <cell r="G1188">
            <v>5295</v>
          </cell>
          <cell r="I1188">
            <v>0.61371555401320999</v>
          </cell>
          <cell r="AX1188">
            <v>5295</v>
          </cell>
          <cell r="AZ1188">
            <v>0.61371555401320999</v>
          </cell>
        </row>
        <row r="1189">
          <cell r="G1189">
            <v>5298</v>
          </cell>
          <cell r="I1189">
            <v>0.61434991536259675</v>
          </cell>
          <cell r="AX1189">
            <v>5298</v>
          </cell>
          <cell r="AZ1189">
            <v>0.61434991536259675</v>
          </cell>
        </row>
        <row r="1190">
          <cell r="G1190">
            <v>5299</v>
          </cell>
          <cell r="I1190">
            <v>0.61475360572014093</v>
          </cell>
          <cell r="AX1190">
            <v>5299</v>
          </cell>
          <cell r="AZ1190">
            <v>0.61475360572014093</v>
          </cell>
        </row>
        <row r="1191">
          <cell r="G1191">
            <v>5300</v>
          </cell>
          <cell r="I1191">
            <v>0.61534794196592035</v>
          </cell>
          <cell r="AX1191">
            <v>5300</v>
          </cell>
          <cell r="AZ1191">
            <v>0.61534794196592035</v>
          </cell>
        </row>
        <row r="1192">
          <cell r="G1192">
            <v>5301</v>
          </cell>
          <cell r="I1192">
            <v>0.61575163232346453</v>
          </cell>
          <cell r="AX1192">
            <v>5301</v>
          </cell>
          <cell r="AZ1192">
            <v>0.61575163232346453</v>
          </cell>
        </row>
        <row r="1193">
          <cell r="G1193">
            <v>5302</v>
          </cell>
          <cell r="I1193">
            <v>0.61599040721652099</v>
          </cell>
          <cell r="AX1193">
            <v>5302</v>
          </cell>
          <cell r="AZ1193">
            <v>0.61599040721652099</v>
          </cell>
        </row>
        <row r="1194">
          <cell r="G1194">
            <v>5303</v>
          </cell>
          <cell r="I1194">
            <v>0.61652866102657977</v>
          </cell>
          <cell r="AX1194">
            <v>5303</v>
          </cell>
          <cell r="AZ1194">
            <v>0.61652866102657977</v>
          </cell>
        </row>
        <row r="1195">
          <cell r="G1195">
            <v>5304</v>
          </cell>
          <cell r="I1195">
            <v>0.61679230651301631</v>
          </cell>
          <cell r="AX1195">
            <v>5304</v>
          </cell>
          <cell r="AZ1195">
            <v>0.61679230651301631</v>
          </cell>
        </row>
        <row r="1196">
          <cell r="G1196">
            <v>5307</v>
          </cell>
          <cell r="I1196">
            <v>0.61719027899861656</v>
          </cell>
          <cell r="AX1196">
            <v>5307</v>
          </cell>
          <cell r="AZ1196">
            <v>0.61719027899861656</v>
          </cell>
        </row>
        <row r="1197">
          <cell r="G1197">
            <v>5307</v>
          </cell>
          <cell r="I1197">
            <v>0.61742905389167302</v>
          </cell>
          <cell r="AX1197">
            <v>5307</v>
          </cell>
          <cell r="AZ1197">
            <v>0.61742905389167302</v>
          </cell>
        </row>
        <row r="1198">
          <cell r="G1198">
            <v>5313</v>
          </cell>
          <cell r="I1198">
            <v>0.61782586560627706</v>
          </cell>
          <cell r="AX1198">
            <v>5313</v>
          </cell>
          <cell r="AZ1198">
            <v>0.61782586560627706</v>
          </cell>
        </row>
        <row r="1199">
          <cell r="G1199">
            <v>5313</v>
          </cell>
          <cell r="I1199">
            <v>0.61814423929560536</v>
          </cell>
          <cell r="AX1199">
            <v>5313</v>
          </cell>
          <cell r="AZ1199">
            <v>0.61814423929560536</v>
          </cell>
        </row>
        <row r="1200">
          <cell r="G1200">
            <v>5313</v>
          </cell>
          <cell r="I1200">
            <v>0.61877860064499213</v>
          </cell>
          <cell r="AX1200">
            <v>5313</v>
          </cell>
          <cell r="AZ1200">
            <v>0.61877860064499213</v>
          </cell>
        </row>
        <row r="1201">
          <cell r="G1201">
            <v>5315</v>
          </cell>
          <cell r="I1201">
            <v>0.6194129619943789</v>
          </cell>
          <cell r="AX1201">
            <v>5315</v>
          </cell>
          <cell r="AZ1201">
            <v>0.6194129619943789</v>
          </cell>
        </row>
        <row r="1202">
          <cell r="G1202">
            <v>5316</v>
          </cell>
          <cell r="I1202">
            <v>0.6197711458297227</v>
          </cell>
          <cell r="AX1202">
            <v>5316</v>
          </cell>
          <cell r="AZ1202">
            <v>0.6197711458297227</v>
          </cell>
        </row>
        <row r="1203">
          <cell r="G1203">
            <v>5318</v>
          </cell>
          <cell r="I1203">
            <v>0.62016795754432674</v>
          </cell>
          <cell r="AX1203">
            <v>5318</v>
          </cell>
          <cell r="AZ1203">
            <v>0.62016795754432674</v>
          </cell>
        </row>
        <row r="1204">
          <cell r="G1204">
            <v>5318</v>
          </cell>
          <cell r="I1204">
            <v>0.62089769557722918</v>
          </cell>
          <cell r="AX1204">
            <v>5318</v>
          </cell>
          <cell r="AZ1204">
            <v>0.62089769557722918</v>
          </cell>
        </row>
        <row r="1205">
          <cell r="G1205">
            <v>5321</v>
          </cell>
          <cell r="I1205">
            <v>0.62162743361013162</v>
          </cell>
          <cell r="AX1205">
            <v>5321</v>
          </cell>
          <cell r="AZ1205">
            <v>0.62162743361013162</v>
          </cell>
        </row>
        <row r="1206">
          <cell r="G1206">
            <v>5342</v>
          </cell>
          <cell r="I1206">
            <v>0.62196586284278199</v>
          </cell>
          <cell r="AX1206">
            <v>5342</v>
          </cell>
          <cell r="AZ1206">
            <v>0.62196586284278199</v>
          </cell>
        </row>
        <row r="1207">
          <cell r="G1207">
            <v>5353</v>
          </cell>
          <cell r="I1207">
            <v>0.62230429207543236</v>
          </cell>
          <cell r="AX1207">
            <v>5353</v>
          </cell>
          <cell r="AZ1207">
            <v>0.62230429207543236</v>
          </cell>
        </row>
        <row r="1208">
          <cell r="G1208">
            <v>5372</v>
          </cell>
          <cell r="I1208">
            <v>0.62264272130808274</v>
          </cell>
          <cell r="AX1208">
            <v>5372</v>
          </cell>
          <cell r="AZ1208">
            <v>0.62264272130808274</v>
          </cell>
        </row>
        <row r="1209">
          <cell r="G1209">
            <v>5393</v>
          </cell>
          <cell r="I1209">
            <v>0.62304641166562691</v>
          </cell>
          <cell r="AX1209">
            <v>5393</v>
          </cell>
          <cell r="AZ1209">
            <v>0.62304641166562691</v>
          </cell>
        </row>
        <row r="1210">
          <cell r="G1210">
            <v>5395</v>
          </cell>
          <cell r="I1210">
            <v>0.62353084009467985</v>
          </cell>
          <cell r="AX1210">
            <v>5395</v>
          </cell>
          <cell r="AZ1210">
            <v>0.62353084009467985</v>
          </cell>
        </row>
        <row r="1211">
          <cell r="G1211">
            <v>5397</v>
          </cell>
          <cell r="I1211">
            <v>0.62403545304161001</v>
          </cell>
          <cell r="AX1211">
            <v>5397</v>
          </cell>
          <cell r="AZ1211">
            <v>0.62403545304161001</v>
          </cell>
        </row>
        <row r="1212">
          <cell r="G1212">
            <v>5399</v>
          </cell>
          <cell r="I1212">
            <v>0.62451988147066295</v>
          </cell>
          <cell r="AX1212">
            <v>5399</v>
          </cell>
          <cell r="AZ1212">
            <v>0.62451988147066295</v>
          </cell>
        </row>
        <row r="1213">
          <cell r="G1213">
            <v>5401</v>
          </cell>
          <cell r="I1213">
            <v>0.62532728368151036</v>
          </cell>
          <cell r="AX1213">
            <v>5401</v>
          </cell>
          <cell r="AZ1213">
            <v>0.62532728368151036</v>
          </cell>
        </row>
        <row r="1214">
          <cell r="G1214">
            <v>5403</v>
          </cell>
          <cell r="I1214">
            <v>0.62640069591230496</v>
          </cell>
          <cell r="AX1214">
            <v>5403</v>
          </cell>
          <cell r="AZ1214">
            <v>0.62640069591230496</v>
          </cell>
        </row>
        <row r="1215">
          <cell r="G1215">
            <v>5405</v>
          </cell>
          <cell r="I1215">
            <v>0.62680438626984913</v>
          </cell>
          <cell r="AX1215">
            <v>5405</v>
          </cell>
          <cell r="AZ1215">
            <v>0.62680438626984913</v>
          </cell>
        </row>
        <row r="1216">
          <cell r="G1216">
            <v>5406</v>
          </cell>
          <cell r="I1216">
            <v>0.6274752474183366</v>
          </cell>
          <cell r="AX1216">
            <v>5406</v>
          </cell>
          <cell r="AZ1216">
            <v>0.6274752474183366</v>
          </cell>
        </row>
        <row r="1217">
          <cell r="G1217">
            <v>5408</v>
          </cell>
          <cell r="I1217">
            <v>0.62828264962918401</v>
          </cell>
          <cell r="AX1217">
            <v>5408</v>
          </cell>
          <cell r="AZ1217">
            <v>0.62828264962918401</v>
          </cell>
        </row>
        <row r="1218">
          <cell r="G1218">
            <v>5409</v>
          </cell>
          <cell r="I1218">
            <v>0.62876707805823695</v>
          </cell>
          <cell r="AX1218">
            <v>5409</v>
          </cell>
          <cell r="AZ1218">
            <v>0.62876707805823695</v>
          </cell>
        </row>
        <row r="1219">
          <cell r="G1219">
            <v>5411</v>
          </cell>
          <cell r="I1219">
            <v>0.62934333637053952</v>
          </cell>
          <cell r="AX1219">
            <v>5411</v>
          </cell>
          <cell r="AZ1219">
            <v>0.62934333637053952</v>
          </cell>
        </row>
        <row r="1220">
          <cell r="G1220">
            <v>5411</v>
          </cell>
          <cell r="I1220">
            <v>0.63015073858138693</v>
          </cell>
          <cell r="AX1220">
            <v>5411</v>
          </cell>
          <cell r="AZ1220">
            <v>0.63015073858138693</v>
          </cell>
        </row>
        <row r="1221">
          <cell r="G1221">
            <v>5420</v>
          </cell>
          <cell r="I1221">
            <v>0.63063516701043987</v>
          </cell>
          <cell r="AX1221">
            <v>5420</v>
          </cell>
          <cell r="AZ1221">
            <v>0.63063516701043987</v>
          </cell>
        </row>
        <row r="1222">
          <cell r="G1222">
            <v>5423</v>
          </cell>
          <cell r="I1222">
            <v>0.63111959543949281</v>
          </cell>
          <cell r="AX1222">
            <v>5423</v>
          </cell>
          <cell r="AZ1222">
            <v>0.63111959543949281</v>
          </cell>
        </row>
        <row r="1223">
          <cell r="G1223">
            <v>5426</v>
          </cell>
          <cell r="I1223">
            <v>0.63192699765034022</v>
          </cell>
          <cell r="AX1223">
            <v>5426</v>
          </cell>
          <cell r="AZ1223">
            <v>0.63192699765034022</v>
          </cell>
        </row>
        <row r="1224">
          <cell r="G1224">
            <v>5428</v>
          </cell>
          <cell r="I1224">
            <v>0.63273439986118762</v>
          </cell>
          <cell r="AX1224">
            <v>5428</v>
          </cell>
          <cell r="AZ1224">
            <v>0.63273439986118762</v>
          </cell>
        </row>
        <row r="1225">
          <cell r="G1225">
            <v>5428</v>
          </cell>
          <cell r="I1225">
            <v>0.6330283543680788</v>
          </cell>
          <cell r="AX1225">
            <v>5428</v>
          </cell>
          <cell r="AZ1225">
            <v>0.6330283543680788</v>
          </cell>
        </row>
        <row r="1226">
          <cell r="G1226">
            <v>5471</v>
          </cell>
          <cell r="I1226">
            <v>0.63329273071032777</v>
          </cell>
          <cell r="AX1226">
            <v>5471</v>
          </cell>
          <cell r="AZ1226">
            <v>0.63329273071032777</v>
          </cell>
        </row>
        <row r="1227">
          <cell r="G1227">
            <v>5497</v>
          </cell>
          <cell r="I1227">
            <v>0.6337954520304494</v>
          </cell>
          <cell r="AX1227">
            <v>5497</v>
          </cell>
          <cell r="AZ1227">
            <v>0.6337954520304494</v>
          </cell>
        </row>
        <row r="1228">
          <cell r="G1228">
            <v>5498</v>
          </cell>
          <cell r="I1228">
            <v>0.63429817335057104</v>
          </cell>
          <cell r="AX1228">
            <v>5498</v>
          </cell>
          <cell r="AZ1228">
            <v>0.63429817335057104</v>
          </cell>
        </row>
        <row r="1229">
          <cell r="G1229">
            <v>5499</v>
          </cell>
          <cell r="I1229">
            <v>0.63461209741774749</v>
          </cell>
          <cell r="AX1229">
            <v>5499</v>
          </cell>
          <cell r="AZ1229">
            <v>0.63461209741774749</v>
          </cell>
        </row>
        <row r="1230">
          <cell r="G1230">
            <v>5500</v>
          </cell>
          <cell r="I1230">
            <v>0.63519340723345918</v>
          </cell>
          <cell r="AX1230">
            <v>5500</v>
          </cell>
          <cell r="AZ1230">
            <v>0.63519340723345918</v>
          </cell>
        </row>
        <row r="1231">
          <cell r="G1231">
            <v>5504</v>
          </cell>
          <cell r="I1231">
            <v>0.63583529209856171</v>
          </cell>
          <cell r="AX1231">
            <v>5504</v>
          </cell>
          <cell r="AZ1231">
            <v>0.63583529209856171</v>
          </cell>
        </row>
        <row r="1232">
          <cell r="G1232">
            <v>5504</v>
          </cell>
          <cell r="I1232">
            <v>0.63656242914460248</v>
          </cell>
          <cell r="AX1232">
            <v>5504</v>
          </cell>
          <cell r="AZ1232">
            <v>0.63656242914460248</v>
          </cell>
        </row>
        <row r="1233">
          <cell r="G1233">
            <v>5505</v>
          </cell>
          <cell r="I1233">
            <v>0.63697837208488362</v>
          </cell>
          <cell r="AX1233">
            <v>5505</v>
          </cell>
          <cell r="AZ1233">
            <v>0.63697837208488362</v>
          </cell>
        </row>
        <row r="1234">
          <cell r="G1234">
            <v>5505</v>
          </cell>
          <cell r="I1234">
            <v>0.63732499120178454</v>
          </cell>
          <cell r="AX1234">
            <v>5505</v>
          </cell>
          <cell r="AZ1234">
            <v>0.63732499120178454</v>
          </cell>
        </row>
        <row r="1235">
          <cell r="G1235">
            <v>5506</v>
          </cell>
          <cell r="I1235">
            <v>0.63763891526896099</v>
          </cell>
          <cell r="AX1235">
            <v>5506</v>
          </cell>
          <cell r="AZ1235">
            <v>0.63763891526896099</v>
          </cell>
        </row>
        <row r="1236">
          <cell r="G1236">
            <v>5506</v>
          </cell>
          <cell r="I1236">
            <v>0.63836865330186343</v>
          </cell>
          <cell r="AX1236">
            <v>5506</v>
          </cell>
          <cell r="AZ1236">
            <v>0.63836865330186343</v>
          </cell>
        </row>
        <row r="1237">
          <cell r="G1237">
            <v>5508</v>
          </cell>
          <cell r="I1237">
            <v>0.63887137462198507</v>
          </cell>
          <cell r="AX1237">
            <v>5508</v>
          </cell>
          <cell r="AZ1237">
            <v>0.63887137462198507</v>
          </cell>
        </row>
        <row r="1238">
          <cell r="G1238">
            <v>5508</v>
          </cell>
          <cell r="I1238">
            <v>0.63935612548742582</v>
          </cell>
          <cell r="AX1238">
            <v>5508</v>
          </cell>
          <cell r="AZ1238">
            <v>0.63935612548742582</v>
          </cell>
        </row>
        <row r="1239">
          <cell r="G1239">
            <v>5511</v>
          </cell>
          <cell r="I1239">
            <v>0.63967004955460227</v>
          </cell>
          <cell r="AX1239">
            <v>5511</v>
          </cell>
          <cell r="AZ1239">
            <v>0.63967004955460227</v>
          </cell>
        </row>
        <row r="1240">
          <cell r="G1240">
            <v>5512</v>
          </cell>
          <cell r="I1240">
            <v>0.64039718660064304</v>
          </cell>
          <cell r="AX1240">
            <v>5512</v>
          </cell>
          <cell r="AZ1240">
            <v>0.64039718660064304</v>
          </cell>
        </row>
        <row r="1241">
          <cell r="G1241">
            <v>5513</v>
          </cell>
          <cell r="I1241">
            <v>0.64074380571754397</v>
          </cell>
          <cell r="AX1241">
            <v>5513</v>
          </cell>
          <cell r="AZ1241">
            <v>0.64074380571754397</v>
          </cell>
        </row>
        <row r="1242">
          <cell r="G1242">
            <v>5513</v>
          </cell>
          <cell r="I1242">
            <v>0.64122855658298472</v>
          </cell>
          <cell r="AX1242">
            <v>5513</v>
          </cell>
          <cell r="AZ1242">
            <v>0.64122855658298472</v>
          </cell>
        </row>
        <row r="1243">
          <cell r="G1243">
            <v>5514</v>
          </cell>
          <cell r="I1243">
            <v>0.64173127790310636</v>
          </cell>
          <cell r="AX1243">
            <v>5514</v>
          </cell>
          <cell r="AZ1243">
            <v>0.64173127790310636</v>
          </cell>
        </row>
        <row r="1244">
          <cell r="G1244">
            <v>5515</v>
          </cell>
          <cell r="I1244">
            <v>0.64253704643625553</v>
          </cell>
          <cell r="AX1244">
            <v>5515</v>
          </cell>
          <cell r="AZ1244">
            <v>0.64253704643625553</v>
          </cell>
        </row>
        <row r="1245">
          <cell r="G1245">
            <v>5516</v>
          </cell>
          <cell r="I1245">
            <v>0.64311835625196723</v>
          </cell>
          <cell r="AX1245">
            <v>5516</v>
          </cell>
          <cell r="AZ1245">
            <v>0.64311835625196723</v>
          </cell>
        </row>
        <row r="1246">
          <cell r="G1246">
            <v>5516</v>
          </cell>
          <cell r="I1246">
            <v>0.64349506943173085</v>
          </cell>
          <cell r="AX1246">
            <v>5516</v>
          </cell>
          <cell r="AZ1246">
            <v>0.64349506943173085</v>
          </cell>
        </row>
        <row r="1247">
          <cell r="G1247">
            <v>5516</v>
          </cell>
          <cell r="I1247">
            <v>0.6439798202971716</v>
          </cell>
          <cell r="AX1247">
            <v>5516</v>
          </cell>
          <cell r="AZ1247">
            <v>0.6439798202971716</v>
          </cell>
        </row>
        <row r="1248">
          <cell r="G1248">
            <v>5518</v>
          </cell>
          <cell r="I1248">
            <v>0.64429374436434805</v>
          </cell>
          <cell r="AX1248">
            <v>5518</v>
          </cell>
          <cell r="AZ1248">
            <v>0.64429374436434805</v>
          </cell>
        </row>
        <row r="1249">
          <cell r="G1249">
            <v>5519</v>
          </cell>
          <cell r="I1249">
            <v>0.64502348239725049</v>
          </cell>
          <cell r="AX1249">
            <v>5519</v>
          </cell>
          <cell r="AZ1249">
            <v>0.64502348239725049</v>
          </cell>
        </row>
        <row r="1250">
          <cell r="G1250">
            <v>5519</v>
          </cell>
          <cell r="I1250">
            <v>0.64575322043015293</v>
          </cell>
          <cell r="AX1250">
            <v>5519</v>
          </cell>
          <cell r="AZ1250">
            <v>0.64575322043015293</v>
          </cell>
        </row>
        <row r="1251">
          <cell r="G1251">
            <v>5520</v>
          </cell>
          <cell r="I1251">
            <v>0.64648295846305537</v>
          </cell>
          <cell r="AX1251">
            <v>5520</v>
          </cell>
          <cell r="AZ1251">
            <v>0.64648295846305537</v>
          </cell>
        </row>
        <row r="1252">
          <cell r="G1252">
            <v>5520</v>
          </cell>
          <cell r="I1252">
            <v>0.646985679783177</v>
          </cell>
          <cell r="AX1252">
            <v>5520</v>
          </cell>
          <cell r="AZ1252">
            <v>0.646985679783177</v>
          </cell>
        </row>
        <row r="1253">
          <cell r="G1253">
            <v>5522</v>
          </cell>
          <cell r="I1253">
            <v>0.64817437377049503</v>
          </cell>
          <cell r="AX1253">
            <v>5522</v>
          </cell>
          <cell r="AZ1253">
            <v>0.64817437377049503</v>
          </cell>
        </row>
        <row r="1254">
          <cell r="G1254">
            <v>5522</v>
          </cell>
          <cell r="I1254">
            <v>0.64877990930681118</v>
          </cell>
          <cell r="AX1254">
            <v>5522</v>
          </cell>
          <cell r="AZ1254">
            <v>0.64877990930681118</v>
          </cell>
        </row>
        <row r="1255">
          <cell r="G1255">
            <v>5524</v>
          </cell>
          <cell r="I1255">
            <v>0.64926466017225193</v>
          </cell>
          <cell r="AX1255">
            <v>5524</v>
          </cell>
          <cell r="AZ1255">
            <v>0.64926466017225193</v>
          </cell>
        </row>
        <row r="1256">
          <cell r="G1256">
            <v>5524</v>
          </cell>
          <cell r="I1256">
            <v>0.64974908860130487</v>
          </cell>
          <cell r="AX1256">
            <v>5524</v>
          </cell>
          <cell r="AZ1256">
            <v>0.64974908860130487</v>
          </cell>
        </row>
        <row r="1257">
          <cell r="G1257">
            <v>5528</v>
          </cell>
          <cell r="I1257">
            <v>0.65009484788783822</v>
          </cell>
          <cell r="AX1257">
            <v>5528</v>
          </cell>
          <cell r="AZ1257">
            <v>0.65009484788783822</v>
          </cell>
        </row>
        <row r="1258">
          <cell r="G1258">
            <v>5530</v>
          </cell>
          <cell r="I1258">
            <v>0.65106372624170328</v>
          </cell>
          <cell r="AX1258">
            <v>5530</v>
          </cell>
          <cell r="AZ1258">
            <v>0.65106372624170328</v>
          </cell>
        </row>
        <row r="1259">
          <cell r="G1259">
            <v>5530</v>
          </cell>
          <cell r="I1259">
            <v>0.65203260459556833</v>
          </cell>
          <cell r="AX1259">
            <v>5530</v>
          </cell>
          <cell r="AZ1259">
            <v>0.65203260459556833</v>
          </cell>
        </row>
        <row r="1260">
          <cell r="G1260">
            <v>5530</v>
          </cell>
          <cell r="I1260">
            <v>0.65247836215384269</v>
          </cell>
          <cell r="AX1260">
            <v>5530</v>
          </cell>
          <cell r="AZ1260">
            <v>0.65247836215384269</v>
          </cell>
        </row>
        <row r="1261">
          <cell r="G1261">
            <v>5530</v>
          </cell>
          <cell r="I1261">
            <v>0.65282412144037605</v>
          </cell>
          <cell r="AX1261">
            <v>5530</v>
          </cell>
          <cell r="AZ1261">
            <v>0.65282412144037605</v>
          </cell>
        </row>
        <row r="1262">
          <cell r="G1262">
            <v>5532</v>
          </cell>
          <cell r="I1262">
            <v>0.6537929997942411</v>
          </cell>
          <cell r="AX1262">
            <v>5532</v>
          </cell>
          <cell r="AZ1262">
            <v>0.6537929997942411</v>
          </cell>
        </row>
        <row r="1263">
          <cell r="G1263">
            <v>5533</v>
          </cell>
          <cell r="I1263">
            <v>0.65508109017204286</v>
          </cell>
          <cell r="AX1263">
            <v>5533</v>
          </cell>
          <cell r="AZ1263">
            <v>0.65508109017204286</v>
          </cell>
        </row>
        <row r="1264">
          <cell r="G1264">
            <v>5533</v>
          </cell>
          <cell r="I1264">
            <v>0.65561596914790921</v>
          </cell>
          <cell r="AX1264">
            <v>5533</v>
          </cell>
          <cell r="AZ1264">
            <v>0.65561596914790921</v>
          </cell>
        </row>
        <row r="1265">
          <cell r="G1265">
            <v>5533</v>
          </cell>
          <cell r="I1265">
            <v>0.65606172670618357</v>
          </cell>
          <cell r="AX1265">
            <v>5533</v>
          </cell>
          <cell r="AZ1265">
            <v>0.65606172670618357</v>
          </cell>
        </row>
        <row r="1266">
          <cell r="G1266">
            <v>5534</v>
          </cell>
          <cell r="I1266">
            <v>0.65713825582206042</v>
          </cell>
          <cell r="AX1266">
            <v>5534</v>
          </cell>
          <cell r="AZ1266">
            <v>0.65713825582206042</v>
          </cell>
        </row>
        <row r="1267">
          <cell r="G1267">
            <v>5535</v>
          </cell>
          <cell r="I1267">
            <v>0.65758401338033479</v>
          </cell>
          <cell r="AX1267">
            <v>5535</v>
          </cell>
          <cell r="AZ1267">
            <v>0.65758401338033479</v>
          </cell>
        </row>
        <row r="1268">
          <cell r="G1268">
            <v>5536</v>
          </cell>
          <cell r="I1268">
            <v>0.65814118345847872</v>
          </cell>
          <cell r="AX1268">
            <v>5536</v>
          </cell>
          <cell r="AZ1268">
            <v>0.65814118345847872</v>
          </cell>
        </row>
        <row r="1269">
          <cell r="G1269">
            <v>5536</v>
          </cell>
          <cell r="I1269">
            <v>0.65858694101675308</v>
          </cell>
          <cell r="AX1269">
            <v>5536</v>
          </cell>
          <cell r="AZ1269">
            <v>0.65858694101675308</v>
          </cell>
        </row>
        <row r="1270">
          <cell r="G1270">
            <v>5538</v>
          </cell>
          <cell r="I1270">
            <v>0.65890049965602338</v>
          </cell>
          <cell r="AX1270">
            <v>5538</v>
          </cell>
          <cell r="AZ1270">
            <v>0.65890049965602338</v>
          </cell>
        </row>
        <row r="1271">
          <cell r="G1271">
            <v>5539</v>
          </cell>
          <cell r="I1271">
            <v>0.65924625894255673</v>
          </cell>
          <cell r="AX1271">
            <v>5539</v>
          </cell>
          <cell r="AZ1271">
            <v>0.65924625894255673</v>
          </cell>
        </row>
        <row r="1272">
          <cell r="G1272">
            <v>5541</v>
          </cell>
          <cell r="I1272">
            <v>0.65973068737160967</v>
          </cell>
          <cell r="AX1272">
            <v>5541</v>
          </cell>
          <cell r="AZ1272">
            <v>0.65973068737160967</v>
          </cell>
        </row>
        <row r="1273">
          <cell r="G1273">
            <v>5542</v>
          </cell>
          <cell r="I1273">
            <v>0.66080721648748653</v>
          </cell>
          <cell r="AX1273">
            <v>5542</v>
          </cell>
          <cell r="AZ1273">
            <v>0.66080721648748653</v>
          </cell>
        </row>
        <row r="1274">
          <cell r="G1274">
            <v>5544</v>
          </cell>
          <cell r="I1274">
            <v>0.66188374560336338</v>
          </cell>
          <cell r="AX1274">
            <v>5544</v>
          </cell>
          <cell r="AZ1274">
            <v>0.66188374560336338</v>
          </cell>
        </row>
        <row r="1275">
          <cell r="G1275">
            <v>5545</v>
          </cell>
          <cell r="I1275">
            <v>0.66296027471924024</v>
          </cell>
          <cell r="AX1275">
            <v>5545</v>
          </cell>
          <cell r="AZ1275">
            <v>0.66296027471924024</v>
          </cell>
        </row>
        <row r="1276">
          <cell r="G1276">
            <v>5547</v>
          </cell>
          <cell r="I1276">
            <v>0.66330603400577359</v>
          </cell>
          <cell r="AX1276">
            <v>5547</v>
          </cell>
          <cell r="AZ1276">
            <v>0.66330603400577359</v>
          </cell>
        </row>
        <row r="1277">
          <cell r="G1277">
            <v>5548</v>
          </cell>
          <cell r="I1277">
            <v>0.66379046243482653</v>
          </cell>
          <cell r="AX1277">
            <v>5548</v>
          </cell>
          <cell r="AZ1277">
            <v>0.66379046243482653</v>
          </cell>
        </row>
        <row r="1278">
          <cell r="G1278">
            <v>5548</v>
          </cell>
          <cell r="I1278">
            <v>0.66419944074913084</v>
          </cell>
          <cell r="AX1278">
            <v>5548</v>
          </cell>
          <cell r="AZ1278">
            <v>0.66419944074913084</v>
          </cell>
        </row>
        <row r="1279">
          <cell r="G1279">
            <v>5554</v>
          </cell>
          <cell r="I1279">
            <v>0.66453920271885092</v>
          </cell>
          <cell r="AX1279">
            <v>5554</v>
          </cell>
          <cell r="AZ1279">
            <v>0.66453920271885092</v>
          </cell>
        </row>
        <row r="1280">
          <cell r="G1280">
            <v>5555</v>
          </cell>
          <cell r="I1280">
            <v>0.66510497110066991</v>
          </cell>
          <cell r="AX1280">
            <v>5555</v>
          </cell>
          <cell r="AZ1280">
            <v>0.66510497110066991</v>
          </cell>
        </row>
        <row r="1281">
          <cell r="G1281">
            <v>5556</v>
          </cell>
          <cell r="I1281">
            <v>0.66578447354435077</v>
          </cell>
          <cell r="AX1281">
            <v>5556</v>
          </cell>
          <cell r="AZ1281">
            <v>0.66578447354435077</v>
          </cell>
        </row>
        <row r="1282">
          <cell r="G1282">
            <v>5557</v>
          </cell>
          <cell r="I1282">
            <v>0.66646397598803164</v>
          </cell>
          <cell r="AX1282">
            <v>5557</v>
          </cell>
          <cell r="AZ1282">
            <v>0.66646397598803164</v>
          </cell>
        </row>
        <row r="1283">
          <cell r="G1283">
            <v>5562</v>
          </cell>
          <cell r="I1283">
            <v>0.66687295430233595</v>
          </cell>
          <cell r="AX1283">
            <v>5562</v>
          </cell>
          <cell r="AZ1283">
            <v>0.66687295430233595</v>
          </cell>
        </row>
        <row r="1284">
          <cell r="G1284">
            <v>5564</v>
          </cell>
          <cell r="I1284">
            <v>0.66755245674601682</v>
          </cell>
          <cell r="AX1284">
            <v>5564</v>
          </cell>
          <cell r="AZ1284">
            <v>0.66755245674601682</v>
          </cell>
        </row>
        <row r="1285">
          <cell r="G1285">
            <v>5565</v>
          </cell>
          <cell r="I1285">
            <v>0.66823195918969769</v>
          </cell>
          <cell r="AX1285">
            <v>5565</v>
          </cell>
          <cell r="AZ1285">
            <v>0.66823195918969769</v>
          </cell>
        </row>
        <row r="1286">
          <cell r="G1286">
            <v>5565</v>
          </cell>
          <cell r="I1286">
            <v>0.66886653549667641</v>
          </cell>
          <cell r="AX1286">
            <v>5565</v>
          </cell>
          <cell r="AZ1286">
            <v>0.66886653549667641</v>
          </cell>
        </row>
        <row r="1287">
          <cell r="G1287">
            <v>5567</v>
          </cell>
          <cell r="I1287">
            <v>0.66961682347536222</v>
          </cell>
          <cell r="AX1287">
            <v>5567</v>
          </cell>
          <cell r="AZ1287">
            <v>0.66961682347536222</v>
          </cell>
        </row>
        <row r="1288">
          <cell r="G1288">
            <v>5571</v>
          </cell>
          <cell r="I1288">
            <v>0.67036711145404804</v>
          </cell>
          <cell r="AX1288">
            <v>5571</v>
          </cell>
          <cell r="AZ1288">
            <v>0.67036711145404804</v>
          </cell>
        </row>
        <row r="1289">
          <cell r="G1289">
            <v>5571</v>
          </cell>
          <cell r="I1289">
            <v>0.67082471317563475</v>
          </cell>
          <cell r="AX1289">
            <v>5571</v>
          </cell>
          <cell r="AZ1289">
            <v>0.67082471317563475</v>
          </cell>
        </row>
        <row r="1290">
          <cell r="G1290">
            <v>5572</v>
          </cell>
          <cell r="I1290">
            <v>0.67145928948261346</v>
          </cell>
          <cell r="AX1290">
            <v>5572</v>
          </cell>
          <cell r="AZ1290">
            <v>0.67145928948261346</v>
          </cell>
        </row>
        <row r="1291">
          <cell r="G1291">
            <v>5575</v>
          </cell>
          <cell r="I1291">
            <v>0.67215996524909416</v>
          </cell>
          <cell r="AX1291">
            <v>5575</v>
          </cell>
          <cell r="AZ1291">
            <v>0.67215996524909416</v>
          </cell>
        </row>
        <row r="1292">
          <cell r="G1292">
            <v>5576</v>
          </cell>
          <cell r="I1292">
            <v>0.6726531209563773</v>
          </cell>
          <cell r="AX1292">
            <v>5576</v>
          </cell>
          <cell r="AZ1292">
            <v>0.6726531209563773</v>
          </cell>
        </row>
        <row r="1293">
          <cell r="G1293">
            <v>5577</v>
          </cell>
          <cell r="I1293">
            <v>0.67328769726335602</v>
          </cell>
          <cell r="AX1293">
            <v>5577</v>
          </cell>
          <cell r="AZ1293">
            <v>0.67328769726335602</v>
          </cell>
        </row>
        <row r="1294">
          <cell r="G1294">
            <v>5578</v>
          </cell>
          <cell r="I1294">
            <v>0.67391240701686761</v>
          </cell>
          <cell r="AX1294">
            <v>5578</v>
          </cell>
          <cell r="AZ1294">
            <v>0.67391240701686761</v>
          </cell>
        </row>
        <row r="1295">
          <cell r="G1295">
            <v>5579</v>
          </cell>
          <cell r="I1295">
            <v>0.67416625043711464</v>
          </cell>
          <cell r="AX1295">
            <v>5579</v>
          </cell>
          <cell r="AZ1295">
            <v>0.67416625043711464</v>
          </cell>
        </row>
        <row r="1296">
          <cell r="G1296">
            <v>5580</v>
          </cell>
          <cell r="I1296">
            <v>0.67483711158560211</v>
          </cell>
          <cell r="AX1296">
            <v>5580</v>
          </cell>
          <cell r="AZ1296">
            <v>0.67483711158560211</v>
          </cell>
        </row>
        <row r="1297">
          <cell r="G1297">
            <v>5580</v>
          </cell>
          <cell r="I1297">
            <v>0.67524080194314628</v>
          </cell>
          <cell r="AX1297">
            <v>5580</v>
          </cell>
          <cell r="AZ1297">
            <v>0.67524080194314628</v>
          </cell>
        </row>
        <row r="1298">
          <cell r="G1298">
            <v>5581</v>
          </cell>
          <cell r="I1298">
            <v>0.67558056391286636</v>
          </cell>
          <cell r="AX1298">
            <v>5581</v>
          </cell>
          <cell r="AZ1298">
            <v>0.67558056391286636</v>
          </cell>
        </row>
        <row r="1299">
          <cell r="G1299">
            <v>5582</v>
          </cell>
          <cell r="I1299">
            <v>0.67621514021984508</v>
          </cell>
          <cell r="AX1299">
            <v>5582</v>
          </cell>
          <cell r="AZ1299">
            <v>0.67621514021984508</v>
          </cell>
        </row>
        <row r="1300">
          <cell r="G1300">
            <v>5583</v>
          </cell>
          <cell r="I1300">
            <v>0.67670829592712822</v>
          </cell>
          <cell r="AX1300">
            <v>5583</v>
          </cell>
          <cell r="AZ1300">
            <v>0.67670829592712822</v>
          </cell>
        </row>
        <row r="1301">
          <cell r="G1301">
            <v>5586</v>
          </cell>
          <cell r="I1301">
            <v>0.67737915707561569</v>
          </cell>
          <cell r="AX1301">
            <v>5586</v>
          </cell>
          <cell r="AZ1301">
            <v>0.67737915707561569</v>
          </cell>
        </row>
        <row r="1302">
          <cell r="G1302">
            <v>5586</v>
          </cell>
          <cell r="I1302">
            <v>0.67778284743315986</v>
          </cell>
          <cell r="AX1302">
            <v>5586</v>
          </cell>
          <cell r="AZ1302">
            <v>0.67778284743315986</v>
          </cell>
        </row>
        <row r="1303">
          <cell r="G1303">
            <v>5586</v>
          </cell>
          <cell r="I1303">
            <v>0.67807097658931115</v>
          </cell>
          <cell r="AX1303">
            <v>5586</v>
          </cell>
          <cell r="AZ1303">
            <v>0.67807097658931115</v>
          </cell>
        </row>
        <row r="1304">
          <cell r="G1304">
            <v>5588</v>
          </cell>
          <cell r="I1304">
            <v>0.67862775974378975</v>
          </cell>
          <cell r="AX1304">
            <v>5588</v>
          </cell>
          <cell r="AZ1304">
            <v>0.67862775974378975</v>
          </cell>
        </row>
        <row r="1305">
          <cell r="G1305">
            <v>5588</v>
          </cell>
          <cell r="I1305">
            <v>0.67913200726281375</v>
          </cell>
          <cell r="AX1305">
            <v>5588</v>
          </cell>
          <cell r="AZ1305">
            <v>0.67913200726281375</v>
          </cell>
        </row>
        <row r="1306">
          <cell r="G1306">
            <v>5590</v>
          </cell>
          <cell r="I1306">
            <v>0.67963625478183776</v>
          </cell>
          <cell r="AX1306">
            <v>5590</v>
          </cell>
          <cell r="AZ1306">
            <v>0.67963625478183776</v>
          </cell>
        </row>
        <row r="1307">
          <cell r="G1307">
            <v>5594</v>
          </cell>
          <cell r="I1307">
            <v>0.68014050230086176</v>
          </cell>
          <cell r="AX1307">
            <v>5594</v>
          </cell>
          <cell r="AZ1307">
            <v>0.68014050230086176</v>
          </cell>
        </row>
        <row r="1308">
          <cell r="G1308">
            <v>5595</v>
          </cell>
          <cell r="I1308">
            <v>0.68081331956343527</v>
          </cell>
          <cell r="AX1308">
            <v>5595</v>
          </cell>
          <cell r="AZ1308">
            <v>0.68081331956343527</v>
          </cell>
        </row>
        <row r="1309">
          <cell r="G1309">
            <v>5596</v>
          </cell>
          <cell r="I1309">
            <v>0.68124553479342143</v>
          </cell>
          <cell r="AX1309">
            <v>5596</v>
          </cell>
          <cell r="AZ1309">
            <v>0.68124553479342143</v>
          </cell>
        </row>
        <row r="1310">
          <cell r="G1310">
            <v>5596</v>
          </cell>
          <cell r="I1310">
            <v>0.6816492251509656</v>
          </cell>
          <cell r="AX1310">
            <v>5596</v>
          </cell>
          <cell r="AZ1310">
            <v>0.6816492251509656</v>
          </cell>
        </row>
        <row r="1311">
          <cell r="G1311">
            <v>5596</v>
          </cell>
          <cell r="I1311">
            <v>0.68205291550850977</v>
          </cell>
          <cell r="AX1311">
            <v>5596</v>
          </cell>
          <cell r="AZ1311">
            <v>0.68205291550850977</v>
          </cell>
        </row>
        <row r="1312">
          <cell r="G1312">
            <v>5596</v>
          </cell>
          <cell r="I1312">
            <v>0.68245660586605394</v>
          </cell>
          <cell r="AX1312">
            <v>5596</v>
          </cell>
          <cell r="AZ1312">
            <v>0.68245660586605394</v>
          </cell>
        </row>
        <row r="1313">
          <cell r="G1313">
            <v>5598</v>
          </cell>
          <cell r="I1313">
            <v>0.68286029622359812</v>
          </cell>
          <cell r="AX1313">
            <v>5598</v>
          </cell>
          <cell r="AZ1313">
            <v>0.68286029622359812</v>
          </cell>
        </row>
        <row r="1314">
          <cell r="G1314">
            <v>5599</v>
          </cell>
          <cell r="I1314">
            <v>0.68326398658114229</v>
          </cell>
          <cell r="AX1314">
            <v>5599</v>
          </cell>
          <cell r="AZ1314">
            <v>0.68326398658114229</v>
          </cell>
        </row>
        <row r="1315">
          <cell r="G1315">
            <v>5600</v>
          </cell>
          <cell r="I1315">
            <v>0.68386952211745844</v>
          </cell>
          <cell r="AX1315">
            <v>5600</v>
          </cell>
          <cell r="AZ1315">
            <v>0.68386952211745844</v>
          </cell>
        </row>
        <row r="1316">
          <cell r="G1316">
            <v>5601</v>
          </cell>
          <cell r="I1316">
            <v>0.68437376963648244</v>
          </cell>
          <cell r="AX1316">
            <v>5601</v>
          </cell>
          <cell r="AZ1316">
            <v>0.68437376963648244</v>
          </cell>
        </row>
        <row r="1317">
          <cell r="G1317">
            <v>5602</v>
          </cell>
          <cell r="I1317">
            <v>0.6848783825834126</v>
          </cell>
          <cell r="AX1317">
            <v>5602</v>
          </cell>
          <cell r="AZ1317">
            <v>0.6848783825834126</v>
          </cell>
        </row>
        <row r="1318">
          <cell r="G1318">
            <v>5603</v>
          </cell>
          <cell r="I1318">
            <v>0.68538299553034276</v>
          </cell>
          <cell r="AX1318">
            <v>5603</v>
          </cell>
          <cell r="AZ1318">
            <v>0.68538299553034276</v>
          </cell>
        </row>
        <row r="1319">
          <cell r="G1319">
            <v>5603</v>
          </cell>
          <cell r="I1319">
            <v>0.68578668588788694</v>
          </cell>
          <cell r="AX1319">
            <v>5603</v>
          </cell>
          <cell r="AZ1319">
            <v>0.68578668588788694</v>
          </cell>
        </row>
        <row r="1320">
          <cell r="G1320">
            <v>5604</v>
          </cell>
          <cell r="I1320">
            <v>0.68645950315046045</v>
          </cell>
          <cell r="AX1320">
            <v>5604</v>
          </cell>
          <cell r="AZ1320">
            <v>0.68645950315046045</v>
          </cell>
        </row>
        <row r="1321">
          <cell r="G1321">
            <v>5604</v>
          </cell>
          <cell r="I1321">
            <v>0.68686319350800462</v>
          </cell>
          <cell r="AX1321">
            <v>5604</v>
          </cell>
          <cell r="AZ1321">
            <v>0.68686319350800462</v>
          </cell>
        </row>
        <row r="1322">
          <cell r="G1322">
            <v>5606</v>
          </cell>
          <cell r="I1322">
            <v>0.68726688386554879</v>
          </cell>
          <cell r="AX1322">
            <v>5606</v>
          </cell>
          <cell r="AZ1322">
            <v>0.68726688386554879</v>
          </cell>
        </row>
        <row r="1323">
          <cell r="G1323">
            <v>5607</v>
          </cell>
          <cell r="I1323">
            <v>0.68793970112812231</v>
          </cell>
          <cell r="AX1323">
            <v>5607</v>
          </cell>
          <cell r="AZ1323">
            <v>0.68793970112812231</v>
          </cell>
        </row>
        <row r="1324">
          <cell r="G1324">
            <v>5608</v>
          </cell>
          <cell r="I1324">
            <v>0.68834339148566648</v>
          </cell>
          <cell r="AX1324">
            <v>5608</v>
          </cell>
          <cell r="AZ1324">
            <v>0.68834339148566648</v>
          </cell>
        </row>
        <row r="1325">
          <cell r="G1325">
            <v>5614</v>
          </cell>
          <cell r="I1325">
            <v>0.68874708184321065</v>
          </cell>
          <cell r="AX1325">
            <v>5614</v>
          </cell>
          <cell r="AZ1325">
            <v>0.68874708184321065</v>
          </cell>
        </row>
        <row r="1326">
          <cell r="G1326">
            <v>5620</v>
          </cell>
          <cell r="I1326">
            <v>0.68967400047514138</v>
          </cell>
          <cell r="AX1326">
            <v>5620</v>
          </cell>
          <cell r="AZ1326">
            <v>0.68967400047514138</v>
          </cell>
        </row>
        <row r="1327">
          <cell r="G1327">
            <v>5621</v>
          </cell>
          <cell r="I1327">
            <v>0.69004475932961007</v>
          </cell>
          <cell r="AX1327">
            <v>5621</v>
          </cell>
          <cell r="AZ1327">
            <v>0.69004475932961007</v>
          </cell>
        </row>
        <row r="1328">
          <cell r="G1328">
            <v>5623</v>
          </cell>
          <cell r="I1328">
            <v>0.69065377717891463</v>
          </cell>
          <cell r="AX1328">
            <v>5623</v>
          </cell>
          <cell r="AZ1328">
            <v>0.69065377717891463</v>
          </cell>
        </row>
        <row r="1329">
          <cell r="G1329">
            <v>5623</v>
          </cell>
          <cell r="I1329">
            <v>0.69123674216808373</v>
          </cell>
          <cell r="AX1329">
            <v>5623</v>
          </cell>
          <cell r="AZ1329">
            <v>0.69123674216808373</v>
          </cell>
        </row>
        <row r="1330">
          <cell r="G1330">
            <v>5623</v>
          </cell>
          <cell r="I1330">
            <v>0.69173108014212215</v>
          </cell>
          <cell r="AX1330">
            <v>5623</v>
          </cell>
          <cell r="AZ1330">
            <v>0.69173108014212215</v>
          </cell>
        </row>
        <row r="1331">
          <cell r="G1331">
            <v>5624</v>
          </cell>
          <cell r="I1331">
            <v>0.69219452871020792</v>
          </cell>
          <cell r="AX1331">
            <v>5624</v>
          </cell>
          <cell r="AZ1331">
            <v>0.69219452871020792</v>
          </cell>
        </row>
        <row r="1332">
          <cell r="G1332">
            <v>5624</v>
          </cell>
          <cell r="I1332">
            <v>0.6925982190677521</v>
          </cell>
          <cell r="AX1332">
            <v>5624</v>
          </cell>
          <cell r="AZ1332">
            <v>0.6925982190677521</v>
          </cell>
        </row>
        <row r="1333">
          <cell r="G1333">
            <v>5625</v>
          </cell>
          <cell r="I1333">
            <v>0.69307658569271413</v>
          </cell>
          <cell r="AX1333">
            <v>5625</v>
          </cell>
          <cell r="AZ1333">
            <v>0.69307658569271413</v>
          </cell>
        </row>
        <row r="1334">
          <cell r="G1334">
            <v>5625</v>
          </cell>
          <cell r="I1334">
            <v>0.69351507768438303</v>
          </cell>
          <cell r="AX1334">
            <v>5625</v>
          </cell>
          <cell r="AZ1334">
            <v>0.69351507768438303</v>
          </cell>
        </row>
        <row r="1335">
          <cell r="G1335">
            <v>5625</v>
          </cell>
          <cell r="I1335">
            <v>0.69432084621753221</v>
          </cell>
          <cell r="AX1335">
            <v>5625</v>
          </cell>
          <cell r="AZ1335">
            <v>0.69432084621753221</v>
          </cell>
        </row>
        <row r="1336">
          <cell r="G1336">
            <v>5626</v>
          </cell>
          <cell r="I1336">
            <v>0.69505058425043464</v>
          </cell>
          <cell r="AX1336">
            <v>5626</v>
          </cell>
          <cell r="AZ1336">
            <v>0.69505058425043464</v>
          </cell>
        </row>
        <row r="1337">
          <cell r="G1337">
            <v>5627</v>
          </cell>
          <cell r="I1337">
            <v>0.69578032228333708</v>
          </cell>
          <cell r="AX1337">
            <v>5627</v>
          </cell>
          <cell r="AZ1337">
            <v>0.69578032228333708</v>
          </cell>
        </row>
        <row r="1338">
          <cell r="G1338">
            <v>5627</v>
          </cell>
          <cell r="I1338">
            <v>0.69615108113780577</v>
          </cell>
          <cell r="AX1338">
            <v>5627</v>
          </cell>
          <cell r="AZ1338">
            <v>0.69615108113780577</v>
          </cell>
        </row>
        <row r="1339">
          <cell r="G1339">
            <v>5627</v>
          </cell>
          <cell r="I1339">
            <v>0.69652183999227446</v>
          </cell>
          <cell r="AX1339">
            <v>5627</v>
          </cell>
          <cell r="AZ1339">
            <v>0.69652183999227446</v>
          </cell>
        </row>
        <row r="1340">
          <cell r="G1340">
            <v>5628</v>
          </cell>
          <cell r="I1340">
            <v>0.69732760852542364</v>
          </cell>
          <cell r="AX1340">
            <v>5628</v>
          </cell>
          <cell r="AZ1340">
            <v>0.69732760852542364</v>
          </cell>
        </row>
        <row r="1341">
          <cell r="G1341">
            <v>5630</v>
          </cell>
          <cell r="I1341">
            <v>0.69779105709350941</v>
          </cell>
          <cell r="AX1341">
            <v>5630</v>
          </cell>
          <cell r="AZ1341">
            <v>0.69779105709350941</v>
          </cell>
        </row>
        <row r="1342">
          <cell r="G1342">
            <v>5630</v>
          </cell>
          <cell r="I1342">
            <v>0.69825450566159519</v>
          </cell>
          <cell r="AX1342">
            <v>5630</v>
          </cell>
          <cell r="AZ1342">
            <v>0.69825450566159519</v>
          </cell>
        </row>
        <row r="1343">
          <cell r="G1343">
            <v>5631</v>
          </cell>
          <cell r="I1343">
            <v>0.69898424369449763</v>
          </cell>
          <cell r="AX1343">
            <v>5631</v>
          </cell>
          <cell r="AZ1343">
            <v>0.69898424369449763</v>
          </cell>
        </row>
        <row r="1344">
          <cell r="G1344">
            <v>5631</v>
          </cell>
          <cell r="I1344">
            <v>0.69954141377264156</v>
          </cell>
          <cell r="AX1344">
            <v>5631</v>
          </cell>
          <cell r="AZ1344">
            <v>0.69954141377264156</v>
          </cell>
        </row>
        <row r="1345">
          <cell r="G1345">
            <v>5632</v>
          </cell>
          <cell r="I1345">
            <v>0.70012437876181066</v>
          </cell>
          <cell r="AX1345">
            <v>5632</v>
          </cell>
          <cell r="AZ1345">
            <v>0.70012437876181066</v>
          </cell>
        </row>
        <row r="1346">
          <cell r="G1346">
            <v>5632</v>
          </cell>
          <cell r="I1346">
            <v>0.70060854924175331</v>
          </cell>
          <cell r="AX1346">
            <v>5632</v>
          </cell>
          <cell r="AZ1346">
            <v>0.70060854924175331</v>
          </cell>
        </row>
        <row r="1347">
          <cell r="G1347">
            <v>5634</v>
          </cell>
          <cell r="I1347">
            <v>0.700979308096222</v>
          </cell>
          <cell r="AX1347">
            <v>5634</v>
          </cell>
          <cell r="AZ1347">
            <v>0.700979308096222</v>
          </cell>
        </row>
        <row r="1348">
          <cell r="G1348">
            <v>5634</v>
          </cell>
          <cell r="I1348">
            <v>0.70135006695069069</v>
          </cell>
          <cell r="AX1348">
            <v>5634</v>
          </cell>
          <cell r="AZ1348">
            <v>0.70135006695069069</v>
          </cell>
        </row>
        <row r="1349">
          <cell r="G1349">
            <v>5635</v>
          </cell>
          <cell r="I1349">
            <v>0.70227698558262142</v>
          </cell>
          <cell r="AX1349">
            <v>5635</v>
          </cell>
          <cell r="AZ1349">
            <v>0.70227698558262142</v>
          </cell>
        </row>
        <row r="1350">
          <cell r="G1350">
            <v>5635</v>
          </cell>
          <cell r="I1350">
            <v>0.70282282739567348</v>
          </cell>
          <cell r="AX1350">
            <v>5635</v>
          </cell>
          <cell r="AZ1350">
            <v>0.70282282739567348</v>
          </cell>
        </row>
        <row r="1351">
          <cell r="G1351">
            <v>5635</v>
          </cell>
          <cell r="I1351">
            <v>0.70328627596375926</v>
          </cell>
          <cell r="AX1351">
            <v>5635</v>
          </cell>
          <cell r="AZ1351">
            <v>0.70328627596375926</v>
          </cell>
        </row>
        <row r="1352">
          <cell r="G1352">
            <v>5635</v>
          </cell>
          <cell r="I1352">
            <v>0.70374972453184503</v>
          </cell>
          <cell r="AX1352">
            <v>5635</v>
          </cell>
          <cell r="AZ1352">
            <v>0.70374972453184503</v>
          </cell>
        </row>
        <row r="1353">
          <cell r="G1353">
            <v>5635</v>
          </cell>
          <cell r="I1353">
            <v>0.70412048338631372</v>
          </cell>
          <cell r="AX1353">
            <v>5635</v>
          </cell>
          <cell r="AZ1353">
            <v>0.70412048338631372</v>
          </cell>
        </row>
        <row r="1354">
          <cell r="G1354">
            <v>5635</v>
          </cell>
          <cell r="I1354">
            <v>0.70449124224078241</v>
          </cell>
          <cell r="AX1354">
            <v>5635</v>
          </cell>
          <cell r="AZ1354">
            <v>0.70449124224078241</v>
          </cell>
        </row>
        <row r="1355">
          <cell r="G1355">
            <v>5635</v>
          </cell>
          <cell r="I1355">
            <v>0.7048620010952511</v>
          </cell>
          <cell r="AX1355">
            <v>5635</v>
          </cell>
          <cell r="AZ1355">
            <v>0.7048620010952511</v>
          </cell>
        </row>
        <row r="1356">
          <cell r="G1356">
            <v>5636</v>
          </cell>
          <cell r="I1356">
            <v>0.70559173912815354</v>
          </cell>
          <cell r="AX1356">
            <v>5636</v>
          </cell>
          <cell r="AZ1356">
            <v>0.70559173912815354</v>
          </cell>
        </row>
        <row r="1357">
          <cell r="G1357">
            <v>5636</v>
          </cell>
          <cell r="I1357">
            <v>0.70608607710219196</v>
          </cell>
          <cell r="AX1357">
            <v>5636</v>
          </cell>
          <cell r="AZ1357">
            <v>0.70608607710219196</v>
          </cell>
        </row>
        <row r="1358">
          <cell r="G1358">
            <v>5636</v>
          </cell>
          <cell r="I1358">
            <v>0.70654952567027773</v>
          </cell>
          <cell r="AX1358">
            <v>5636</v>
          </cell>
          <cell r="AZ1358">
            <v>0.70654952567027773</v>
          </cell>
        </row>
        <row r="1359">
          <cell r="G1359">
            <v>5636</v>
          </cell>
          <cell r="I1359">
            <v>0.70692028452474642</v>
          </cell>
          <cell r="AX1359">
            <v>5636</v>
          </cell>
          <cell r="AZ1359">
            <v>0.70692028452474642</v>
          </cell>
        </row>
        <row r="1360">
          <cell r="G1360">
            <v>5637</v>
          </cell>
          <cell r="I1360">
            <v>0.70729104337921511</v>
          </cell>
          <cell r="AX1360">
            <v>5637</v>
          </cell>
          <cell r="AZ1360">
            <v>0.70729104337921511</v>
          </cell>
        </row>
        <row r="1361">
          <cell r="G1361">
            <v>5637</v>
          </cell>
          <cell r="I1361">
            <v>0.7076618022336838</v>
          </cell>
          <cell r="AX1361">
            <v>5637</v>
          </cell>
          <cell r="AZ1361">
            <v>0.7076618022336838</v>
          </cell>
        </row>
        <row r="1362">
          <cell r="G1362">
            <v>5638</v>
          </cell>
          <cell r="I1362">
            <v>0.70806467575237875</v>
          </cell>
          <cell r="AX1362">
            <v>5638</v>
          </cell>
          <cell r="AZ1362">
            <v>0.70806467575237875</v>
          </cell>
        </row>
        <row r="1363">
          <cell r="G1363">
            <v>5638</v>
          </cell>
          <cell r="I1363">
            <v>0.70843543460684744</v>
          </cell>
          <cell r="AX1363">
            <v>5638</v>
          </cell>
          <cell r="AZ1363">
            <v>0.70843543460684744</v>
          </cell>
        </row>
        <row r="1364">
          <cell r="G1364">
            <v>5638</v>
          </cell>
          <cell r="I1364">
            <v>0.70880619346131613</v>
          </cell>
          <cell r="AX1364">
            <v>5638</v>
          </cell>
          <cell r="AZ1364">
            <v>0.70880619346131613</v>
          </cell>
        </row>
        <row r="1365">
          <cell r="G1365">
            <v>5638</v>
          </cell>
          <cell r="I1365">
            <v>0.7091283289085023</v>
          </cell>
          <cell r="AX1365">
            <v>5638</v>
          </cell>
          <cell r="AZ1365">
            <v>0.7091283289085023</v>
          </cell>
        </row>
        <row r="1366">
          <cell r="G1366">
            <v>5639</v>
          </cell>
          <cell r="I1366">
            <v>0.70985806694140474</v>
          </cell>
          <cell r="AX1366">
            <v>5639</v>
          </cell>
          <cell r="AZ1366">
            <v>0.70985806694140474</v>
          </cell>
        </row>
        <row r="1367">
          <cell r="G1367">
            <v>5639</v>
          </cell>
          <cell r="I1367">
            <v>0.71036979498462605</v>
          </cell>
          <cell r="AX1367">
            <v>5639</v>
          </cell>
          <cell r="AZ1367">
            <v>0.71036979498462605</v>
          </cell>
        </row>
        <row r="1368">
          <cell r="G1368">
            <v>5639</v>
          </cell>
          <cell r="I1368">
            <v>0.71083324355271182</v>
          </cell>
          <cell r="AX1368">
            <v>5639</v>
          </cell>
          <cell r="AZ1368">
            <v>0.71083324355271182</v>
          </cell>
        </row>
        <row r="1369">
          <cell r="G1369">
            <v>5640</v>
          </cell>
          <cell r="I1369">
            <v>0.71119867145890192</v>
          </cell>
          <cell r="AX1369">
            <v>5640</v>
          </cell>
          <cell r="AZ1369">
            <v>0.71119867145890192</v>
          </cell>
        </row>
        <row r="1370">
          <cell r="G1370">
            <v>5640</v>
          </cell>
          <cell r="I1370">
            <v>0.71156943031337061</v>
          </cell>
          <cell r="AX1370">
            <v>5640</v>
          </cell>
          <cell r="AZ1370">
            <v>0.71156943031337061</v>
          </cell>
        </row>
        <row r="1371">
          <cell r="G1371">
            <v>5640</v>
          </cell>
          <cell r="I1371">
            <v>0.7119401891678393</v>
          </cell>
          <cell r="AX1371">
            <v>5640</v>
          </cell>
          <cell r="AZ1371">
            <v>0.7119401891678393</v>
          </cell>
        </row>
        <row r="1372">
          <cell r="G1372">
            <v>5641</v>
          </cell>
          <cell r="I1372">
            <v>0.71266992720074174</v>
          </cell>
          <cell r="AX1372">
            <v>5641</v>
          </cell>
          <cell r="AZ1372">
            <v>0.71266992720074174</v>
          </cell>
        </row>
        <row r="1373">
          <cell r="G1373">
            <v>5642</v>
          </cell>
          <cell r="I1373">
            <v>0.71322709727888567</v>
          </cell>
          <cell r="AX1373">
            <v>5642</v>
          </cell>
          <cell r="AZ1373">
            <v>0.71322709727888567</v>
          </cell>
        </row>
        <row r="1374">
          <cell r="G1374">
            <v>5642</v>
          </cell>
          <cell r="I1374">
            <v>0.71354923272607185</v>
          </cell>
          <cell r="AX1374">
            <v>5642</v>
          </cell>
          <cell r="AZ1374">
            <v>0.71354923272607185</v>
          </cell>
        </row>
        <row r="1375">
          <cell r="G1375">
            <v>5644</v>
          </cell>
          <cell r="I1375">
            <v>0.71420644406747513</v>
          </cell>
          <cell r="AX1375">
            <v>5644</v>
          </cell>
          <cell r="AZ1375">
            <v>0.71420644406747513</v>
          </cell>
        </row>
        <row r="1376">
          <cell r="G1376">
            <v>5644</v>
          </cell>
          <cell r="I1376">
            <v>0.71457720292194382</v>
          </cell>
          <cell r="AX1376">
            <v>5644</v>
          </cell>
          <cell r="AZ1376">
            <v>0.71457720292194382</v>
          </cell>
        </row>
        <row r="1377">
          <cell r="G1377">
            <v>5644</v>
          </cell>
          <cell r="I1377">
            <v>0.71494796177641251</v>
          </cell>
          <cell r="AX1377">
            <v>5644</v>
          </cell>
          <cell r="AZ1377">
            <v>0.71494796177641251</v>
          </cell>
        </row>
        <row r="1378">
          <cell r="G1378">
            <v>5645</v>
          </cell>
          <cell r="I1378">
            <v>0.71535165213395668</v>
          </cell>
          <cell r="AX1378">
            <v>5645</v>
          </cell>
          <cell r="AZ1378">
            <v>0.71535165213395668</v>
          </cell>
        </row>
        <row r="1379">
          <cell r="G1379">
            <v>5646</v>
          </cell>
          <cell r="I1379">
            <v>0.71627857076588741</v>
          </cell>
          <cell r="AX1379">
            <v>5646</v>
          </cell>
          <cell r="AZ1379">
            <v>0.71627857076588741</v>
          </cell>
        </row>
        <row r="1380">
          <cell r="G1380">
            <v>5646</v>
          </cell>
          <cell r="I1380">
            <v>0.71664343978233869</v>
          </cell>
          <cell r="AX1380">
            <v>5646</v>
          </cell>
          <cell r="AZ1380">
            <v>0.71664343978233869</v>
          </cell>
        </row>
        <row r="1381">
          <cell r="G1381">
            <v>5648</v>
          </cell>
          <cell r="I1381">
            <v>0.71704631330103363</v>
          </cell>
          <cell r="AX1381">
            <v>5648</v>
          </cell>
          <cell r="AZ1381">
            <v>0.71704631330103363</v>
          </cell>
        </row>
        <row r="1382">
          <cell r="G1382">
            <v>5648</v>
          </cell>
          <cell r="I1382">
            <v>0.71736844874821981</v>
          </cell>
          <cell r="AX1382">
            <v>5648</v>
          </cell>
          <cell r="AZ1382">
            <v>0.71736844874821981</v>
          </cell>
        </row>
        <row r="1383">
          <cell r="G1383">
            <v>5649</v>
          </cell>
          <cell r="I1383">
            <v>0.71773331776467109</v>
          </cell>
          <cell r="AX1383">
            <v>5649</v>
          </cell>
          <cell r="AZ1383">
            <v>0.71773331776467109</v>
          </cell>
        </row>
        <row r="1384">
          <cell r="G1384">
            <v>5650</v>
          </cell>
          <cell r="I1384">
            <v>0.71846305579757352</v>
          </cell>
          <cell r="AX1384">
            <v>5650</v>
          </cell>
          <cell r="AZ1384">
            <v>0.71846305579757352</v>
          </cell>
        </row>
        <row r="1385">
          <cell r="G1385">
            <v>5650</v>
          </cell>
          <cell r="I1385">
            <v>0.71883381465204221</v>
          </cell>
          <cell r="AX1385">
            <v>5650</v>
          </cell>
          <cell r="AZ1385">
            <v>0.71883381465204221</v>
          </cell>
        </row>
        <row r="1386">
          <cell r="G1386">
            <v>5650</v>
          </cell>
          <cell r="I1386">
            <v>0.71976073328397294</v>
          </cell>
          <cell r="AX1386">
            <v>5650</v>
          </cell>
          <cell r="AZ1386">
            <v>0.71976073328397294</v>
          </cell>
        </row>
        <row r="1387">
          <cell r="G1387">
            <v>5651</v>
          </cell>
          <cell r="I1387">
            <v>0.72017012001770175</v>
          </cell>
          <cell r="AX1387">
            <v>5651</v>
          </cell>
          <cell r="AZ1387">
            <v>0.72017012001770175</v>
          </cell>
        </row>
        <row r="1388">
          <cell r="G1388">
            <v>5651</v>
          </cell>
          <cell r="I1388">
            <v>0.72049225546488793</v>
          </cell>
          <cell r="AX1388">
            <v>5651</v>
          </cell>
          <cell r="AZ1388">
            <v>0.72049225546488793</v>
          </cell>
        </row>
        <row r="1389">
          <cell r="G1389">
            <v>5662</v>
          </cell>
          <cell r="I1389">
            <v>0.72074609888513497</v>
          </cell>
          <cell r="AX1389">
            <v>5662</v>
          </cell>
          <cell r="AZ1389">
            <v>0.72074609888513497</v>
          </cell>
        </row>
        <row r="1390">
          <cell r="G1390">
            <v>5664</v>
          </cell>
          <cell r="I1390">
            <v>0.720999942305382</v>
          </cell>
          <cell r="AX1390">
            <v>5664</v>
          </cell>
          <cell r="AZ1390">
            <v>0.720999942305382</v>
          </cell>
        </row>
        <row r="1391">
          <cell r="G1391">
            <v>5665</v>
          </cell>
          <cell r="I1391">
            <v>0.72134365949479262</v>
          </cell>
          <cell r="AX1391">
            <v>5665</v>
          </cell>
          <cell r="AZ1391">
            <v>0.72134365949479262</v>
          </cell>
        </row>
        <row r="1392">
          <cell r="G1392">
            <v>5669</v>
          </cell>
          <cell r="I1392">
            <v>0.72199928015001602</v>
          </cell>
          <cell r="AX1392">
            <v>5669</v>
          </cell>
          <cell r="AZ1392">
            <v>0.72199928015001602</v>
          </cell>
        </row>
        <row r="1393">
          <cell r="G1393">
            <v>5669</v>
          </cell>
          <cell r="I1393">
            <v>0.72257048695890957</v>
          </cell>
          <cell r="AX1393">
            <v>5669</v>
          </cell>
          <cell r="AZ1393">
            <v>0.72257048695890957</v>
          </cell>
        </row>
        <row r="1394">
          <cell r="G1394">
            <v>5671</v>
          </cell>
          <cell r="I1394">
            <v>0.72300014419355241</v>
          </cell>
          <cell r="AX1394">
            <v>5671</v>
          </cell>
          <cell r="AZ1394">
            <v>0.72300014419355241</v>
          </cell>
        </row>
        <row r="1395">
          <cell r="G1395">
            <v>5671</v>
          </cell>
          <cell r="I1395">
            <v>0.72325398761379944</v>
          </cell>
          <cell r="AX1395">
            <v>5671</v>
          </cell>
          <cell r="AZ1395">
            <v>0.72325398761379944</v>
          </cell>
        </row>
        <row r="1396">
          <cell r="G1396">
            <v>5672</v>
          </cell>
          <cell r="I1396">
            <v>0.72368364484844228</v>
          </cell>
          <cell r="AX1396">
            <v>5672</v>
          </cell>
          <cell r="AZ1396">
            <v>0.72368364484844228</v>
          </cell>
        </row>
        <row r="1397">
          <cell r="G1397">
            <v>5672</v>
          </cell>
          <cell r="I1397">
            <v>0.72411330208308511</v>
          </cell>
          <cell r="AX1397">
            <v>5672</v>
          </cell>
          <cell r="AZ1397">
            <v>0.72411330208308511</v>
          </cell>
        </row>
        <row r="1398">
          <cell r="G1398">
            <v>5673</v>
          </cell>
          <cell r="I1398">
            <v>0.7245877134883566</v>
          </cell>
          <cell r="AX1398">
            <v>5673</v>
          </cell>
          <cell r="AZ1398">
            <v>0.7245877134883566</v>
          </cell>
        </row>
        <row r="1399">
          <cell r="G1399">
            <v>5677</v>
          </cell>
          <cell r="I1399">
            <v>0.72501737072299943</v>
          </cell>
          <cell r="AX1399">
            <v>5677</v>
          </cell>
          <cell r="AZ1399">
            <v>0.72501737072299943</v>
          </cell>
        </row>
        <row r="1400">
          <cell r="G1400">
            <v>5677</v>
          </cell>
          <cell r="I1400">
            <v>0.72527121414324647</v>
          </cell>
          <cell r="AX1400">
            <v>5677</v>
          </cell>
          <cell r="AZ1400">
            <v>0.72527121414324647</v>
          </cell>
        </row>
        <row r="1401">
          <cell r="G1401">
            <v>5681</v>
          </cell>
          <cell r="I1401">
            <v>0.7255250575634935</v>
          </cell>
          <cell r="AX1401">
            <v>5681</v>
          </cell>
          <cell r="AZ1401">
            <v>0.7255250575634935</v>
          </cell>
        </row>
        <row r="1402">
          <cell r="G1402">
            <v>5687</v>
          </cell>
          <cell r="I1402">
            <v>0.72586877475290412</v>
          </cell>
          <cell r="AX1402">
            <v>5687</v>
          </cell>
          <cell r="AZ1402">
            <v>0.72586877475290412</v>
          </cell>
        </row>
        <row r="1403">
          <cell r="G1403">
            <v>5709</v>
          </cell>
          <cell r="I1403">
            <v>0.72676026837369367</v>
          </cell>
          <cell r="AX1403">
            <v>5709</v>
          </cell>
          <cell r="AZ1403">
            <v>0.72676026837369367</v>
          </cell>
        </row>
        <row r="1404">
          <cell r="G1404">
            <v>5720</v>
          </cell>
          <cell r="I1404">
            <v>0.72765176199448323</v>
          </cell>
          <cell r="AX1404">
            <v>5720</v>
          </cell>
          <cell r="AZ1404">
            <v>0.72765176199448323</v>
          </cell>
        </row>
        <row r="1405">
          <cell r="G1405">
            <v>5757</v>
          </cell>
          <cell r="I1405">
            <v>0.727998252136829</v>
          </cell>
          <cell r="AX1405">
            <v>5757</v>
          </cell>
          <cell r="AZ1405">
            <v>0.727998252136829</v>
          </cell>
        </row>
        <row r="1406">
          <cell r="G1406">
            <v>5757</v>
          </cell>
          <cell r="I1406">
            <v>0.728245560846283</v>
          </cell>
          <cell r="AX1406">
            <v>5757</v>
          </cell>
          <cell r="AZ1406">
            <v>0.728245560846283</v>
          </cell>
        </row>
        <row r="1407">
          <cell r="G1407">
            <v>5759</v>
          </cell>
          <cell r="I1407">
            <v>0.72862816386406404</v>
          </cell>
          <cell r="AX1407">
            <v>5759</v>
          </cell>
          <cell r="AZ1407">
            <v>0.72862816386406404</v>
          </cell>
        </row>
        <row r="1408">
          <cell r="G1408">
            <v>5759</v>
          </cell>
          <cell r="I1408">
            <v>0.72897465400640982</v>
          </cell>
          <cell r="AX1408">
            <v>5759</v>
          </cell>
          <cell r="AZ1408">
            <v>0.72897465400640982</v>
          </cell>
        </row>
        <row r="1409">
          <cell r="G1409">
            <v>5759</v>
          </cell>
          <cell r="I1409">
            <v>0.72937834436395399</v>
          </cell>
          <cell r="AX1409">
            <v>5759</v>
          </cell>
          <cell r="AZ1409">
            <v>0.72937834436395399</v>
          </cell>
        </row>
        <row r="1410">
          <cell r="G1410">
            <v>5761</v>
          </cell>
          <cell r="I1410">
            <v>0.72978203472149816</v>
          </cell>
          <cell r="AX1410">
            <v>5761</v>
          </cell>
          <cell r="AZ1410">
            <v>0.72978203472149816</v>
          </cell>
        </row>
        <row r="1411">
          <cell r="G1411">
            <v>5763</v>
          </cell>
          <cell r="I1411">
            <v>0.73021513127761095</v>
          </cell>
          <cell r="AX1411">
            <v>5763</v>
          </cell>
          <cell r="AZ1411">
            <v>0.73021513127761095</v>
          </cell>
        </row>
        <row r="1412">
          <cell r="G1412">
            <v>5763</v>
          </cell>
          <cell r="I1412">
            <v>0.73056162141995673</v>
          </cell>
          <cell r="AX1412">
            <v>5763</v>
          </cell>
          <cell r="AZ1412">
            <v>0.73056162141995673</v>
          </cell>
        </row>
        <row r="1413">
          <cell r="G1413">
            <v>5763</v>
          </cell>
          <cell r="I1413">
            <v>0.73090811156230251</v>
          </cell>
          <cell r="AX1413">
            <v>5763</v>
          </cell>
          <cell r="AZ1413">
            <v>0.73090811156230251</v>
          </cell>
        </row>
        <row r="1414">
          <cell r="G1414">
            <v>5764</v>
          </cell>
          <cell r="I1414">
            <v>0.73129071458008355</v>
          </cell>
          <cell r="AX1414">
            <v>5764</v>
          </cell>
          <cell r="AZ1414">
            <v>0.73129071458008355</v>
          </cell>
        </row>
        <row r="1415">
          <cell r="G1415">
            <v>5765</v>
          </cell>
          <cell r="I1415">
            <v>0.73163720472242932</v>
          </cell>
          <cell r="AX1415">
            <v>5765</v>
          </cell>
          <cell r="AZ1415">
            <v>0.73163720472242932</v>
          </cell>
        </row>
        <row r="1416">
          <cell r="G1416">
            <v>5765</v>
          </cell>
          <cell r="I1416">
            <v>0.7320408950799735</v>
          </cell>
          <cell r="AX1416">
            <v>5765</v>
          </cell>
          <cell r="AZ1416">
            <v>0.7320408950799735</v>
          </cell>
        </row>
        <row r="1417">
          <cell r="G1417">
            <v>5765</v>
          </cell>
          <cell r="I1417">
            <v>0.73244458543751767</v>
          </cell>
          <cell r="AX1417">
            <v>5765</v>
          </cell>
          <cell r="AZ1417">
            <v>0.73244458543751767</v>
          </cell>
        </row>
        <row r="1418">
          <cell r="G1418">
            <v>5766</v>
          </cell>
          <cell r="I1418">
            <v>0.73290523955690912</v>
          </cell>
          <cell r="AX1418">
            <v>5766</v>
          </cell>
          <cell r="AZ1418">
            <v>0.73290523955690912</v>
          </cell>
        </row>
        <row r="1419">
          <cell r="G1419">
            <v>5766</v>
          </cell>
          <cell r="I1419">
            <v>0.73330892991445329</v>
          </cell>
          <cell r="AX1419">
            <v>5766</v>
          </cell>
          <cell r="AZ1419">
            <v>0.73330892991445329</v>
          </cell>
        </row>
        <row r="1420">
          <cell r="G1420">
            <v>5767</v>
          </cell>
          <cell r="I1420">
            <v>0.73377091677091433</v>
          </cell>
          <cell r="AX1420">
            <v>5767</v>
          </cell>
          <cell r="AZ1420">
            <v>0.73377091677091433</v>
          </cell>
        </row>
        <row r="1421">
          <cell r="G1421">
            <v>5767</v>
          </cell>
          <cell r="I1421">
            <v>0.73411740691326011</v>
          </cell>
          <cell r="AX1421">
            <v>5767</v>
          </cell>
          <cell r="AZ1421">
            <v>0.73411740691326011</v>
          </cell>
        </row>
        <row r="1422">
          <cell r="G1422">
            <v>5768</v>
          </cell>
          <cell r="I1422">
            <v>0.73457939376972115</v>
          </cell>
          <cell r="AX1422">
            <v>5768</v>
          </cell>
          <cell r="AZ1422">
            <v>0.73457939376972115</v>
          </cell>
        </row>
        <row r="1423">
          <cell r="G1423">
            <v>5768</v>
          </cell>
          <cell r="I1423">
            <v>0.73501249032583393</v>
          </cell>
          <cell r="AX1423">
            <v>5768</v>
          </cell>
          <cell r="AZ1423">
            <v>0.73501249032583393</v>
          </cell>
        </row>
        <row r="1424">
          <cell r="G1424">
            <v>5768</v>
          </cell>
          <cell r="I1424">
            <v>0.73535898046817971</v>
          </cell>
          <cell r="AX1424">
            <v>5768</v>
          </cell>
          <cell r="AZ1424">
            <v>0.73535898046817971</v>
          </cell>
        </row>
        <row r="1425">
          <cell r="G1425">
            <v>5769</v>
          </cell>
          <cell r="I1425">
            <v>0.73593646403875601</v>
          </cell>
          <cell r="AX1425">
            <v>5769</v>
          </cell>
          <cell r="AZ1425">
            <v>0.73593646403875601</v>
          </cell>
        </row>
        <row r="1426">
          <cell r="G1426">
            <v>5769</v>
          </cell>
          <cell r="I1426">
            <v>0.7363695605948688</v>
          </cell>
          <cell r="AX1426">
            <v>5769</v>
          </cell>
          <cell r="AZ1426">
            <v>0.7363695605948688</v>
          </cell>
        </row>
        <row r="1427">
          <cell r="G1427">
            <v>5769</v>
          </cell>
          <cell r="I1427">
            <v>0.73693472709543062</v>
          </cell>
          <cell r="AX1427">
            <v>5769</v>
          </cell>
          <cell r="AZ1427">
            <v>0.73693472709543062</v>
          </cell>
        </row>
        <row r="1428">
          <cell r="G1428">
            <v>5769</v>
          </cell>
          <cell r="I1428">
            <v>0.73741915552448356</v>
          </cell>
          <cell r="AX1428">
            <v>5769</v>
          </cell>
          <cell r="AZ1428">
            <v>0.73741915552448356</v>
          </cell>
        </row>
        <row r="1429">
          <cell r="G1429">
            <v>5769</v>
          </cell>
          <cell r="I1429">
            <v>0.73782284588202773</v>
          </cell>
          <cell r="AX1429">
            <v>5769</v>
          </cell>
          <cell r="AZ1429">
            <v>0.73782284588202773</v>
          </cell>
        </row>
        <row r="1430">
          <cell r="G1430">
            <v>5770</v>
          </cell>
          <cell r="I1430">
            <v>0.73828350000141918</v>
          </cell>
          <cell r="AX1430">
            <v>5770</v>
          </cell>
          <cell r="AZ1430">
            <v>0.73828350000141918</v>
          </cell>
        </row>
        <row r="1431">
          <cell r="G1431">
            <v>5770</v>
          </cell>
          <cell r="I1431">
            <v>0.738848666501981</v>
          </cell>
          <cell r="AX1431">
            <v>5770</v>
          </cell>
          <cell r="AZ1431">
            <v>0.738848666501981</v>
          </cell>
        </row>
        <row r="1432">
          <cell r="G1432">
            <v>5770</v>
          </cell>
          <cell r="I1432">
            <v>0.73935327944891116</v>
          </cell>
          <cell r="AX1432">
            <v>5770</v>
          </cell>
          <cell r="AZ1432">
            <v>0.73935327944891116</v>
          </cell>
        </row>
        <row r="1433">
          <cell r="G1433">
            <v>5770</v>
          </cell>
          <cell r="I1433">
            <v>0.73975696980645533</v>
          </cell>
          <cell r="AX1433">
            <v>5770</v>
          </cell>
          <cell r="AZ1433">
            <v>0.73975696980645533</v>
          </cell>
        </row>
        <row r="1434">
          <cell r="G1434">
            <v>5771</v>
          </cell>
          <cell r="I1434">
            <v>0.74000427851590933</v>
          </cell>
          <cell r="AX1434">
            <v>5771</v>
          </cell>
          <cell r="AZ1434">
            <v>0.74000427851590933</v>
          </cell>
        </row>
        <row r="1435">
          <cell r="G1435">
            <v>5771</v>
          </cell>
          <cell r="I1435">
            <v>0.74048870694496227</v>
          </cell>
          <cell r="AX1435">
            <v>5771</v>
          </cell>
          <cell r="AZ1435">
            <v>0.74048870694496227</v>
          </cell>
        </row>
        <row r="1436">
          <cell r="G1436">
            <v>5772</v>
          </cell>
          <cell r="I1436">
            <v>0.74099331989189243</v>
          </cell>
          <cell r="AX1436">
            <v>5772</v>
          </cell>
          <cell r="AZ1436">
            <v>0.74099331989189243</v>
          </cell>
        </row>
        <row r="1437">
          <cell r="G1437">
            <v>5773</v>
          </cell>
          <cell r="I1437">
            <v>0.74145530674835347</v>
          </cell>
          <cell r="AX1437">
            <v>5773</v>
          </cell>
          <cell r="AZ1437">
            <v>0.74145530674835347</v>
          </cell>
        </row>
        <row r="1438">
          <cell r="G1438">
            <v>5773</v>
          </cell>
          <cell r="I1438">
            <v>0.74180179689069925</v>
          </cell>
          <cell r="AX1438">
            <v>5773</v>
          </cell>
          <cell r="AZ1438">
            <v>0.74180179689069925</v>
          </cell>
        </row>
        <row r="1439">
          <cell r="G1439">
            <v>5773</v>
          </cell>
          <cell r="I1439">
            <v>0.74230640983762941</v>
          </cell>
          <cell r="AX1439">
            <v>5773</v>
          </cell>
          <cell r="AZ1439">
            <v>0.74230640983762941</v>
          </cell>
        </row>
        <row r="1440">
          <cell r="G1440">
            <v>5774</v>
          </cell>
          <cell r="I1440">
            <v>0.74265289997997519</v>
          </cell>
          <cell r="AX1440">
            <v>5774</v>
          </cell>
          <cell r="AZ1440">
            <v>0.74265289997997519</v>
          </cell>
        </row>
        <row r="1441">
          <cell r="G1441">
            <v>5774</v>
          </cell>
          <cell r="I1441">
            <v>0.74321806648053701</v>
          </cell>
          <cell r="AX1441">
            <v>5774</v>
          </cell>
          <cell r="AZ1441">
            <v>0.74321806648053701</v>
          </cell>
        </row>
        <row r="1442">
          <cell r="G1442">
            <v>5775</v>
          </cell>
          <cell r="I1442">
            <v>0.74372818234181926</v>
          </cell>
          <cell r="AX1442">
            <v>5775</v>
          </cell>
          <cell r="AZ1442">
            <v>0.74372818234181926</v>
          </cell>
        </row>
        <row r="1443">
          <cell r="G1443">
            <v>5775</v>
          </cell>
          <cell r="I1443">
            <v>0.74416127889793204</v>
          </cell>
          <cell r="AX1443">
            <v>5775</v>
          </cell>
          <cell r="AZ1443">
            <v>0.74416127889793204</v>
          </cell>
        </row>
        <row r="1444">
          <cell r="G1444">
            <v>5775</v>
          </cell>
          <cell r="I1444">
            <v>0.74454388191571308</v>
          </cell>
          <cell r="AX1444">
            <v>5775</v>
          </cell>
          <cell r="AZ1444">
            <v>0.74454388191571308</v>
          </cell>
        </row>
        <row r="1445">
          <cell r="G1445">
            <v>5775</v>
          </cell>
          <cell r="I1445">
            <v>0.74521669917828659</v>
          </cell>
          <cell r="AX1445">
            <v>5775</v>
          </cell>
          <cell r="AZ1445">
            <v>0.74521669917828659</v>
          </cell>
        </row>
        <row r="1446">
          <cell r="G1446">
            <v>5775</v>
          </cell>
          <cell r="I1446">
            <v>0.74578186567884841</v>
          </cell>
          <cell r="AX1446">
            <v>5775</v>
          </cell>
          <cell r="AZ1446">
            <v>0.74578186567884841</v>
          </cell>
        </row>
        <row r="1447">
          <cell r="G1447">
            <v>5776</v>
          </cell>
          <cell r="I1447">
            <v>0.74612835582119419</v>
          </cell>
          <cell r="AX1447">
            <v>5776</v>
          </cell>
          <cell r="AZ1447">
            <v>0.74612835582119419</v>
          </cell>
        </row>
        <row r="1448">
          <cell r="G1448">
            <v>5776</v>
          </cell>
          <cell r="I1448">
            <v>0.74657411337946855</v>
          </cell>
          <cell r="AX1448">
            <v>5776</v>
          </cell>
          <cell r="AZ1448">
            <v>0.74657411337946855</v>
          </cell>
        </row>
        <row r="1449">
          <cell r="G1449">
            <v>5777</v>
          </cell>
          <cell r="I1449">
            <v>0.74700720993558134</v>
          </cell>
          <cell r="AX1449">
            <v>5777</v>
          </cell>
          <cell r="AZ1449">
            <v>0.74700720993558134</v>
          </cell>
        </row>
        <row r="1450">
          <cell r="G1450">
            <v>5777</v>
          </cell>
          <cell r="I1450">
            <v>0.74728027056454205</v>
          </cell>
          <cell r="AX1450">
            <v>5777</v>
          </cell>
          <cell r="AZ1450">
            <v>0.74728027056454205</v>
          </cell>
        </row>
        <row r="1451">
          <cell r="G1451">
            <v>5777</v>
          </cell>
          <cell r="I1451">
            <v>0.74768396092208622</v>
          </cell>
          <cell r="AX1451">
            <v>5777</v>
          </cell>
          <cell r="AZ1451">
            <v>0.74768396092208622</v>
          </cell>
        </row>
        <row r="1452">
          <cell r="G1452">
            <v>5778</v>
          </cell>
          <cell r="I1452">
            <v>0.748030451064432</v>
          </cell>
          <cell r="AX1452">
            <v>5778</v>
          </cell>
          <cell r="AZ1452">
            <v>0.748030451064432</v>
          </cell>
        </row>
        <row r="1453">
          <cell r="G1453">
            <v>5779</v>
          </cell>
          <cell r="I1453">
            <v>0.74844263224685526</v>
          </cell>
          <cell r="AX1453">
            <v>5779</v>
          </cell>
          <cell r="AZ1453">
            <v>0.74844263224685526</v>
          </cell>
        </row>
        <row r="1454">
          <cell r="G1454">
            <v>5779</v>
          </cell>
          <cell r="I1454">
            <v>0.74878912238920103</v>
          </cell>
          <cell r="AX1454">
            <v>5779</v>
          </cell>
          <cell r="AZ1454">
            <v>0.74878912238920103</v>
          </cell>
        </row>
        <row r="1455">
          <cell r="G1455">
            <v>5779</v>
          </cell>
          <cell r="I1455">
            <v>0.74927355081825397</v>
          </cell>
          <cell r="AX1455">
            <v>5779</v>
          </cell>
          <cell r="AZ1455">
            <v>0.74927355081825397</v>
          </cell>
        </row>
        <row r="1456">
          <cell r="G1456">
            <v>5780</v>
          </cell>
          <cell r="I1456">
            <v>0.74952085952770797</v>
          </cell>
          <cell r="AX1456">
            <v>5780</v>
          </cell>
          <cell r="AZ1456">
            <v>0.74952085952770797</v>
          </cell>
        </row>
        <row r="1457">
          <cell r="G1457">
            <v>5781</v>
          </cell>
          <cell r="I1457">
            <v>0.75005754414734616</v>
          </cell>
          <cell r="AX1457">
            <v>5781</v>
          </cell>
          <cell r="AZ1457">
            <v>0.75005754414734616</v>
          </cell>
        </row>
        <row r="1458">
          <cell r="G1458">
            <v>5781</v>
          </cell>
          <cell r="I1458">
            <v>0.75050330170562052</v>
          </cell>
          <cell r="AX1458">
            <v>5781</v>
          </cell>
          <cell r="AZ1458">
            <v>0.75050330170562052</v>
          </cell>
        </row>
        <row r="1459">
          <cell r="G1459">
            <v>5782</v>
          </cell>
          <cell r="I1459">
            <v>0.75090699206316469</v>
          </cell>
          <cell r="AX1459">
            <v>5782</v>
          </cell>
          <cell r="AZ1459">
            <v>0.75090699206316469</v>
          </cell>
        </row>
        <row r="1460">
          <cell r="G1460">
            <v>5782</v>
          </cell>
          <cell r="I1460">
            <v>0.75122626857437891</v>
          </cell>
          <cell r="AX1460">
            <v>5782</v>
          </cell>
          <cell r="AZ1460">
            <v>0.75122626857437891</v>
          </cell>
        </row>
        <row r="1461">
          <cell r="G1461">
            <v>5783</v>
          </cell>
          <cell r="I1461">
            <v>0.75157275871672469</v>
          </cell>
          <cell r="AX1461">
            <v>5783</v>
          </cell>
          <cell r="AZ1461">
            <v>0.75157275871672469</v>
          </cell>
        </row>
        <row r="1462">
          <cell r="G1462">
            <v>5787</v>
          </cell>
          <cell r="I1462">
            <v>0.75205718714577763</v>
          </cell>
          <cell r="AX1462">
            <v>5787</v>
          </cell>
          <cell r="AZ1462">
            <v>0.75205718714577763</v>
          </cell>
        </row>
        <row r="1463">
          <cell r="G1463">
            <v>5788</v>
          </cell>
          <cell r="I1463">
            <v>0.75280854991242285</v>
          </cell>
          <cell r="AX1463">
            <v>5788</v>
          </cell>
          <cell r="AZ1463">
            <v>0.75280854991242285</v>
          </cell>
        </row>
        <row r="1464">
          <cell r="G1464">
            <v>5788</v>
          </cell>
          <cell r="I1464">
            <v>0.75321224026996703</v>
          </cell>
          <cell r="AX1464">
            <v>5788</v>
          </cell>
          <cell r="AZ1464">
            <v>0.75321224026996703</v>
          </cell>
        </row>
        <row r="1465">
          <cell r="G1465">
            <v>5789</v>
          </cell>
          <cell r="I1465">
            <v>0.75346786783822661</v>
          </cell>
          <cell r="AX1465">
            <v>5789</v>
          </cell>
          <cell r="AZ1465">
            <v>0.75346786783822661</v>
          </cell>
        </row>
        <row r="1466">
          <cell r="G1466">
            <v>5790</v>
          </cell>
          <cell r="I1466">
            <v>0.75378714434944083</v>
          </cell>
          <cell r="AX1466">
            <v>5790</v>
          </cell>
          <cell r="AZ1466">
            <v>0.75378714434944083</v>
          </cell>
        </row>
        <row r="1467">
          <cell r="G1467">
            <v>5792</v>
          </cell>
          <cell r="I1467">
            <v>0.75432202332530718</v>
          </cell>
          <cell r="AX1467">
            <v>5792</v>
          </cell>
          <cell r="AZ1467">
            <v>0.75432202332530718</v>
          </cell>
        </row>
        <row r="1468">
          <cell r="G1468">
            <v>5792</v>
          </cell>
          <cell r="I1468">
            <v>0.75461976108581541</v>
          </cell>
          <cell r="AX1468">
            <v>5792</v>
          </cell>
          <cell r="AZ1468">
            <v>0.75461976108581541</v>
          </cell>
        </row>
        <row r="1469">
          <cell r="G1469">
            <v>5794</v>
          </cell>
          <cell r="I1469">
            <v>0.75506708783451049</v>
          </cell>
          <cell r="AX1469">
            <v>5794</v>
          </cell>
          <cell r="AZ1469">
            <v>0.75506708783451049</v>
          </cell>
        </row>
        <row r="1470">
          <cell r="G1470">
            <v>5794</v>
          </cell>
          <cell r="I1470">
            <v>0.7553863643457247</v>
          </cell>
          <cell r="AX1470">
            <v>5794</v>
          </cell>
          <cell r="AZ1470">
            <v>0.7553863643457247</v>
          </cell>
        </row>
        <row r="1471">
          <cell r="G1471">
            <v>5795</v>
          </cell>
          <cell r="I1471">
            <v>0.75579005470326888</v>
          </cell>
          <cell r="AX1471">
            <v>5795</v>
          </cell>
          <cell r="AZ1471">
            <v>0.75579005470326888</v>
          </cell>
        </row>
        <row r="1472">
          <cell r="G1472">
            <v>5795</v>
          </cell>
          <cell r="I1472">
            <v>0.75623738145196395</v>
          </cell>
          <cell r="AX1472">
            <v>5795</v>
          </cell>
          <cell r="AZ1472">
            <v>0.75623738145196395</v>
          </cell>
        </row>
        <row r="1473">
          <cell r="G1473">
            <v>5796</v>
          </cell>
          <cell r="I1473">
            <v>0.75668470820065903</v>
          </cell>
          <cell r="AX1473">
            <v>5796</v>
          </cell>
          <cell r="AZ1473">
            <v>0.75668470820065903</v>
          </cell>
        </row>
        <row r="1474">
          <cell r="G1474">
            <v>5797</v>
          </cell>
          <cell r="I1474">
            <v>0.75688919735781113</v>
          </cell>
          <cell r="AX1474">
            <v>5797</v>
          </cell>
          <cell r="AZ1474">
            <v>0.75688919735781113</v>
          </cell>
        </row>
        <row r="1475">
          <cell r="G1475">
            <v>5797</v>
          </cell>
          <cell r="I1475">
            <v>0.75720847386902534</v>
          </cell>
          <cell r="AX1475">
            <v>5797</v>
          </cell>
          <cell r="AZ1475">
            <v>0.75720847386902534</v>
          </cell>
        </row>
        <row r="1476">
          <cell r="G1476">
            <v>5798</v>
          </cell>
          <cell r="I1476">
            <v>0.75780119793286571</v>
          </cell>
          <cell r="AX1476">
            <v>5798</v>
          </cell>
          <cell r="AZ1476">
            <v>0.75780119793286571</v>
          </cell>
        </row>
        <row r="1477">
          <cell r="G1477">
            <v>5798</v>
          </cell>
          <cell r="I1477">
            <v>0.75812047444407993</v>
          </cell>
          <cell r="AX1477">
            <v>5798</v>
          </cell>
          <cell r="AZ1477">
            <v>0.75812047444407993</v>
          </cell>
        </row>
        <row r="1478">
          <cell r="G1478">
            <v>5798</v>
          </cell>
          <cell r="I1478">
            <v>0.75843975095529415</v>
          </cell>
          <cell r="AX1478">
            <v>5798</v>
          </cell>
          <cell r="AZ1478">
            <v>0.75843975095529415</v>
          </cell>
        </row>
        <row r="1479">
          <cell r="G1479">
            <v>5799</v>
          </cell>
          <cell r="I1479">
            <v>0.75883886271613132</v>
          </cell>
          <cell r="AX1479">
            <v>5799</v>
          </cell>
          <cell r="AZ1479">
            <v>0.75883886271613132</v>
          </cell>
        </row>
        <row r="1480">
          <cell r="G1480">
            <v>5802</v>
          </cell>
          <cell r="I1480">
            <v>0.75937565481456537</v>
          </cell>
          <cell r="AX1480">
            <v>5802</v>
          </cell>
          <cell r="AZ1480">
            <v>0.75937565481456537</v>
          </cell>
        </row>
        <row r="1481">
          <cell r="G1481">
            <v>5804</v>
          </cell>
          <cell r="I1481">
            <v>0.75993480250255463</v>
          </cell>
          <cell r="AX1481">
            <v>5804</v>
          </cell>
          <cell r="AZ1481">
            <v>0.75993480250255463</v>
          </cell>
        </row>
        <row r="1482">
          <cell r="G1482">
            <v>5804</v>
          </cell>
          <cell r="I1482">
            <v>0.76025407901376885</v>
          </cell>
          <cell r="AX1482">
            <v>5804</v>
          </cell>
          <cell r="AZ1482">
            <v>0.76025407901376885</v>
          </cell>
        </row>
        <row r="1483">
          <cell r="G1483">
            <v>5805</v>
          </cell>
          <cell r="I1483">
            <v>0.76070140576246392</v>
          </cell>
          <cell r="AX1483">
            <v>5805</v>
          </cell>
          <cell r="AZ1483">
            <v>0.76070140576246392</v>
          </cell>
        </row>
        <row r="1484">
          <cell r="G1484">
            <v>5806</v>
          </cell>
          <cell r="I1484">
            <v>0.761148732511159</v>
          </cell>
          <cell r="AX1484">
            <v>5806</v>
          </cell>
          <cell r="AZ1484">
            <v>0.761148732511159</v>
          </cell>
        </row>
        <row r="1485">
          <cell r="G1485">
            <v>5806</v>
          </cell>
          <cell r="I1485">
            <v>0.76146800902237322</v>
          </cell>
          <cell r="AX1485">
            <v>5806</v>
          </cell>
          <cell r="AZ1485">
            <v>0.76146800902237322</v>
          </cell>
        </row>
        <row r="1486">
          <cell r="G1486">
            <v>5808</v>
          </cell>
          <cell r="I1486">
            <v>0.7620627106960588</v>
          </cell>
          <cell r="AX1486">
            <v>5808</v>
          </cell>
          <cell r="AZ1486">
            <v>0.7620627106960588</v>
          </cell>
        </row>
        <row r="1487">
          <cell r="G1487">
            <v>5810</v>
          </cell>
          <cell r="I1487">
            <v>0.76263896900836137</v>
          </cell>
          <cell r="AX1487">
            <v>5810</v>
          </cell>
          <cell r="AZ1487">
            <v>0.76263896900836137</v>
          </cell>
        </row>
        <row r="1488">
          <cell r="G1488">
            <v>5811</v>
          </cell>
          <cell r="I1488">
            <v>0.76297496922022356</v>
          </cell>
          <cell r="AX1488">
            <v>5811</v>
          </cell>
          <cell r="AZ1488">
            <v>0.76297496922022356</v>
          </cell>
        </row>
        <row r="1489">
          <cell r="G1489">
            <v>5812</v>
          </cell>
          <cell r="I1489">
            <v>0.76356967089390915</v>
          </cell>
          <cell r="AX1489">
            <v>5812</v>
          </cell>
          <cell r="AZ1489">
            <v>0.76356967089390915</v>
          </cell>
        </row>
        <row r="1490">
          <cell r="G1490">
            <v>5815</v>
          </cell>
          <cell r="I1490">
            <v>0.76399677013320866</v>
          </cell>
          <cell r="AX1490">
            <v>5815</v>
          </cell>
          <cell r="AZ1490">
            <v>0.76399677013320866</v>
          </cell>
        </row>
        <row r="1491">
          <cell r="G1491">
            <v>5815</v>
          </cell>
          <cell r="I1491">
            <v>0.76443607896372667</v>
          </cell>
          <cell r="AX1491">
            <v>5815</v>
          </cell>
          <cell r="AZ1491">
            <v>0.76443607896372667</v>
          </cell>
        </row>
        <row r="1492">
          <cell r="G1492">
            <v>5816</v>
          </cell>
          <cell r="I1492">
            <v>0.76486317820302618</v>
          </cell>
          <cell r="AX1492">
            <v>5816</v>
          </cell>
          <cell r="AZ1492">
            <v>0.76486317820302618</v>
          </cell>
        </row>
        <row r="1493">
          <cell r="G1493">
            <v>5817</v>
          </cell>
          <cell r="I1493">
            <v>0.76521317215411955</v>
          </cell>
          <cell r="AX1493">
            <v>5817</v>
          </cell>
          <cell r="AZ1493">
            <v>0.76521317215411955</v>
          </cell>
        </row>
        <row r="1494">
          <cell r="G1494">
            <v>5817</v>
          </cell>
          <cell r="I1494">
            <v>0.7655592753728</v>
          </cell>
          <cell r="AX1494">
            <v>5817</v>
          </cell>
          <cell r="AZ1494">
            <v>0.7655592753728</v>
          </cell>
        </row>
        <row r="1495">
          <cell r="G1495">
            <v>5819</v>
          </cell>
          <cell r="I1495">
            <v>0.76589527558466219</v>
          </cell>
          <cell r="AX1495">
            <v>5819</v>
          </cell>
          <cell r="AZ1495">
            <v>0.76589527558466219</v>
          </cell>
        </row>
        <row r="1496">
          <cell r="G1496">
            <v>5819</v>
          </cell>
          <cell r="I1496">
            <v>0.7664631075593632</v>
          </cell>
          <cell r="AX1496">
            <v>5819</v>
          </cell>
          <cell r="AZ1496">
            <v>0.7664631075593632</v>
          </cell>
        </row>
        <row r="1497">
          <cell r="G1497">
            <v>5820</v>
          </cell>
          <cell r="I1497">
            <v>0.76683642440917521</v>
          </cell>
          <cell r="AX1497">
            <v>5820</v>
          </cell>
          <cell r="AZ1497">
            <v>0.76683642440917521</v>
          </cell>
        </row>
        <row r="1498">
          <cell r="G1498">
            <v>5822</v>
          </cell>
          <cell r="I1498">
            <v>0.76726352364847472</v>
          </cell>
          <cell r="AX1498">
            <v>5822</v>
          </cell>
          <cell r="AZ1498">
            <v>0.76726352364847472</v>
          </cell>
        </row>
        <row r="1499">
          <cell r="G1499">
            <v>5823</v>
          </cell>
          <cell r="I1499">
            <v>0.76772112537006143</v>
          </cell>
          <cell r="AX1499">
            <v>5823</v>
          </cell>
          <cell r="AZ1499">
            <v>0.76772112537006143</v>
          </cell>
        </row>
        <row r="1500">
          <cell r="G1500">
            <v>5823</v>
          </cell>
          <cell r="I1500">
            <v>0.76808719814902715</v>
          </cell>
          <cell r="AX1500">
            <v>5823</v>
          </cell>
          <cell r="AZ1500">
            <v>0.76808719814902715</v>
          </cell>
        </row>
        <row r="1501">
          <cell r="G1501">
            <v>5824</v>
          </cell>
          <cell r="I1501">
            <v>0.76918545947744277</v>
          </cell>
          <cell r="AX1501">
            <v>5824</v>
          </cell>
          <cell r="AZ1501">
            <v>0.76918545947744277</v>
          </cell>
        </row>
        <row r="1502">
          <cell r="G1502">
            <v>5825</v>
          </cell>
          <cell r="I1502">
            <v>0.76962476830796078</v>
          </cell>
          <cell r="AX1502">
            <v>5825</v>
          </cell>
          <cell r="AZ1502">
            <v>0.76962476830796078</v>
          </cell>
        </row>
        <row r="1503">
          <cell r="G1503">
            <v>5825</v>
          </cell>
          <cell r="I1503">
            <v>0.76997087152664123</v>
          </cell>
          <cell r="AX1503">
            <v>5825</v>
          </cell>
          <cell r="AZ1503">
            <v>0.76997087152664123</v>
          </cell>
        </row>
        <row r="1504">
          <cell r="G1504">
            <v>5826</v>
          </cell>
          <cell r="I1504">
            <v>0.77039797076594074</v>
          </cell>
          <cell r="AX1504">
            <v>5826</v>
          </cell>
          <cell r="AZ1504">
            <v>0.77039797076594074</v>
          </cell>
        </row>
        <row r="1505">
          <cell r="G1505">
            <v>5827</v>
          </cell>
          <cell r="I1505">
            <v>0.77077128761575275</v>
          </cell>
          <cell r="AX1505">
            <v>5827</v>
          </cell>
          <cell r="AZ1505">
            <v>0.77077128761575275</v>
          </cell>
        </row>
        <row r="1506">
          <cell r="G1506">
            <v>5827</v>
          </cell>
          <cell r="I1506">
            <v>0.77113736039471847</v>
          </cell>
          <cell r="AX1506">
            <v>5827</v>
          </cell>
          <cell r="AZ1506">
            <v>0.77113736039471847</v>
          </cell>
        </row>
        <row r="1507">
          <cell r="G1507">
            <v>5828</v>
          </cell>
          <cell r="I1507">
            <v>0.77148066916470448</v>
          </cell>
          <cell r="AX1507">
            <v>5828</v>
          </cell>
          <cell r="AZ1507">
            <v>0.77148066916470448</v>
          </cell>
        </row>
        <row r="1508">
          <cell r="G1508">
            <v>5828</v>
          </cell>
          <cell r="I1508">
            <v>0.77181666937656668</v>
          </cell>
          <cell r="AX1508">
            <v>5828</v>
          </cell>
          <cell r="AZ1508">
            <v>0.77181666937656668</v>
          </cell>
        </row>
        <row r="1509">
          <cell r="G1509">
            <v>5828</v>
          </cell>
          <cell r="I1509">
            <v>0.77325174775569361</v>
          </cell>
          <cell r="AX1509">
            <v>5828</v>
          </cell>
          <cell r="AZ1509">
            <v>0.77325174775569361</v>
          </cell>
        </row>
        <row r="1510">
          <cell r="G1510">
            <v>5828</v>
          </cell>
          <cell r="I1510">
            <v>0.77367884699499312</v>
          </cell>
          <cell r="AX1510">
            <v>5828</v>
          </cell>
          <cell r="AZ1510">
            <v>0.77367884699499312</v>
          </cell>
        </row>
        <row r="1511">
          <cell r="G1511">
            <v>5829</v>
          </cell>
          <cell r="I1511">
            <v>0.77401484720685532</v>
          </cell>
          <cell r="AX1511">
            <v>5829</v>
          </cell>
          <cell r="AZ1511">
            <v>0.77401484720685532</v>
          </cell>
        </row>
        <row r="1512">
          <cell r="G1512">
            <v>5831</v>
          </cell>
          <cell r="I1512">
            <v>0.77447244892844203</v>
          </cell>
          <cell r="AX1512">
            <v>5831</v>
          </cell>
          <cell r="AZ1512">
            <v>0.77447244892844203</v>
          </cell>
        </row>
        <row r="1513">
          <cell r="G1513">
            <v>5831</v>
          </cell>
          <cell r="I1513">
            <v>0.77483852170740775</v>
          </cell>
          <cell r="AX1513">
            <v>5831</v>
          </cell>
          <cell r="AZ1513">
            <v>0.77483852170740775</v>
          </cell>
        </row>
        <row r="1514">
          <cell r="G1514">
            <v>5832</v>
          </cell>
          <cell r="I1514">
            <v>0.77517452191926994</v>
          </cell>
          <cell r="AX1514">
            <v>5832</v>
          </cell>
          <cell r="AZ1514">
            <v>0.77517452191926994</v>
          </cell>
        </row>
        <row r="1515">
          <cell r="G1515">
            <v>5832</v>
          </cell>
          <cell r="I1515">
            <v>0.77565959522109851</v>
          </cell>
          <cell r="AX1515">
            <v>5832</v>
          </cell>
          <cell r="AZ1515">
            <v>0.77565959522109851</v>
          </cell>
        </row>
        <row r="1516">
          <cell r="G1516">
            <v>5833</v>
          </cell>
          <cell r="I1516">
            <v>0.77611719694268522</v>
          </cell>
          <cell r="AX1516">
            <v>5833</v>
          </cell>
          <cell r="AZ1516">
            <v>0.77611719694268522</v>
          </cell>
        </row>
        <row r="1517">
          <cell r="G1517">
            <v>5834</v>
          </cell>
          <cell r="I1517">
            <v>0.77645319715454741</v>
          </cell>
          <cell r="AX1517">
            <v>5834</v>
          </cell>
          <cell r="AZ1517">
            <v>0.77645319715454741</v>
          </cell>
        </row>
        <row r="1518">
          <cell r="G1518">
            <v>5834</v>
          </cell>
          <cell r="I1518">
            <v>0.77703723693167592</v>
          </cell>
          <cell r="AX1518">
            <v>5834</v>
          </cell>
          <cell r="AZ1518">
            <v>0.77703723693167592</v>
          </cell>
        </row>
        <row r="1519">
          <cell r="G1519">
            <v>5838</v>
          </cell>
          <cell r="I1519">
            <v>0.77749483865326263</v>
          </cell>
          <cell r="AX1519">
            <v>5838</v>
          </cell>
          <cell r="AZ1519">
            <v>0.77749483865326263</v>
          </cell>
        </row>
        <row r="1520">
          <cell r="G1520">
            <v>5838</v>
          </cell>
          <cell r="I1520">
            <v>0.77789906640478645</v>
          </cell>
          <cell r="AX1520">
            <v>5838</v>
          </cell>
          <cell r="AZ1520">
            <v>0.77789906640478645</v>
          </cell>
        </row>
        <row r="1521">
          <cell r="G1521">
            <v>5840</v>
          </cell>
          <cell r="I1521">
            <v>0.77817907016396481</v>
          </cell>
          <cell r="AX1521">
            <v>5840</v>
          </cell>
          <cell r="AZ1521">
            <v>0.77817907016396481</v>
          </cell>
        </row>
        <row r="1522">
          <cell r="G1522">
            <v>5843</v>
          </cell>
          <cell r="I1522">
            <v>0.77860616940326433</v>
          </cell>
          <cell r="AX1522">
            <v>5843</v>
          </cell>
          <cell r="AZ1522">
            <v>0.77860616940326433</v>
          </cell>
        </row>
        <row r="1523">
          <cell r="G1523">
            <v>5844</v>
          </cell>
          <cell r="I1523">
            <v>0.77903326864256384</v>
          </cell>
          <cell r="AX1523">
            <v>5844</v>
          </cell>
          <cell r="AZ1523">
            <v>0.77903326864256384</v>
          </cell>
        </row>
        <row r="1524">
          <cell r="G1524">
            <v>5846</v>
          </cell>
          <cell r="I1524">
            <v>0.77946036788186335</v>
          </cell>
          <cell r="AX1524">
            <v>5846</v>
          </cell>
          <cell r="AZ1524">
            <v>0.77946036788186335</v>
          </cell>
        </row>
        <row r="1525">
          <cell r="G1525">
            <v>5852</v>
          </cell>
          <cell r="I1525">
            <v>0.78026613641501252</v>
          </cell>
          <cell r="AX1525">
            <v>5852</v>
          </cell>
          <cell r="AZ1525">
            <v>0.78026613641501252</v>
          </cell>
        </row>
        <row r="1526">
          <cell r="G1526">
            <v>5854</v>
          </cell>
          <cell r="I1526">
            <v>0.78099587444791496</v>
          </cell>
          <cell r="AX1526">
            <v>5854</v>
          </cell>
          <cell r="AZ1526">
            <v>0.78099587444791496</v>
          </cell>
        </row>
        <row r="1527">
          <cell r="G1527">
            <v>5859</v>
          </cell>
          <cell r="I1527">
            <v>0.7817256124808174</v>
          </cell>
          <cell r="AX1527">
            <v>5859</v>
          </cell>
          <cell r="AZ1527">
            <v>0.7817256124808174</v>
          </cell>
        </row>
        <row r="1528">
          <cell r="G1528">
            <v>5867</v>
          </cell>
          <cell r="I1528">
            <v>0.78221995045485582</v>
          </cell>
          <cell r="AX1528">
            <v>5867</v>
          </cell>
          <cell r="AZ1528">
            <v>0.78221995045485582</v>
          </cell>
        </row>
        <row r="1529">
          <cell r="G1529">
            <v>5878</v>
          </cell>
          <cell r="I1529">
            <v>0.78271428842889423</v>
          </cell>
          <cell r="AX1529">
            <v>5878</v>
          </cell>
          <cell r="AZ1529">
            <v>0.78271428842889423</v>
          </cell>
        </row>
        <row r="1530">
          <cell r="G1530">
            <v>5883</v>
          </cell>
          <cell r="I1530">
            <v>0.78320862640293265</v>
          </cell>
          <cell r="AX1530">
            <v>5883</v>
          </cell>
          <cell r="AZ1530">
            <v>0.78320862640293265</v>
          </cell>
        </row>
        <row r="1531">
          <cell r="G1531">
            <v>5888</v>
          </cell>
          <cell r="I1531">
            <v>0.78361760471723696</v>
          </cell>
          <cell r="AX1531">
            <v>5888</v>
          </cell>
          <cell r="AZ1531">
            <v>0.78361760471723696</v>
          </cell>
        </row>
        <row r="1532">
          <cell r="G1532">
            <v>5895</v>
          </cell>
          <cell r="I1532">
            <v>0.78393116335650725</v>
          </cell>
          <cell r="AX1532">
            <v>5895</v>
          </cell>
          <cell r="AZ1532">
            <v>0.78393116335650725</v>
          </cell>
        </row>
        <row r="1533">
          <cell r="G1533">
            <v>5917</v>
          </cell>
          <cell r="I1533">
            <v>0.78438276776128069</v>
          </cell>
          <cell r="AX1533">
            <v>5917</v>
          </cell>
          <cell r="AZ1533">
            <v>0.78438276776128069</v>
          </cell>
        </row>
        <row r="1534">
          <cell r="G1534">
            <v>5920</v>
          </cell>
          <cell r="I1534">
            <v>0.78461793136679359</v>
          </cell>
          <cell r="AX1534">
            <v>5920</v>
          </cell>
          <cell r="AZ1534">
            <v>0.78461793136679359</v>
          </cell>
        </row>
        <row r="1535">
          <cell r="G1535">
            <v>5920</v>
          </cell>
          <cell r="I1535">
            <v>0.7853074508342559</v>
          </cell>
          <cell r="AX1535">
            <v>5920</v>
          </cell>
          <cell r="AZ1535">
            <v>0.7853074508342559</v>
          </cell>
        </row>
        <row r="1536">
          <cell r="G1536">
            <v>5920</v>
          </cell>
          <cell r="I1536">
            <v>0.78590217400370066</v>
          </cell>
          <cell r="AX1536">
            <v>5920</v>
          </cell>
          <cell r="AZ1536">
            <v>0.78590217400370066</v>
          </cell>
        </row>
        <row r="1537">
          <cell r="G1537">
            <v>5922</v>
          </cell>
          <cell r="I1537">
            <v>0.78621573264297095</v>
          </cell>
          <cell r="AX1537">
            <v>5922</v>
          </cell>
          <cell r="AZ1537">
            <v>0.78621573264297095</v>
          </cell>
        </row>
        <row r="1538">
          <cell r="G1538">
            <v>5925</v>
          </cell>
          <cell r="I1538">
            <v>0.78662944002429658</v>
          </cell>
          <cell r="AX1538">
            <v>5925</v>
          </cell>
          <cell r="AZ1538">
            <v>0.78662944002429658</v>
          </cell>
        </row>
        <row r="1539">
          <cell r="G1539">
            <v>5926</v>
          </cell>
          <cell r="I1539">
            <v>0.78735917805719902</v>
          </cell>
          <cell r="AX1539">
            <v>5926</v>
          </cell>
          <cell r="AZ1539">
            <v>0.78735917805719902</v>
          </cell>
        </row>
        <row r="1540">
          <cell r="G1540">
            <v>5928</v>
          </cell>
          <cell r="I1540">
            <v>0.7878763230317356</v>
          </cell>
          <cell r="AX1540">
            <v>5928</v>
          </cell>
          <cell r="AZ1540">
            <v>0.7878763230317356</v>
          </cell>
        </row>
        <row r="1541">
          <cell r="G1541">
            <v>5931</v>
          </cell>
          <cell r="I1541">
            <v>0.78866698004617586</v>
          </cell>
          <cell r="AX1541">
            <v>5931</v>
          </cell>
          <cell r="AZ1541">
            <v>0.78866698004617586</v>
          </cell>
        </row>
        <row r="1542">
          <cell r="G1542">
            <v>5931</v>
          </cell>
          <cell r="I1542">
            <v>0.7893967180790783</v>
          </cell>
          <cell r="AX1542">
            <v>5931</v>
          </cell>
          <cell r="AZ1542">
            <v>0.7893967180790783</v>
          </cell>
        </row>
        <row r="1543">
          <cell r="G1543">
            <v>5931</v>
          </cell>
          <cell r="I1543">
            <v>0.78981042546040392</v>
          </cell>
          <cell r="AX1543">
            <v>5931</v>
          </cell>
          <cell r="AZ1543">
            <v>0.78981042546040392</v>
          </cell>
        </row>
        <row r="1544">
          <cell r="G1544">
            <v>5934</v>
          </cell>
          <cell r="I1544">
            <v>0.79022413284172954</v>
          </cell>
          <cell r="AX1544">
            <v>5934</v>
          </cell>
          <cell r="AZ1544">
            <v>0.79022413284172954</v>
          </cell>
        </row>
        <row r="1545">
          <cell r="G1545">
            <v>5935</v>
          </cell>
          <cell r="I1545">
            <v>0.79095387087463198</v>
          </cell>
          <cell r="AX1545">
            <v>5935</v>
          </cell>
          <cell r="AZ1545">
            <v>0.79095387087463198</v>
          </cell>
        </row>
        <row r="1546">
          <cell r="G1546">
            <v>5935</v>
          </cell>
          <cell r="I1546">
            <v>0.7913675782559576</v>
          </cell>
          <cell r="AX1546">
            <v>5935</v>
          </cell>
          <cell r="AZ1546">
            <v>0.7913675782559576</v>
          </cell>
        </row>
        <row r="1547">
          <cell r="G1547">
            <v>5936</v>
          </cell>
          <cell r="I1547">
            <v>0.79215823527039786</v>
          </cell>
          <cell r="AX1547">
            <v>5936</v>
          </cell>
          <cell r="AZ1547">
            <v>0.79215823527039786</v>
          </cell>
        </row>
        <row r="1548">
          <cell r="G1548">
            <v>5936</v>
          </cell>
          <cell r="I1548">
            <v>0.7928879733033003</v>
          </cell>
          <cell r="AX1548">
            <v>5936</v>
          </cell>
          <cell r="AZ1548">
            <v>0.7928879733033003</v>
          </cell>
        </row>
        <row r="1549">
          <cell r="G1549">
            <v>5937</v>
          </cell>
          <cell r="I1549">
            <v>0.79361771133620274</v>
          </cell>
          <cell r="AX1549">
            <v>5937</v>
          </cell>
          <cell r="AZ1549">
            <v>0.79361771133620274</v>
          </cell>
        </row>
        <row r="1550">
          <cell r="G1550">
            <v>5937</v>
          </cell>
          <cell r="I1550">
            <v>0.79434744936910517</v>
          </cell>
          <cell r="AX1550">
            <v>5937</v>
          </cell>
          <cell r="AZ1550">
            <v>0.79434744936910517</v>
          </cell>
        </row>
        <row r="1551">
          <cell r="G1551">
            <v>5937</v>
          </cell>
          <cell r="I1551">
            <v>0.79507718740200761</v>
          </cell>
          <cell r="AX1551">
            <v>5937</v>
          </cell>
          <cell r="AZ1551">
            <v>0.79507718740200761</v>
          </cell>
        </row>
        <row r="1552">
          <cell r="G1552">
            <v>5938</v>
          </cell>
          <cell r="I1552">
            <v>0.79580692543491005</v>
          </cell>
          <cell r="AX1552">
            <v>5938</v>
          </cell>
          <cell r="AZ1552">
            <v>0.79580692543491005</v>
          </cell>
        </row>
        <row r="1553">
          <cell r="G1553">
            <v>5938</v>
          </cell>
          <cell r="I1553">
            <v>0.79653666346781249</v>
          </cell>
          <cell r="AX1553">
            <v>5938</v>
          </cell>
          <cell r="AZ1553">
            <v>0.79653666346781249</v>
          </cell>
        </row>
        <row r="1554">
          <cell r="G1554">
            <v>5938</v>
          </cell>
          <cell r="I1554">
            <v>0.79722618293527481</v>
          </cell>
          <cell r="AX1554">
            <v>5938</v>
          </cell>
          <cell r="AZ1554">
            <v>0.79722618293527481</v>
          </cell>
        </row>
        <row r="1555">
          <cell r="G1555">
            <v>5938</v>
          </cell>
          <cell r="I1555">
            <v>0.79763989031660043</v>
          </cell>
          <cell r="AX1555">
            <v>5938</v>
          </cell>
          <cell r="AZ1555">
            <v>0.79763989031660043</v>
          </cell>
        </row>
        <row r="1556">
          <cell r="G1556">
            <v>5939</v>
          </cell>
          <cell r="I1556">
            <v>0.79832940978406275</v>
          </cell>
          <cell r="AX1556">
            <v>5939</v>
          </cell>
          <cell r="AZ1556">
            <v>0.79832940978406275</v>
          </cell>
        </row>
        <row r="1557">
          <cell r="G1557">
            <v>5939</v>
          </cell>
          <cell r="I1557">
            <v>0.79874311716538837</v>
          </cell>
          <cell r="AX1557">
            <v>5939</v>
          </cell>
          <cell r="AZ1557">
            <v>0.79874311716538837</v>
          </cell>
        </row>
        <row r="1558">
          <cell r="G1558">
            <v>5941</v>
          </cell>
          <cell r="I1558">
            <v>0.79985128803878947</v>
          </cell>
          <cell r="AX1558">
            <v>5941</v>
          </cell>
          <cell r="AZ1558">
            <v>0.79985128803878947</v>
          </cell>
        </row>
        <row r="1559">
          <cell r="G1559">
            <v>5942</v>
          </cell>
          <cell r="I1559">
            <v>0.8005810260716919</v>
          </cell>
          <cell r="AX1559">
            <v>5942</v>
          </cell>
          <cell r="AZ1559">
            <v>0.8005810260716919</v>
          </cell>
        </row>
        <row r="1560">
          <cell r="G1560">
            <v>5942</v>
          </cell>
          <cell r="I1560">
            <v>0.80117574924113666</v>
          </cell>
          <cell r="AX1560">
            <v>5942</v>
          </cell>
          <cell r="AZ1560">
            <v>0.80117574924113666</v>
          </cell>
        </row>
        <row r="1561">
          <cell r="G1561">
            <v>5942</v>
          </cell>
          <cell r="I1561">
            <v>0.80158945662246228</v>
          </cell>
          <cell r="AX1561">
            <v>5942</v>
          </cell>
          <cell r="AZ1561">
            <v>0.80158945662246228</v>
          </cell>
        </row>
        <row r="1562">
          <cell r="G1562">
            <v>5942</v>
          </cell>
          <cell r="I1562">
            <v>0.80216663925240994</v>
          </cell>
          <cell r="AX1562">
            <v>5942</v>
          </cell>
          <cell r="AZ1562">
            <v>0.80216663925240994</v>
          </cell>
        </row>
        <row r="1563">
          <cell r="G1563">
            <v>5942</v>
          </cell>
          <cell r="I1563">
            <v>0.80268608427317956</v>
          </cell>
          <cell r="AX1563">
            <v>5942</v>
          </cell>
          <cell r="AZ1563">
            <v>0.80268608427317956</v>
          </cell>
        </row>
        <row r="1564">
          <cell r="G1564">
            <v>5942</v>
          </cell>
          <cell r="I1564">
            <v>0.8031478131805303</v>
          </cell>
          <cell r="AX1564">
            <v>5942</v>
          </cell>
          <cell r="AZ1564">
            <v>0.8031478131805303</v>
          </cell>
        </row>
        <row r="1565">
          <cell r="G1565">
            <v>5943</v>
          </cell>
          <cell r="I1565">
            <v>0.80395358171367948</v>
          </cell>
          <cell r="AX1565">
            <v>5943</v>
          </cell>
          <cell r="AZ1565">
            <v>0.80395358171367948</v>
          </cell>
        </row>
        <row r="1566">
          <cell r="G1566">
            <v>5943</v>
          </cell>
          <cell r="I1566">
            <v>0.8043672890950051</v>
          </cell>
          <cell r="AX1566">
            <v>5943</v>
          </cell>
          <cell r="AZ1566">
            <v>0.8043672890950051</v>
          </cell>
        </row>
        <row r="1567">
          <cell r="G1567">
            <v>5943</v>
          </cell>
          <cell r="I1567">
            <v>0.80478099647633072</v>
          </cell>
          <cell r="AX1567">
            <v>5943</v>
          </cell>
          <cell r="AZ1567">
            <v>0.80478099647633072</v>
          </cell>
        </row>
        <row r="1568">
          <cell r="G1568">
            <v>5944</v>
          </cell>
          <cell r="I1568">
            <v>0.80519470385765635</v>
          </cell>
          <cell r="AX1568">
            <v>5944</v>
          </cell>
          <cell r="AZ1568">
            <v>0.80519470385765635</v>
          </cell>
        </row>
        <row r="1569">
          <cell r="G1569">
            <v>5946</v>
          </cell>
          <cell r="I1569">
            <v>0.80630287473105744</v>
          </cell>
          <cell r="AX1569">
            <v>5946</v>
          </cell>
          <cell r="AZ1569">
            <v>0.80630287473105744</v>
          </cell>
        </row>
        <row r="1570">
          <cell r="G1570">
            <v>5947</v>
          </cell>
          <cell r="I1570">
            <v>0.80671658211238306</v>
          </cell>
          <cell r="AX1570">
            <v>5947</v>
          </cell>
          <cell r="AZ1570">
            <v>0.80671658211238306</v>
          </cell>
        </row>
        <row r="1571">
          <cell r="G1571">
            <v>5948</v>
          </cell>
          <cell r="I1571">
            <v>0.8074463201452855</v>
          </cell>
          <cell r="AX1571">
            <v>5948</v>
          </cell>
          <cell r="AZ1571">
            <v>0.8074463201452855</v>
          </cell>
        </row>
        <row r="1572">
          <cell r="G1572">
            <v>5948</v>
          </cell>
          <cell r="I1572">
            <v>0.80795615656169828</v>
          </cell>
          <cell r="AX1572">
            <v>5948</v>
          </cell>
          <cell r="AZ1572">
            <v>0.80795615656169828</v>
          </cell>
        </row>
        <row r="1573">
          <cell r="G1573">
            <v>5948</v>
          </cell>
          <cell r="I1573">
            <v>0.80837171257831397</v>
          </cell>
          <cell r="AX1573">
            <v>5948</v>
          </cell>
          <cell r="AZ1573">
            <v>0.80837171257831397</v>
          </cell>
        </row>
        <row r="1574">
          <cell r="G1574">
            <v>5949</v>
          </cell>
          <cell r="I1574">
            <v>0.80947988345171507</v>
          </cell>
          <cell r="AX1574">
            <v>5949</v>
          </cell>
          <cell r="AZ1574">
            <v>0.80947988345171507</v>
          </cell>
        </row>
        <row r="1575">
          <cell r="G1575">
            <v>5949</v>
          </cell>
          <cell r="I1575">
            <v>0.8101171897201106</v>
          </cell>
          <cell r="AX1575">
            <v>5949</v>
          </cell>
          <cell r="AZ1575">
            <v>0.8101171897201106</v>
          </cell>
        </row>
        <row r="1576">
          <cell r="G1576">
            <v>5950</v>
          </cell>
          <cell r="I1576">
            <v>0.81053274573672629</v>
          </cell>
          <cell r="AX1576">
            <v>5950</v>
          </cell>
          <cell r="AZ1576">
            <v>0.81053274573672629</v>
          </cell>
        </row>
        <row r="1577">
          <cell r="G1577">
            <v>5951</v>
          </cell>
          <cell r="I1577">
            <v>0.81117005200512182</v>
          </cell>
          <cell r="AX1577">
            <v>5951</v>
          </cell>
          <cell r="AZ1577">
            <v>0.81117005200512182</v>
          </cell>
        </row>
        <row r="1578">
          <cell r="G1578">
            <v>5952</v>
          </cell>
          <cell r="I1578">
            <v>0.81151634868563494</v>
          </cell>
          <cell r="AX1578">
            <v>5952</v>
          </cell>
          <cell r="AZ1578">
            <v>0.81151634868563494</v>
          </cell>
        </row>
        <row r="1579">
          <cell r="G1579">
            <v>5953</v>
          </cell>
          <cell r="I1579">
            <v>0.81203579370640455</v>
          </cell>
          <cell r="AX1579">
            <v>5953</v>
          </cell>
          <cell r="AZ1579">
            <v>0.81203579370640455</v>
          </cell>
        </row>
        <row r="1580">
          <cell r="G1580">
            <v>5954</v>
          </cell>
          <cell r="I1580">
            <v>0.8126496481015264</v>
          </cell>
          <cell r="AX1580">
            <v>5954</v>
          </cell>
          <cell r="AZ1580">
            <v>0.8126496481015264</v>
          </cell>
        </row>
        <row r="1581">
          <cell r="G1581">
            <v>5954</v>
          </cell>
          <cell r="I1581">
            <v>0.81311137700887715</v>
          </cell>
          <cell r="AX1581">
            <v>5954</v>
          </cell>
          <cell r="AZ1581">
            <v>0.81311137700887715</v>
          </cell>
        </row>
        <row r="1582">
          <cell r="G1582">
            <v>5954</v>
          </cell>
          <cell r="I1582">
            <v>0.81357022548449676</v>
          </cell>
          <cell r="AX1582">
            <v>5954</v>
          </cell>
          <cell r="AZ1582">
            <v>0.81357022548449676</v>
          </cell>
        </row>
        <row r="1583">
          <cell r="G1583">
            <v>5954</v>
          </cell>
          <cell r="I1583">
            <v>0.81395259204892667</v>
          </cell>
          <cell r="AX1583">
            <v>5954</v>
          </cell>
          <cell r="AZ1583">
            <v>0.81395259204892667</v>
          </cell>
        </row>
        <row r="1584">
          <cell r="G1584">
            <v>5954</v>
          </cell>
          <cell r="I1584">
            <v>0.81429888872943978</v>
          </cell>
          <cell r="AX1584">
            <v>5954</v>
          </cell>
          <cell r="AZ1584">
            <v>0.81429888872943978</v>
          </cell>
        </row>
        <row r="1585">
          <cell r="G1585">
            <v>5955</v>
          </cell>
          <cell r="I1585">
            <v>0.8148183337502094</v>
          </cell>
          <cell r="AX1585">
            <v>5955</v>
          </cell>
          <cell r="AZ1585">
            <v>0.8148183337502094</v>
          </cell>
        </row>
        <row r="1586">
          <cell r="G1586">
            <v>5956</v>
          </cell>
          <cell r="I1586">
            <v>0.81528006265756015</v>
          </cell>
          <cell r="AX1586">
            <v>5956</v>
          </cell>
          <cell r="AZ1586">
            <v>0.81528006265756015</v>
          </cell>
        </row>
        <row r="1587">
          <cell r="G1587">
            <v>5956</v>
          </cell>
          <cell r="I1587">
            <v>0.81569561867417584</v>
          </cell>
          <cell r="AX1587">
            <v>5956</v>
          </cell>
          <cell r="AZ1587">
            <v>0.81569561867417584</v>
          </cell>
        </row>
        <row r="1588">
          <cell r="G1588">
            <v>5956</v>
          </cell>
          <cell r="I1588">
            <v>0.81611117469079153</v>
          </cell>
          <cell r="AX1588">
            <v>5956</v>
          </cell>
          <cell r="AZ1588">
            <v>0.81611117469079153</v>
          </cell>
        </row>
        <row r="1589">
          <cell r="G1589">
            <v>5957</v>
          </cell>
          <cell r="I1589">
            <v>0.81721934556419262</v>
          </cell>
          <cell r="AX1589">
            <v>5957</v>
          </cell>
          <cell r="AZ1589">
            <v>0.81721934556419262</v>
          </cell>
        </row>
        <row r="1590">
          <cell r="G1590">
            <v>5958</v>
          </cell>
          <cell r="I1590">
            <v>0.81844297016019063</v>
          </cell>
          <cell r="AX1590">
            <v>5958</v>
          </cell>
          <cell r="AZ1590">
            <v>0.81844297016019063</v>
          </cell>
        </row>
        <row r="1591">
          <cell r="G1591">
            <v>5958</v>
          </cell>
          <cell r="I1591">
            <v>0.81890469906754138</v>
          </cell>
          <cell r="AX1591">
            <v>5958</v>
          </cell>
          <cell r="AZ1591">
            <v>0.81890469906754138</v>
          </cell>
        </row>
        <row r="1592">
          <cell r="G1592">
            <v>5958</v>
          </cell>
          <cell r="I1592">
            <v>0.81936354754316099</v>
          </cell>
          <cell r="AX1592">
            <v>5958</v>
          </cell>
          <cell r="AZ1592">
            <v>0.81936354754316099</v>
          </cell>
        </row>
        <row r="1593">
          <cell r="G1593">
            <v>5961</v>
          </cell>
          <cell r="I1593">
            <v>0.82000085381155652</v>
          </cell>
          <cell r="AX1593">
            <v>5961</v>
          </cell>
          <cell r="AZ1593">
            <v>0.82000085381155652</v>
          </cell>
        </row>
        <row r="1594">
          <cell r="G1594">
            <v>5962</v>
          </cell>
          <cell r="I1594">
            <v>0.82034715049206963</v>
          </cell>
          <cell r="AX1594">
            <v>5962</v>
          </cell>
          <cell r="AZ1594">
            <v>0.82034715049206963</v>
          </cell>
        </row>
        <row r="1595">
          <cell r="G1595">
            <v>5963</v>
          </cell>
          <cell r="I1595">
            <v>0.82069344717258275</v>
          </cell>
          <cell r="AX1595">
            <v>5963</v>
          </cell>
          <cell r="AZ1595">
            <v>0.82069344717258275</v>
          </cell>
        </row>
        <row r="1596">
          <cell r="G1596">
            <v>5964</v>
          </cell>
          <cell r="I1596">
            <v>0.82133075344097828</v>
          </cell>
          <cell r="AX1596">
            <v>5964</v>
          </cell>
          <cell r="AZ1596">
            <v>0.82133075344097828</v>
          </cell>
        </row>
        <row r="1597">
          <cell r="G1597">
            <v>5967</v>
          </cell>
          <cell r="I1597">
            <v>0.82174630945759397</v>
          </cell>
          <cell r="AX1597">
            <v>5967</v>
          </cell>
          <cell r="AZ1597">
            <v>0.82174630945759397</v>
          </cell>
        </row>
        <row r="1598">
          <cell r="G1598">
            <v>5969</v>
          </cell>
          <cell r="I1598">
            <v>0.8223836157259895</v>
          </cell>
          <cell r="AX1598">
            <v>5969</v>
          </cell>
          <cell r="AZ1598">
            <v>0.8223836157259895</v>
          </cell>
        </row>
        <row r="1599">
          <cell r="G1599">
            <v>5970</v>
          </cell>
          <cell r="I1599">
            <v>0.82290387758560823</v>
          </cell>
          <cell r="AX1599">
            <v>5970</v>
          </cell>
          <cell r="AZ1599">
            <v>0.82290387758560823</v>
          </cell>
        </row>
        <row r="1600">
          <cell r="G1600">
            <v>5971</v>
          </cell>
          <cell r="I1600">
            <v>0.82341371400202101</v>
          </cell>
          <cell r="AX1600">
            <v>5971</v>
          </cell>
          <cell r="AZ1600">
            <v>0.82341371400202101</v>
          </cell>
        </row>
        <row r="1601">
          <cell r="G1601">
            <v>5971</v>
          </cell>
          <cell r="I1601">
            <v>0.82382927001863671</v>
          </cell>
          <cell r="AX1601">
            <v>5971</v>
          </cell>
          <cell r="AZ1601">
            <v>0.82382927001863671</v>
          </cell>
        </row>
        <row r="1602">
          <cell r="G1602">
            <v>5971</v>
          </cell>
          <cell r="I1602">
            <v>0.82434953187825544</v>
          </cell>
          <cell r="AX1602">
            <v>5971</v>
          </cell>
          <cell r="AZ1602">
            <v>0.82434953187825544</v>
          </cell>
        </row>
        <row r="1603">
          <cell r="G1603">
            <v>5972</v>
          </cell>
          <cell r="I1603">
            <v>0.82469582855876855</v>
          </cell>
          <cell r="AX1603">
            <v>5972</v>
          </cell>
          <cell r="AZ1603">
            <v>0.82469582855876855</v>
          </cell>
        </row>
        <row r="1604">
          <cell r="G1604">
            <v>5974</v>
          </cell>
          <cell r="I1604">
            <v>0.82504212523928167</v>
          </cell>
          <cell r="AX1604">
            <v>5974</v>
          </cell>
          <cell r="AZ1604">
            <v>0.82504212523928167</v>
          </cell>
        </row>
        <row r="1605">
          <cell r="G1605">
            <v>5978</v>
          </cell>
          <cell r="I1605">
            <v>0.82574759456006119</v>
          </cell>
          <cell r="AX1605">
            <v>5978</v>
          </cell>
          <cell r="AZ1605">
            <v>0.82574759456006119</v>
          </cell>
        </row>
        <row r="1606">
          <cell r="G1606">
            <v>6005</v>
          </cell>
          <cell r="I1606">
            <v>0.82630818246391602</v>
          </cell>
          <cell r="AX1606">
            <v>6005</v>
          </cell>
          <cell r="AZ1606">
            <v>0.82630818246391602</v>
          </cell>
        </row>
        <row r="1607">
          <cell r="G1607">
            <v>6008</v>
          </cell>
          <cell r="I1607">
            <v>0.82671187282146019</v>
          </cell>
          <cell r="AX1607">
            <v>6008</v>
          </cell>
          <cell r="AZ1607">
            <v>0.82671187282146019</v>
          </cell>
        </row>
        <row r="1608">
          <cell r="G1608">
            <v>6012</v>
          </cell>
          <cell r="I1608">
            <v>0.82726235771849677</v>
          </cell>
          <cell r="AX1608">
            <v>6012</v>
          </cell>
          <cell r="AZ1608">
            <v>0.82726235771849677</v>
          </cell>
        </row>
        <row r="1609">
          <cell r="G1609">
            <v>6012</v>
          </cell>
          <cell r="I1609">
            <v>0.82780061152855555</v>
          </cell>
          <cell r="AX1609">
            <v>6012</v>
          </cell>
          <cell r="AZ1609">
            <v>0.82780061152855555</v>
          </cell>
        </row>
        <row r="1610">
          <cell r="G1610">
            <v>6012</v>
          </cell>
          <cell r="I1610">
            <v>0.82808196952056279</v>
          </cell>
          <cell r="AX1610">
            <v>6012</v>
          </cell>
          <cell r="AZ1610">
            <v>0.82808196952056279</v>
          </cell>
        </row>
        <row r="1611">
          <cell r="G1611">
            <v>6014</v>
          </cell>
          <cell r="I1611">
            <v>0.82864255742441761</v>
          </cell>
          <cell r="AX1611">
            <v>6014</v>
          </cell>
          <cell r="AZ1611">
            <v>0.82864255742441761</v>
          </cell>
        </row>
        <row r="1612">
          <cell r="G1612">
            <v>6014</v>
          </cell>
          <cell r="I1612">
            <v>0.82920314532827244</v>
          </cell>
          <cell r="AX1612">
            <v>6014</v>
          </cell>
          <cell r="AZ1612">
            <v>0.82920314532827244</v>
          </cell>
        </row>
        <row r="1613">
          <cell r="G1613">
            <v>6015</v>
          </cell>
          <cell r="I1613">
            <v>0.82975363022530901</v>
          </cell>
          <cell r="AX1613">
            <v>6015</v>
          </cell>
          <cell r="AZ1613">
            <v>0.82975363022530901</v>
          </cell>
        </row>
        <row r="1614">
          <cell r="G1614">
            <v>6015</v>
          </cell>
          <cell r="I1614">
            <v>0.83060301365384992</v>
          </cell>
          <cell r="AX1614">
            <v>6015</v>
          </cell>
          <cell r="AZ1614">
            <v>0.83060301365384992</v>
          </cell>
        </row>
        <row r="1615">
          <cell r="G1615">
            <v>6016</v>
          </cell>
          <cell r="I1615">
            <v>0.83100670401139409</v>
          </cell>
          <cell r="AX1615">
            <v>6016</v>
          </cell>
          <cell r="AZ1615">
            <v>0.83100670401139409</v>
          </cell>
        </row>
        <row r="1616">
          <cell r="G1616">
            <v>6017</v>
          </cell>
          <cell r="I1616">
            <v>0.83156729191524892</v>
          </cell>
          <cell r="AX1616">
            <v>6017</v>
          </cell>
          <cell r="AZ1616">
            <v>0.83156729191524892</v>
          </cell>
        </row>
        <row r="1617">
          <cell r="G1617">
            <v>6018</v>
          </cell>
          <cell r="I1617">
            <v>0.83237467263033715</v>
          </cell>
          <cell r="AX1617">
            <v>6018</v>
          </cell>
          <cell r="AZ1617">
            <v>0.83237467263033715</v>
          </cell>
        </row>
        <row r="1618">
          <cell r="G1618">
            <v>6018</v>
          </cell>
          <cell r="I1618">
            <v>0.83291135724997534</v>
          </cell>
          <cell r="AX1618">
            <v>6018</v>
          </cell>
          <cell r="AZ1618">
            <v>0.83291135724997534</v>
          </cell>
        </row>
        <row r="1619">
          <cell r="G1619">
            <v>6018</v>
          </cell>
          <cell r="I1619">
            <v>0.83347194515383016</v>
          </cell>
          <cell r="AX1619">
            <v>6018</v>
          </cell>
          <cell r="AZ1619">
            <v>0.83347194515383016</v>
          </cell>
        </row>
        <row r="1620">
          <cell r="G1620">
            <v>6019</v>
          </cell>
          <cell r="I1620">
            <v>0.83416004590118609</v>
          </cell>
          <cell r="AX1620">
            <v>6019</v>
          </cell>
          <cell r="AZ1620">
            <v>0.83416004590118609</v>
          </cell>
        </row>
        <row r="1621">
          <cell r="G1621">
            <v>6019</v>
          </cell>
          <cell r="I1621">
            <v>0.83444140389319332</v>
          </cell>
          <cell r="AX1621">
            <v>6019</v>
          </cell>
          <cell r="AZ1621">
            <v>0.83444140389319332</v>
          </cell>
        </row>
        <row r="1622">
          <cell r="G1622">
            <v>6020</v>
          </cell>
          <cell r="I1622">
            <v>0.83533289751398287</v>
          </cell>
          <cell r="AX1622">
            <v>6020</v>
          </cell>
          <cell r="AZ1622">
            <v>0.83533289751398287</v>
          </cell>
        </row>
        <row r="1623">
          <cell r="G1623">
            <v>6020</v>
          </cell>
          <cell r="I1623">
            <v>0.83588338241101945</v>
          </cell>
          <cell r="AX1623">
            <v>6020</v>
          </cell>
          <cell r="AZ1623">
            <v>0.83588338241101945</v>
          </cell>
        </row>
        <row r="1624">
          <cell r="G1624">
            <v>6020</v>
          </cell>
          <cell r="I1624">
            <v>0.83701259763266522</v>
          </cell>
          <cell r="AX1624">
            <v>6020</v>
          </cell>
          <cell r="AZ1624">
            <v>0.83701259763266522</v>
          </cell>
        </row>
        <row r="1625">
          <cell r="G1625">
            <v>6020</v>
          </cell>
          <cell r="I1625">
            <v>0.83757318553652005</v>
          </cell>
          <cell r="AX1625">
            <v>6020</v>
          </cell>
          <cell r="AZ1625">
            <v>0.83757318553652005</v>
          </cell>
        </row>
        <row r="1626">
          <cell r="G1626">
            <v>6021</v>
          </cell>
          <cell r="I1626">
            <v>0.83812367043355662</v>
          </cell>
          <cell r="AX1626">
            <v>6021</v>
          </cell>
          <cell r="AZ1626">
            <v>0.83812367043355662</v>
          </cell>
        </row>
        <row r="1627">
          <cell r="G1627">
            <v>6022</v>
          </cell>
          <cell r="I1627">
            <v>0.83868425833741145</v>
          </cell>
          <cell r="AX1627">
            <v>6022</v>
          </cell>
          <cell r="AZ1627">
            <v>0.83868425833741145</v>
          </cell>
        </row>
        <row r="1628">
          <cell r="G1628">
            <v>6023</v>
          </cell>
          <cell r="I1628">
            <v>0.83953364176595235</v>
          </cell>
          <cell r="AX1628">
            <v>6023</v>
          </cell>
          <cell r="AZ1628">
            <v>0.83953364176595235</v>
          </cell>
        </row>
        <row r="1629">
          <cell r="G1629">
            <v>6023</v>
          </cell>
          <cell r="I1629">
            <v>0.83978845249536282</v>
          </cell>
          <cell r="AX1629">
            <v>6023</v>
          </cell>
          <cell r="AZ1629">
            <v>0.83978845249536282</v>
          </cell>
        </row>
        <row r="1630">
          <cell r="G1630">
            <v>6024</v>
          </cell>
          <cell r="I1630">
            <v>0.8403389373923994</v>
          </cell>
          <cell r="AX1630">
            <v>6024</v>
          </cell>
          <cell r="AZ1630">
            <v>0.8403389373923994</v>
          </cell>
        </row>
        <row r="1631">
          <cell r="G1631">
            <v>6024</v>
          </cell>
          <cell r="I1631">
            <v>0.84118832082094031</v>
          </cell>
          <cell r="AX1631">
            <v>6024</v>
          </cell>
          <cell r="AZ1631">
            <v>0.84118832082094031</v>
          </cell>
        </row>
        <row r="1632">
          <cell r="G1632">
            <v>6025</v>
          </cell>
          <cell r="I1632">
            <v>0.84199570153602854</v>
          </cell>
          <cell r="AX1632">
            <v>6025</v>
          </cell>
          <cell r="AZ1632">
            <v>0.84199570153602854</v>
          </cell>
        </row>
        <row r="1633">
          <cell r="G1633">
            <v>6025</v>
          </cell>
          <cell r="I1633">
            <v>0.84254618643306511</v>
          </cell>
          <cell r="AX1633">
            <v>6025</v>
          </cell>
          <cell r="AZ1633">
            <v>0.84254618643306511</v>
          </cell>
        </row>
        <row r="1634">
          <cell r="G1634">
            <v>6026</v>
          </cell>
          <cell r="I1634">
            <v>0.84299194399133948</v>
          </cell>
          <cell r="AX1634">
            <v>6026</v>
          </cell>
          <cell r="AZ1634">
            <v>0.84299194399133948</v>
          </cell>
        </row>
        <row r="1635">
          <cell r="G1635">
            <v>6026</v>
          </cell>
          <cell r="I1635">
            <v>0.84412115921298525</v>
          </cell>
          <cell r="AX1635">
            <v>6026</v>
          </cell>
          <cell r="AZ1635">
            <v>0.84412115921298525</v>
          </cell>
        </row>
        <row r="1636">
          <cell r="G1636">
            <v>6028</v>
          </cell>
          <cell r="I1636">
            <v>0.84468174711684008</v>
          </cell>
          <cell r="AX1636">
            <v>6028</v>
          </cell>
          <cell r="AZ1636">
            <v>0.84468174711684008</v>
          </cell>
        </row>
        <row r="1637">
          <cell r="G1637">
            <v>6029</v>
          </cell>
          <cell r="I1637">
            <v>0.84522000092689886</v>
          </cell>
          <cell r="AX1637">
            <v>6029</v>
          </cell>
          <cell r="AZ1637">
            <v>0.84522000092689886</v>
          </cell>
        </row>
        <row r="1638">
          <cell r="G1638">
            <v>6029</v>
          </cell>
          <cell r="I1638">
            <v>0.84577048582393544</v>
          </cell>
          <cell r="AX1638">
            <v>6029</v>
          </cell>
          <cell r="AZ1638">
            <v>0.84577048582393544</v>
          </cell>
        </row>
        <row r="1639">
          <cell r="G1639">
            <v>6030</v>
          </cell>
          <cell r="I1639">
            <v>0.84630873963399422</v>
          </cell>
          <cell r="AX1639">
            <v>6030</v>
          </cell>
          <cell r="AZ1639">
            <v>0.84630873963399422</v>
          </cell>
        </row>
        <row r="1640">
          <cell r="G1640">
            <v>6031</v>
          </cell>
          <cell r="I1640">
            <v>0.84677218820208</v>
          </cell>
          <cell r="AX1640">
            <v>6031</v>
          </cell>
          <cell r="AZ1640">
            <v>0.84677218820208</v>
          </cell>
        </row>
        <row r="1641">
          <cell r="G1641">
            <v>6035</v>
          </cell>
          <cell r="I1641">
            <v>0.84746028894943592</v>
          </cell>
          <cell r="AX1641">
            <v>6035</v>
          </cell>
          <cell r="AZ1641">
            <v>0.84746028894943592</v>
          </cell>
        </row>
        <row r="1642">
          <cell r="G1642">
            <v>6035</v>
          </cell>
          <cell r="I1642">
            <v>0.8480107738464725</v>
          </cell>
          <cell r="AX1642">
            <v>6035</v>
          </cell>
          <cell r="AZ1642">
            <v>0.8480107738464725</v>
          </cell>
        </row>
        <row r="1643">
          <cell r="G1643">
            <v>6035</v>
          </cell>
          <cell r="I1643">
            <v>0.84857136175032732</v>
          </cell>
          <cell r="AX1643">
            <v>6035</v>
          </cell>
          <cell r="AZ1643">
            <v>0.84857136175032732</v>
          </cell>
        </row>
        <row r="1644">
          <cell r="G1644">
            <v>6036</v>
          </cell>
          <cell r="I1644">
            <v>0.84912747853627113</v>
          </cell>
          <cell r="AX1644">
            <v>6036</v>
          </cell>
          <cell r="AZ1644">
            <v>0.84912747853627113</v>
          </cell>
        </row>
        <row r="1645">
          <cell r="G1645">
            <v>6037</v>
          </cell>
          <cell r="I1645">
            <v>0.84968806644012596</v>
          </cell>
          <cell r="AX1645">
            <v>6037</v>
          </cell>
          <cell r="AZ1645">
            <v>0.84968806644012596</v>
          </cell>
        </row>
        <row r="1646">
          <cell r="G1646">
            <v>6040</v>
          </cell>
          <cell r="I1646">
            <v>0.85015151500821173</v>
          </cell>
          <cell r="AX1646">
            <v>6040</v>
          </cell>
          <cell r="AZ1646">
            <v>0.85015151500821173</v>
          </cell>
        </row>
        <row r="1647">
          <cell r="G1647">
            <v>6045</v>
          </cell>
          <cell r="I1647">
            <v>0.85061496357629751</v>
          </cell>
          <cell r="AX1647">
            <v>6045</v>
          </cell>
          <cell r="AZ1647">
            <v>0.85061496357629751</v>
          </cell>
        </row>
        <row r="1648">
          <cell r="G1648">
            <v>6059</v>
          </cell>
          <cell r="I1648">
            <v>0.85091908557728446</v>
          </cell>
          <cell r="AX1648">
            <v>6059</v>
          </cell>
          <cell r="AZ1648">
            <v>0.85091908557728446</v>
          </cell>
        </row>
        <row r="1649">
          <cell r="G1649">
            <v>6059</v>
          </cell>
          <cell r="I1649">
            <v>0.85122320757827141</v>
          </cell>
          <cell r="AX1649">
            <v>6059</v>
          </cell>
          <cell r="AZ1649">
            <v>0.85122320757827141</v>
          </cell>
        </row>
        <row r="1650">
          <cell r="G1650">
            <v>6060</v>
          </cell>
          <cell r="I1650">
            <v>0.85173009907567543</v>
          </cell>
          <cell r="AX1650">
            <v>6060</v>
          </cell>
          <cell r="AZ1650">
            <v>0.85173009907567543</v>
          </cell>
        </row>
        <row r="1651">
          <cell r="G1651">
            <v>6064</v>
          </cell>
          <cell r="I1651">
            <v>0.85210500661166733</v>
          </cell>
          <cell r="AX1651">
            <v>6064</v>
          </cell>
          <cell r="AZ1651">
            <v>0.85210500661166733</v>
          </cell>
        </row>
        <row r="1652">
          <cell r="G1652">
            <v>6066</v>
          </cell>
          <cell r="I1652">
            <v>0.85256121110890692</v>
          </cell>
          <cell r="AX1652">
            <v>6066</v>
          </cell>
          <cell r="AZ1652">
            <v>0.85256121110890692</v>
          </cell>
        </row>
        <row r="1653">
          <cell r="G1653">
            <v>6068</v>
          </cell>
          <cell r="I1653">
            <v>0.85286533310989388</v>
          </cell>
          <cell r="AX1653">
            <v>6068</v>
          </cell>
          <cell r="AZ1653">
            <v>0.85286533310989388</v>
          </cell>
        </row>
        <row r="1654">
          <cell r="G1654">
            <v>6070</v>
          </cell>
          <cell r="I1654">
            <v>0.85336906473069729</v>
          </cell>
          <cell r="AX1654">
            <v>6070</v>
          </cell>
          <cell r="AZ1654">
            <v>0.85336906473069729</v>
          </cell>
        </row>
        <row r="1655">
          <cell r="G1655">
            <v>6073</v>
          </cell>
          <cell r="I1655">
            <v>0.85379485272868627</v>
          </cell>
          <cell r="AX1655">
            <v>6073</v>
          </cell>
          <cell r="AZ1655">
            <v>0.85379485272868627</v>
          </cell>
        </row>
        <row r="1656">
          <cell r="G1656">
            <v>6073</v>
          </cell>
          <cell r="I1656">
            <v>0.85422064072667525</v>
          </cell>
          <cell r="AX1656">
            <v>6073</v>
          </cell>
          <cell r="AZ1656">
            <v>0.85422064072667525</v>
          </cell>
        </row>
        <row r="1657">
          <cell r="G1657">
            <v>6074</v>
          </cell>
          <cell r="I1657">
            <v>0.85464642872466423</v>
          </cell>
          <cell r="AX1657">
            <v>6074</v>
          </cell>
          <cell r="AZ1657">
            <v>0.85464642872466423</v>
          </cell>
        </row>
        <row r="1658">
          <cell r="G1658">
            <v>6074</v>
          </cell>
          <cell r="I1658">
            <v>0.85501970258295779</v>
          </cell>
          <cell r="AX1658">
            <v>6074</v>
          </cell>
          <cell r="AZ1658">
            <v>0.85501970258295779</v>
          </cell>
        </row>
        <row r="1659">
          <cell r="G1659">
            <v>6075</v>
          </cell>
          <cell r="I1659">
            <v>0.8555265940803618</v>
          </cell>
          <cell r="AX1659">
            <v>6075</v>
          </cell>
          <cell r="AZ1659">
            <v>0.8555265940803618</v>
          </cell>
        </row>
        <row r="1660">
          <cell r="G1660">
            <v>6077</v>
          </cell>
          <cell r="I1660">
            <v>0.8559827985776014</v>
          </cell>
          <cell r="AX1660">
            <v>6077</v>
          </cell>
          <cell r="AZ1660">
            <v>0.8559827985776014</v>
          </cell>
        </row>
        <row r="1661">
          <cell r="G1661">
            <v>6078</v>
          </cell>
          <cell r="I1661">
            <v>0.85654551456161576</v>
          </cell>
          <cell r="AX1661">
            <v>6078</v>
          </cell>
          <cell r="AZ1661">
            <v>0.85654551456161576</v>
          </cell>
        </row>
        <row r="1662">
          <cell r="G1662">
            <v>6079</v>
          </cell>
          <cell r="I1662">
            <v>0.85705240605901978</v>
          </cell>
          <cell r="AX1662">
            <v>6079</v>
          </cell>
          <cell r="AZ1662">
            <v>0.85705240605901978</v>
          </cell>
        </row>
        <row r="1663">
          <cell r="G1663">
            <v>6080</v>
          </cell>
          <cell r="I1663">
            <v>0.85739216802873985</v>
          </cell>
          <cell r="AX1663">
            <v>6080</v>
          </cell>
          <cell r="AZ1663">
            <v>0.85739216802873985</v>
          </cell>
        </row>
        <row r="1664">
          <cell r="G1664">
            <v>6081</v>
          </cell>
          <cell r="I1664">
            <v>0.85781795602672883</v>
          </cell>
          <cell r="AX1664">
            <v>6081</v>
          </cell>
          <cell r="AZ1664">
            <v>0.85781795602672883</v>
          </cell>
        </row>
        <row r="1665">
          <cell r="G1665">
            <v>6081</v>
          </cell>
          <cell r="I1665">
            <v>0.85822226976128935</v>
          </cell>
          <cell r="AX1665">
            <v>6081</v>
          </cell>
          <cell r="AZ1665">
            <v>0.85822226976128935</v>
          </cell>
        </row>
        <row r="1666">
          <cell r="G1666">
            <v>6081</v>
          </cell>
          <cell r="I1666">
            <v>0.85896879598211739</v>
          </cell>
          <cell r="AX1666">
            <v>6081</v>
          </cell>
          <cell r="AZ1666">
            <v>0.85896879598211739</v>
          </cell>
        </row>
        <row r="1667">
          <cell r="G1667">
            <v>6081</v>
          </cell>
          <cell r="I1667">
            <v>0.85934206984041095</v>
          </cell>
          <cell r="AX1667">
            <v>6081</v>
          </cell>
          <cell r="AZ1667">
            <v>0.85934206984041095</v>
          </cell>
        </row>
        <row r="1668">
          <cell r="G1668">
            <v>6082</v>
          </cell>
          <cell r="I1668">
            <v>0.85980867828509733</v>
          </cell>
          <cell r="AX1668">
            <v>6082</v>
          </cell>
          <cell r="AZ1668">
            <v>0.85980867828509733</v>
          </cell>
        </row>
        <row r="1669">
          <cell r="G1669">
            <v>6082</v>
          </cell>
          <cell r="I1669">
            <v>0.86027528672978371</v>
          </cell>
          <cell r="AX1669">
            <v>6082</v>
          </cell>
          <cell r="AZ1669">
            <v>0.86027528672978371</v>
          </cell>
        </row>
        <row r="1670">
          <cell r="G1670">
            <v>6082</v>
          </cell>
          <cell r="I1670">
            <v>0.86064856058807726</v>
          </cell>
          <cell r="AX1670">
            <v>6082</v>
          </cell>
          <cell r="AZ1670">
            <v>0.86064856058807726</v>
          </cell>
        </row>
        <row r="1671">
          <cell r="G1671">
            <v>6083</v>
          </cell>
          <cell r="I1671">
            <v>0.86095268258906421</v>
          </cell>
          <cell r="AX1671">
            <v>6083</v>
          </cell>
          <cell r="AZ1671">
            <v>0.86095268258906421</v>
          </cell>
        </row>
        <row r="1672">
          <cell r="G1672">
            <v>6084</v>
          </cell>
          <cell r="I1672">
            <v>0.86132759012505611</v>
          </cell>
          <cell r="AX1672">
            <v>6084</v>
          </cell>
          <cell r="AZ1672">
            <v>0.86132759012505611</v>
          </cell>
        </row>
        <row r="1673">
          <cell r="G1673">
            <v>6084</v>
          </cell>
          <cell r="I1673">
            <v>0.86170086398334966</v>
          </cell>
          <cell r="AX1673">
            <v>6084</v>
          </cell>
          <cell r="AZ1673">
            <v>0.86170086398334966</v>
          </cell>
        </row>
        <row r="1674">
          <cell r="G1674">
            <v>6085</v>
          </cell>
          <cell r="I1674">
            <v>0.86216747242803604</v>
          </cell>
          <cell r="AX1674">
            <v>6085</v>
          </cell>
          <cell r="AZ1674">
            <v>0.86216747242803604</v>
          </cell>
        </row>
        <row r="1675">
          <cell r="G1675">
            <v>6085</v>
          </cell>
          <cell r="I1675">
            <v>0.8625407462863296</v>
          </cell>
          <cell r="AX1675">
            <v>6085</v>
          </cell>
          <cell r="AZ1675">
            <v>0.8625407462863296</v>
          </cell>
        </row>
        <row r="1676">
          <cell r="G1676">
            <v>6089</v>
          </cell>
          <cell r="I1676">
            <v>0.86284486828731655</v>
          </cell>
          <cell r="AX1676">
            <v>6089</v>
          </cell>
          <cell r="AZ1676">
            <v>0.86284486828731655</v>
          </cell>
        </row>
        <row r="1677">
          <cell r="G1677">
            <v>6092</v>
          </cell>
          <cell r="I1677">
            <v>0.86335448974613738</v>
          </cell>
          <cell r="AX1677">
            <v>6092</v>
          </cell>
          <cell r="AZ1677">
            <v>0.86335448974613738</v>
          </cell>
        </row>
        <row r="1678">
          <cell r="G1678">
            <v>6095</v>
          </cell>
          <cell r="I1678">
            <v>0.86376664943280146</v>
          </cell>
          <cell r="AX1678">
            <v>6095</v>
          </cell>
          <cell r="AZ1678">
            <v>0.86376664943280146</v>
          </cell>
        </row>
        <row r="1679">
          <cell r="G1679">
            <v>6095</v>
          </cell>
          <cell r="I1679">
            <v>0.86413992329109501</v>
          </cell>
          <cell r="AX1679">
            <v>6095</v>
          </cell>
          <cell r="AZ1679">
            <v>0.86413992329109501</v>
          </cell>
        </row>
        <row r="1680">
          <cell r="G1680">
            <v>6128</v>
          </cell>
          <cell r="I1680">
            <v>0.86486966132399745</v>
          </cell>
          <cell r="AX1680">
            <v>6128</v>
          </cell>
          <cell r="AZ1680">
            <v>0.86486966132399745</v>
          </cell>
        </row>
        <row r="1681">
          <cell r="G1681">
            <v>6140</v>
          </cell>
          <cell r="I1681">
            <v>0.86559939935689989</v>
          </cell>
          <cell r="AX1681">
            <v>6140</v>
          </cell>
          <cell r="AZ1681">
            <v>0.86559939935689989</v>
          </cell>
        </row>
        <row r="1682">
          <cell r="G1682">
            <v>6150</v>
          </cell>
          <cell r="I1682">
            <v>0.86632913738980233</v>
          </cell>
          <cell r="AX1682">
            <v>6150</v>
          </cell>
          <cell r="AZ1682">
            <v>0.86632913738980233</v>
          </cell>
        </row>
        <row r="1683">
          <cell r="G1683">
            <v>6173</v>
          </cell>
          <cell r="I1683">
            <v>0.86656430099531523</v>
          </cell>
          <cell r="AX1683">
            <v>6173</v>
          </cell>
          <cell r="AZ1683">
            <v>0.86656430099531523</v>
          </cell>
        </row>
        <row r="1684">
          <cell r="G1684">
            <v>6178</v>
          </cell>
          <cell r="I1684">
            <v>0.86699718259383618</v>
          </cell>
          <cell r="AX1684">
            <v>6178</v>
          </cell>
          <cell r="AZ1684">
            <v>0.86699718259383618</v>
          </cell>
        </row>
        <row r="1685">
          <cell r="G1685">
            <v>6198</v>
          </cell>
          <cell r="I1685">
            <v>0.86740121688352734</v>
          </cell>
          <cell r="AX1685">
            <v>6198</v>
          </cell>
          <cell r="AZ1685">
            <v>0.86740121688352734</v>
          </cell>
        </row>
        <row r="1686">
          <cell r="G1686">
            <v>6203</v>
          </cell>
          <cell r="I1686">
            <v>0.86811681070688429</v>
          </cell>
          <cell r="AX1686">
            <v>6203</v>
          </cell>
          <cell r="AZ1686">
            <v>0.86811681070688429</v>
          </cell>
        </row>
        <row r="1687">
          <cell r="G1687">
            <v>6204</v>
          </cell>
          <cell r="I1687">
            <v>0.86854425387833079</v>
          </cell>
          <cell r="AX1687">
            <v>6204</v>
          </cell>
          <cell r="AZ1687">
            <v>0.86854425387833079</v>
          </cell>
        </row>
        <row r="1688">
          <cell r="G1688">
            <v>6207</v>
          </cell>
          <cell r="I1688">
            <v>0.86907853097293986</v>
          </cell>
          <cell r="AX1688">
            <v>6207</v>
          </cell>
          <cell r="AZ1688">
            <v>0.86907853097293986</v>
          </cell>
        </row>
        <row r="1689">
          <cell r="G1689">
            <v>6207</v>
          </cell>
          <cell r="I1689">
            <v>0.86936666012909114</v>
          </cell>
          <cell r="AX1689">
            <v>6207</v>
          </cell>
          <cell r="AZ1689">
            <v>0.86936666012909114</v>
          </cell>
        </row>
        <row r="1690">
          <cell r="G1690">
            <v>6208</v>
          </cell>
          <cell r="I1690">
            <v>0.87000781413838124</v>
          </cell>
          <cell r="AX1690">
            <v>6208</v>
          </cell>
          <cell r="AZ1690">
            <v>0.87000781413838124</v>
          </cell>
        </row>
        <row r="1691">
          <cell r="G1691">
            <v>6208</v>
          </cell>
          <cell r="I1691">
            <v>0.87041150449592541</v>
          </cell>
          <cell r="AX1691">
            <v>6208</v>
          </cell>
          <cell r="AZ1691">
            <v>0.87041150449592541</v>
          </cell>
        </row>
        <row r="1692">
          <cell r="G1692">
            <v>6209</v>
          </cell>
          <cell r="I1692">
            <v>0.87084438609444637</v>
          </cell>
          <cell r="AX1692">
            <v>6209</v>
          </cell>
          <cell r="AZ1692">
            <v>0.87084438609444637</v>
          </cell>
        </row>
        <row r="1693">
          <cell r="G1693">
            <v>6209</v>
          </cell>
          <cell r="I1693">
            <v>0.87143433720535146</v>
          </cell>
          <cell r="AX1693">
            <v>6209</v>
          </cell>
          <cell r="AZ1693">
            <v>0.87143433720535146</v>
          </cell>
        </row>
        <row r="1694">
          <cell r="G1694">
            <v>6210</v>
          </cell>
          <cell r="I1694">
            <v>0.87188009476362582</v>
          </cell>
          <cell r="AX1694">
            <v>6210</v>
          </cell>
          <cell r="AZ1694">
            <v>0.87188009476362582</v>
          </cell>
        </row>
        <row r="1695">
          <cell r="G1695">
            <v>6210</v>
          </cell>
          <cell r="I1695">
            <v>0.87257268812465205</v>
          </cell>
          <cell r="AX1695">
            <v>6210</v>
          </cell>
          <cell r="AZ1695">
            <v>0.87257268812465205</v>
          </cell>
        </row>
        <row r="1696">
          <cell r="G1696">
            <v>6210</v>
          </cell>
          <cell r="I1696">
            <v>0.87291898480516517</v>
          </cell>
          <cell r="AX1696">
            <v>6210</v>
          </cell>
          <cell r="AZ1696">
            <v>0.87291898480516517</v>
          </cell>
        </row>
        <row r="1697">
          <cell r="G1697">
            <v>6210</v>
          </cell>
          <cell r="I1697">
            <v>0.8731995904456008</v>
          </cell>
          <cell r="AX1697">
            <v>6210</v>
          </cell>
          <cell r="AZ1697">
            <v>0.8731995904456008</v>
          </cell>
        </row>
        <row r="1698">
          <cell r="G1698">
            <v>6211</v>
          </cell>
          <cell r="I1698">
            <v>0.87373784425565959</v>
          </cell>
          <cell r="AX1698">
            <v>6211</v>
          </cell>
          <cell r="AZ1698">
            <v>0.87373784425565959</v>
          </cell>
        </row>
        <row r="1699">
          <cell r="G1699">
            <v>6211</v>
          </cell>
          <cell r="I1699">
            <v>0.87418360181393395</v>
          </cell>
          <cell r="AX1699">
            <v>6211</v>
          </cell>
          <cell r="AZ1699">
            <v>0.87418360181393395</v>
          </cell>
        </row>
        <row r="1700">
          <cell r="G1700">
            <v>6211</v>
          </cell>
          <cell r="I1700">
            <v>0.87461104498538045</v>
          </cell>
          <cell r="AX1700">
            <v>6211</v>
          </cell>
          <cell r="AZ1700">
            <v>0.87461104498538045</v>
          </cell>
        </row>
        <row r="1701">
          <cell r="G1701">
            <v>6211</v>
          </cell>
          <cell r="I1701">
            <v>0.87495734166589356</v>
          </cell>
          <cell r="AX1701">
            <v>6211</v>
          </cell>
          <cell r="AZ1701">
            <v>0.87495734166589356</v>
          </cell>
        </row>
        <row r="1702">
          <cell r="G1702">
            <v>6212</v>
          </cell>
          <cell r="I1702">
            <v>0.8757647223809818</v>
          </cell>
          <cell r="AX1702">
            <v>6212</v>
          </cell>
          <cell r="AZ1702">
            <v>0.8757647223809818</v>
          </cell>
        </row>
        <row r="1703">
          <cell r="G1703">
            <v>6212</v>
          </cell>
          <cell r="I1703">
            <v>0.87657210309607003</v>
          </cell>
          <cell r="AX1703">
            <v>6212</v>
          </cell>
          <cell r="AZ1703">
            <v>0.87657210309607003</v>
          </cell>
        </row>
        <row r="1704">
          <cell r="G1704">
            <v>6212</v>
          </cell>
          <cell r="I1704">
            <v>0.87728449405130804</v>
          </cell>
          <cell r="AX1704">
            <v>6212</v>
          </cell>
          <cell r="AZ1704">
            <v>0.87728449405130804</v>
          </cell>
        </row>
        <row r="1705">
          <cell r="G1705">
            <v>6212</v>
          </cell>
          <cell r="I1705">
            <v>0.87787444516221314</v>
          </cell>
          <cell r="AX1705">
            <v>6212</v>
          </cell>
          <cell r="AZ1705">
            <v>0.87787444516221314</v>
          </cell>
        </row>
        <row r="1706">
          <cell r="G1706">
            <v>6213</v>
          </cell>
          <cell r="I1706">
            <v>0.87832056814839365</v>
          </cell>
          <cell r="AX1706">
            <v>6213</v>
          </cell>
          <cell r="AZ1706">
            <v>0.87832056814839365</v>
          </cell>
        </row>
        <row r="1707">
          <cell r="G1707">
            <v>6214</v>
          </cell>
          <cell r="I1707">
            <v>0.87921504967971031</v>
          </cell>
          <cell r="AX1707">
            <v>6214</v>
          </cell>
          <cell r="AZ1707">
            <v>0.87921504967971031</v>
          </cell>
        </row>
        <row r="1708">
          <cell r="G1708">
            <v>6214</v>
          </cell>
          <cell r="I1708">
            <v>0.87992744063494832</v>
          </cell>
          <cell r="AX1708">
            <v>6214</v>
          </cell>
          <cell r="AZ1708">
            <v>0.87992744063494832</v>
          </cell>
        </row>
        <row r="1709">
          <cell r="G1709">
            <v>6215</v>
          </cell>
          <cell r="I1709">
            <v>0.88056859464423842</v>
          </cell>
          <cell r="AX1709">
            <v>6215</v>
          </cell>
          <cell r="AZ1709">
            <v>0.88056859464423842</v>
          </cell>
        </row>
        <row r="1710">
          <cell r="G1710">
            <v>6215</v>
          </cell>
          <cell r="I1710">
            <v>0.88097262893392958</v>
          </cell>
          <cell r="AX1710">
            <v>6215</v>
          </cell>
          <cell r="AZ1710">
            <v>0.88097262893392958</v>
          </cell>
        </row>
        <row r="1711">
          <cell r="G1711">
            <v>6216</v>
          </cell>
          <cell r="I1711">
            <v>0.88150690602853865</v>
          </cell>
          <cell r="AX1711">
            <v>6216</v>
          </cell>
          <cell r="AZ1711">
            <v>0.88150690602853865</v>
          </cell>
        </row>
        <row r="1712">
          <cell r="G1712">
            <v>6216</v>
          </cell>
          <cell r="I1712">
            <v>0.88219949938956488</v>
          </cell>
          <cell r="AX1712">
            <v>6216</v>
          </cell>
          <cell r="AZ1712">
            <v>0.88219949938956488</v>
          </cell>
        </row>
        <row r="1713">
          <cell r="G1713">
            <v>6217</v>
          </cell>
          <cell r="I1713">
            <v>0.88260353367925604</v>
          </cell>
          <cell r="AX1713">
            <v>6217</v>
          </cell>
          <cell r="AZ1713">
            <v>0.88260353367925604</v>
          </cell>
        </row>
        <row r="1714">
          <cell r="G1714">
            <v>6217</v>
          </cell>
          <cell r="I1714">
            <v>0.88304965666543656</v>
          </cell>
          <cell r="AX1714">
            <v>6217</v>
          </cell>
          <cell r="AZ1714">
            <v>0.88304965666543656</v>
          </cell>
        </row>
        <row r="1715">
          <cell r="G1715">
            <v>6218</v>
          </cell>
          <cell r="I1715">
            <v>0.88345334702298073</v>
          </cell>
          <cell r="AX1715">
            <v>6218</v>
          </cell>
          <cell r="AZ1715">
            <v>0.88345334702298073</v>
          </cell>
        </row>
        <row r="1716">
          <cell r="G1716">
            <v>6220</v>
          </cell>
          <cell r="I1716">
            <v>0.88385738131267189</v>
          </cell>
          <cell r="AX1716">
            <v>6220</v>
          </cell>
          <cell r="AZ1716">
            <v>0.88385738131267189</v>
          </cell>
        </row>
        <row r="1717">
          <cell r="G1717">
            <v>6223</v>
          </cell>
          <cell r="I1717">
            <v>0.88456977226790989</v>
          </cell>
          <cell r="AX1717">
            <v>6223</v>
          </cell>
          <cell r="AZ1717">
            <v>0.88456977226790989</v>
          </cell>
        </row>
        <row r="1718">
          <cell r="G1718">
            <v>6223</v>
          </cell>
          <cell r="I1718">
            <v>0.88491606894842301</v>
          </cell>
          <cell r="AX1718">
            <v>6223</v>
          </cell>
          <cell r="AZ1718">
            <v>0.88491606894842301</v>
          </cell>
        </row>
        <row r="1719">
          <cell r="G1719">
            <v>6224</v>
          </cell>
          <cell r="I1719">
            <v>0.88531975930596718</v>
          </cell>
          <cell r="AX1719">
            <v>6224</v>
          </cell>
          <cell r="AZ1719">
            <v>0.88531975930596718</v>
          </cell>
        </row>
        <row r="1720">
          <cell r="G1720">
            <v>6224</v>
          </cell>
          <cell r="I1720">
            <v>0.88608451393058629</v>
          </cell>
          <cell r="AX1720">
            <v>6224</v>
          </cell>
          <cell r="AZ1720">
            <v>0.88608451393058629</v>
          </cell>
        </row>
        <row r="1721">
          <cell r="G1721">
            <v>6224</v>
          </cell>
          <cell r="I1721">
            <v>0.88653063691676681</v>
          </cell>
          <cell r="AX1721">
            <v>6224</v>
          </cell>
          <cell r="AZ1721">
            <v>0.88653063691676681</v>
          </cell>
        </row>
        <row r="1722">
          <cell r="G1722">
            <v>6225</v>
          </cell>
          <cell r="I1722">
            <v>0.88693467120645797</v>
          </cell>
          <cell r="AX1722">
            <v>6225</v>
          </cell>
          <cell r="AZ1722">
            <v>0.88693467120645797</v>
          </cell>
        </row>
        <row r="1723">
          <cell r="G1723">
            <v>6227</v>
          </cell>
          <cell r="I1723">
            <v>0.88733836156400214</v>
          </cell>
          <cell r="AX1723">
            <v>6227</v>
          </cell>
          <cell r="AZ1723">
            <v>0.88733836156400214</v>
          </cell>
        </row>
        <row r="1724">
          <cell r="G1724">
            <v>6228</v>
          </cell>
          <cell r="I1724">
            <v>0.88776580473544864</v>
          </cell>
          <cell r="AX1724">
            <v>6228</v>
          </cell>
          <cell r="AZ1724">
            <v>0.88776580473544864</v>
          </cell>
        </row>
        <row r="1725">
          <cell r="G1725">
            <v>6229</v>
          </cell>
          <cell r="I1725">
            <v>0.88819324790689513</v>
          </cell>
          <cell r="AX1725">
            <v>6229</v>
          </cell>
          <cell r="AZ1725">
            <v>0.88819324790689513</v>
          </cell>
        </row>
        <row r="1726">
          <cell r="G1726">
            <v>6231</v>
          </cell>
          <cell r="I1726">
            <v>0.88878638039016</v>
          </cell>
          <cell r="AX1726">
            <v>6231</v>
          </cell>
          <cell r="AZ1726">
            <v>0.88878638039016</v>
          </cell>
        </row>
        <row r="1727">
          <cell r="G1727">
            <v>6232</v>
          </cell>
          <cell r="I1727">
            <v>0.88913267707067312</v>
          </cell>
          <cell r="AX1727">
            <v>6232</v>
          </cell>
          <cell r="AZ1727">
            <v>0.88913267707067312</v>
          </cell>
        </row>
        <row r="1728">
          <cell r="G1728">
            <v>6232</v>
          </cell>
          <cell r="I1728">
            <v>0.88947897375118623</v>
          </cell>
          <cell r="AX1728">
            <v>6232</v>
          </cell>
          <cell r="AZ1728">
            <v>0.88947897375118623</v>
          </cell>
        </row>
        <row r="1729">
          <cell r="G1729">
            <v>6232</v>
          </cell>
          <cell r="I1729">
            <v>0.88982527043169934</v>
          </cell>
          <cell r="AX1729">
            <v>6232</v>
          </cell>
          <cell r="AZ1729">
            <v>0.88982527043169934</v>
          </cell>
        </row>
        <row r="1730">
          <cell r="G1730">
            <v>6263</v>
          </cell>
          <cell r="I1730">
            <v>0.89014256933306823</v>
          </cell>
          <cell r="AX1730">
            <v>6263</v>
          </cell>
          <cell r="AZ1730">
            <v>0.89014256933306823</v>
          </cell>
        </row>
        <row r="1731">
          <cell r="G1731">
            <v>6267</v>
          </cell>
          <cell r="I1731">
            <v>0.89045986823443712</v>
          </cell>
          <cell r="AX1731">
            <v>6267</v>
          </cell>
          <cell r="AZ1731">
            <v>0.89045986823443712</v>
          </cell>
        </row>
        <row r="1732">
          <cell r="G1732">
            <v>6336</v>
          </cell>
          <cell r="I1732">
            <v>0.89077379230161358</v>
          </cell>
          <cell r="AX1732">
            <v>6336</v>
          </cell>
          <cell r="AZ1732">
            <v>0.89077379230161358</v>
          </cell>
        </row>
        <row r="1733">
          <cell r="G1733">
            <v>6337</v>
          </cell>
          <cell r="I1733">
            <v>0.89108771636879003</v>
          </cell>
          <cell r="AX1733">
            <v>6337</v>
          </cell>
          <cell r="AZ1733">
            <v>0.89108771636879003</v>
          </cell>
        </row>
        <row r="1734">
          <cell r="G1734">
            <v>6338</v>
          </cell>
          <cell r="I1734">
            <v>0.8917022156366875</v>
          </cell>
          <cell r="AX1734">
            <v>6338</v>
          </cell>
          <cell r="AZ1734">
            <v>0.8917022156366875</v>
          </cell>
        </row>
        <row r="1735">
          <cell r="G1735">
            <v>6338</v>
          </cell>
          <cell r="I1735">
            <v>0.89201613970386395</v>
          </cell>
          <cell r="AX1735">
            <v>6338</v>
          </cell>
          <cell r="AZ1735">
            <v>0.89201613970386395</v>
          </cell>
        </row>
        <row r="1736">
          <cell r="G1736">
            <v>6339</v>
          </cell>
          <cell r="I1736">
            <v>0.8923300637710404</v>
          </cell>
          <cell r="AX1736">
            <v>6339</v>
          </cell>
          <cell r="AZ1736">
            <v>0.8923300637710404</v>
          </cell>
        </row>
        <row r="1737">
          <cell r="G1737">
            <v>6349</v>
          </cell>
          <cell r="I1737">
            <v>0.89264398783821686</v>
          </cell>
          <cell r="AX1737">
            <v>6349</v>
          </cell>
          <cell r="AZ1737">
            <v>0.89264398783821686</v>
          </cell>
        </row>
        <row r="1738">
          <cell r="G1738">
            <v>6357</v>
          </cell>
          <cell r="I1738">
            <v>0.89295791190539331</v>
          </cell>
          <cell r="AX1738">
            <v>6357</v>
          </cell>
          <cell r="AZ1738">
            <v>0.89295791190539331</v>
          </cell>
        </row>
        <row r="1739">
          <cell r="G1739">
            <v>6421</v>
          </cell>
          <cell r="I1739">
            <v>0.89315580186447485</v>
          </cell>
          <cell r="AX1739">
            <v>6421</v>
          </cell>
          <cell r="AZ1739">
            <v>0.89315580186447485</v>
          </cell>
        </row>
        <row r="1740">
          <cell r="G1740">
            <v>6428</v>
          </cell>
          <cell r="I1740">
            <v>0.89345263680309717</v>
          </cell>
          <cell r="AX1740">
            <v>6428</v>
          </cell>
          <cell r="AZ1740">
            <v>0.89345263680309717</v>
          </cell>
        </row>
        <row r="1741">
          <cell r="G1741">
            <v>6449</v>
          </cell>
          <cell r="I1741">
            <v>0.89391352737583962</v>
          </cell>
          <cell r="AX1741">
            <v>6449</v>
          </cell>
          <cell r="AZ1741">
            <v>0.89391352737583962</v>
          </cell>
        </row>
        <row r="1742">
          <cell r="G1742">
            <v>6459</v>
          </cell>
          <cell r="I1742">
            <v>0.89437441794858208</v>
          </cell>
          <cell r="AX1742">
            <v>6459</v>
          </cell>
          <cell r="AZ1742">
            <v>0.89437441794858208</v>
          </cell>
        </row>
        <row r="1743">
          <cell r="G1743">
            <v>6460</v>
          </cell>
          <cell r="I1743">
            <v>0.89483530852132454</v>
          </cell>
          <cell r="AX1743">
            <v>6460</v>
          </cell>
          <cell r="AZ1743">
            <v>0.89483530852132454</v>
          </cell>
        </row>
        <row r="1744">
          <cell r="G1744">
            <v>6460</v>
          </cell>
          <cell r="I1744">
            <v>0.89529619909406699</v>
          </cell>
          <cell r="AX1744">
            <v>6460</v>
          </cell>
          <cell r="AZ1744">
            <v>0.89529619909406699</v>
          </cell>
        </row>
        <row r="1745">
          <cell r="G1745">
            <v>6564</v>
          </cell>
          <cell r="I1745">
            <v>0.89555004251431403</v>
          </cell>
          <cell r="AX1745">
            <v>6564</v>
          </cell>
          <cell r="AZ1745">
            <v>0.89555004251431403</v>
          </cell>
        </row>
        <row r="1746">
          <cell r="G1746">
            <v>6572</v>
          </cell>
          <cell r="I1746">
            <v>0.89580388593456106</v>
          </cell>
          <cell r="AX1746">
            <v>6572</v>
          </cell>
          <cell r="AZ1746">
            <v>0.89580388593456106</v>
          </cell>
        </row>
        <row r="1747">
          <cell r="G1747">
            <v>6573</v>
          </cell>
          <cell r="I1747">
            <v>0.8960577293548081</v>
          </cell>
          <cell r="AX1747">
            <v>6573</v>
          </cell>
          <cell r="AZ1747">
            <v>0.8960577293548081</v>
          </cell>
        </row>
        <row r="1748">
          <cell r="G1748">
            <v>6579</v>
          </cell>
          <cell r="I1748">
            <v>0.89631157277505513</v>
          </cell>
          <cell r="AX1748">
            <v>6579</v>
          </cell>
          <cell r="AZ1748">
            <v>0.89631157277505513</v>
          </cell>
        </row>
        <row r="1749">
          <cell r="G1749">
            <v>6588</v>
          </cell>
          <cell r="I1749">
            <v>0.89656541619530217</v>
          </cell>
          <cell r="AX1749">
            <v>6588</v>
          </cell>
          <cell r="AZ1749">
            <v>0.89656541619530217</v>
          </cell>
        </row>
        <row r="1750">
          <cell r="G1750">
            <v>6624</v>
          </cell>
          <cell r="I1750">
            <v>0.89709348101550601</v>
          </cell>
          <cell r="AX1750">
            <v>6624</v>
          </cell>
          <cell r="AZ1750">
            <v>0.89709348101550601</v>
          </cell>
        </row>
        <row r="1751">
          <cell r="G1751">
            <v>6635</v>
          </cell>
          <cell r="I1751">
            <v>0.89779553251057476</v>
          </cell>
          <cell r="AX1751">
            <v>6635</v>
          </cell>
          <cell r="AZ1751">
            <v>0.89779553251057476</v>
          </cell>
        </row>
        <row r="1752">
          <cell r="G1752">
            <v>6637</v>
          </cell>
          <cell r="I1752">
            <v>0.8983235973307786</v>
          </cell>
          <cell r="AX1752">
            <v>6637</v>
          </cell>
          <cell r="AZ1752">
            <v>0.8983235973307786</v>
          </cell>
        </row>
        <row r="1753">
          <cell r="G1753">
            <v>6647</v>
          </cell>
          <cell r="I1753">
            <v>0.89885166215098244</v>
          </cell>
          <cell r="AX1753">
            <v>6647</v>
          </cell>
          <cell r="AZ1753">
            <v>0.89885166215098244</v>
          </cell>
        </row>
        <row r="1754">
          <cell r="G1754">
            <v>6712</v>
          </cell>
          <cell r="I1754">
            <v>0.89934350661695517</v>
          </cell>
          <cell r="AX1754">
            <v>6712</v>
          </cell>
          <cell r="AZ1754">
            <v>0.89934350661695517</v>
          </cell>
        </row>
        <row r="1755">
          <cell r="G1755">
            <v>6713</v>
          </cell>
          <cell r="I1755">
            <v>0.89983676980303429</v>
          </cell>
          <cell r="AX1755">
            <v>6713</v>
          </cell>
          <cell r="AZ1755">
            <v>0.89983676980303429</v>
          </cell>
        </row>
        <row r="1756">
          <cell r="G1756">
            <v>6715</v>
          </cell>
          <cell r="I1756">
            <v>0.9003300329891134</v>
          </cell>
          <cell r="AX1756">
            <v>6715</v>
          </cell>
          <cell r="AZ1756">
            <v>0.9003300329891134</v>
          </cell>
        </row>
        <row r="1757">
          <cell r="G1757">
            <v>6715</v>
          </cell>
          <cell r="I1757">
            <v>0.90057265562306443</v>
          </cell>
          <cell r="AX1757">
            <v>6715</v>
          </cell>
          <cell r="AZ1757">
            <v>0.90057265562306443</v>
          </cell>
        </row>
        <row r="1758">
          <cell r="G1758">
            <v>6719</v>
          </cell>
          <cell r="I1758">
            <v>0.9009425976386839</v>
          </cell>
          <cell r="AX1758">
            <v>6719</v>
          </cell>
          <cell r="AZ1758">
            <v>0.9009425976386839</v>
          </cell>
        </row>
        <row r="1759">
          <cell r="G1759">
            <v>6719</v>
          </cell>
          <cell r="I1759">
            <v>0.90128253157447746</v>
          </cell>
          <cell r="AX1759">
            <v>6719</v>
          </cell>
          <cell r="AZ1759">
            <v>0.90128253157447746</v>
          </cell>
        </row>
        <row r="1760">
          <cell r="G1760">
            <v>6720</v>
          </cell>
          <cell r="I1760">
            <v>0.90177579476055658</v>
          </cell>
          <cell r="AX1760">
            <v>6720</v>
          </cell>
          <cell r="AZ1760">
            <v>0.90177579476055658</v>
          </cell>
        </row>
        <row r="1761">
          <cell r="G1761">
            <v>6720</v>
          </cell>
          <cell r="I1761">
            <v>0.90218427867239959</v>
          </cell>
          <cell r="AX1761">
            <v>6720</v>
          </cell>
          <cell r="AZ1761">
            <v>0.90218427867239959</v>
          </cell>
        </row>
        <row r="1762">
          <cell r="G1762">
            <v>6721</v>
          </cell>
          <cell r="I1762">
            <v>0.90275086389306769</v>
          </cell>
          <cell r="AX1762">
            <v>6721</v>
          </cell>
          <cell r="AZ1762">
            <v>0.90275086389306769</v>
          </cell>
        </row>
        <row r="1763">
          <cell r="G1763">
            <v>6721</v>
          </cell>
          <cell r="I1763">
            <v>0.90309079782886126</v>
          </cell>
          <cell r="AX1763">
            <v>6721</v>
          </cell>
          <cell r="AZ1763">
            <v>0.90309079782886126</v>
          </cell>
        </row>
        <row r="1764">
          <cell r="G1764">
            <v>6724</v>
          </cell>
          <cell r="I1764">
            <v>0.90365738304952936</v>
          </cell>
          <cell r="AX1764">
            <v>6724</v>
          </cell>
          <cell r="AZ1764">
            <v>0.90365738304952936</v>
          </cell>
        </row>
        <row r="1765">
          <cell r="G1765">
            <v>6724</v>
          </cell>
          <cell r="I1765">
            <v>0.90406586696137237</v>
          </cell>
          <cell r="AX1765">
            <v>6724</v>
          </cell>
          <cell r="AZ1765">
            <v>0.90406586696137237</v>
          </cell>
        </row>
        <row r="1766">
          <cell r="G1766">
            <v>6724</v>
          </cell>
          <cell r="I1766">
            <v>0.90443580897699183</v>
          </cell>
          <cell r="AX1766">
            <v>6724</v>
          </cell>
          <cell r="AZ1766">
            <v>0.90443580897699183</v>
          </cell>
        </row>
        <row r="1767">
          <cell r="G1767">
            <v>6724</v>
          </cell>
          <cell r="I1767">
            <v>0.90480575099261129</v>
          </cell>
          <cell r="AX1767">
            <v>6724</v>
          </cell>
          <cell r="AZ1767">
            <v>0.90480575099261129</v>
          </cell>
        </row>
        <row r="1768">
          <cell r="G1768">
            <v>6725</v>
          </cell>
          <cell r="I1768">
            <v>0.9052142349044543</v>
          </cell>
          <cell r="AX1768">
            <v>6725</v>
          </cell>
          <cell r="AZ1768">
            <v>0.9052142349044543</v>
          </cell>
        </row>
        <row r="1769">
          <cell r="G1769">
            <v>6725</v>
          </cell>
          <cell r="I1769">
            <v>0.90558417692007376</v>
          </cell>
          <cell r="AX1769">
            <v>6725</v>
          </cell>
          <cell r="AZ1769">
            <v>0.90558417692007376</v>
          </cell>
        </row>
        <row r="1770">
          <cell r="G1770">
            <v>6726</v>
          </cell>
          <cell r="I1770">
            <v>0.90607744010615288</v>
          </cell>
          <cell r="AX1770">
            <v>6726</v>
          </cell>
          <cell r="AZ1770">
            <v>0.90607744010615288</v>
          </cell>
        </row>
        <row r="1771">
          <cell r="G1771">
            <v>6726</v>
          </cell>
          <cell r="I1771">
            <v>0.90664402532682098</v>
          </cell>
          <cell r="AX1771">
            <v>6726</v>
          </cell>
          <cell r="AZ1771">
            <v>0.90664402532682098</v>
          </cell>
        </row>
        <row r="1772">
          <cell r="G1772">
            <v>6728</v>
          </cell>
          <cell r="I1772">
            <v>0.90721061054748908</v>
          </cell>
          <cell r="AX1772">
            <v>6728</v>
          </cell>
          <cell r="AZ1772">
            <v>0.90721061054748908</v>
          </cell>
        </row>
        <row r="1773">
          <cell r="G1773">
            <v>6728</v>
          </cell>
          <cell r="I1773">
            <v>0.90758055256310854</v>
          </cell>
          <cell r="AX1773">
            <v>6728</v>
          </cell>
          <cell r="AZ1773">
            <v>0.90758055256310854</v>
          </cell>
        </row>
        <row r="1774">
          <cell r="G1774">
            <v>6728</v>
          </cell>
          <cell r="I1774">
            <v>0.90795049457872801</v>
          </cell>
          <cell r="AX1774">
            <v>6728</v>
          </cell>
          <cell r="AZ1774">
            <v>0.90795049457872801</v>
          </cell>
        </row>
        <row r="1775">
          <cell r="G1775">
            <v>6729</v>
          </cell>
          <cell r="I1775">
            <v>0.90832043659434747</v>
          </cell>
          <cell r="AX1775">
            <v>6729</v>
          </cell>
          <cell r="AZ1775">
            <v>0.90832043659434747</v>
          </cell>
        </row>
        <row r="1776">
          <cell r="G1776">
            <v>6731</v>
          </cell>
          <cell r="I1776">
            <v>0.90881369978042659</v>
          </cell>
          <cell r="AX1776">
            <v>6731</v>
          </cell>
          <cell r="AZ1776">
            <v>0.90881369978042659</v>
          </cell>
        </row>
        <row r="1777">
          <cell r="G1777">
            <v>6733</v>
          </cell>
          <cell r="I1777">
            <v>0.90905632241437762</v>
          </cell>
          <cell r="AX1777">
            <v>6733</v>
          </cell>
          <cell r="AZ1777">
            <v>0.90905632241437762</v>
          </cell>
        </row>
        <row r="1778">
          <cell r="G1778">
            <v>6734</v>
          </cell>
          <cell r="I1778">
            <v>0.90929894504832864</v>
          </cell>
          <cell r="AX1778">
            <v>6734</v>
          </cell>
          <cell r="AZ1778">
            <v>0.90929894504832864</v>
          </cell>
        </row>
        <row r="1779">
          <cell r="G1779">
            <v>6735</v>
          </cell>
          <cell r="I1779">
            <v>0.90979220823440776</v>
          </cell>
          <cell r="AX1779">
            <v>6735</v>
          </cell>
          <cell r="AZ1779">
            <v>0.90979220823440776</v>
          </cell>
        </row>
        <row r="1780">
          <cell r="G1780">
            <v>6735</v>
          </cell>
          <cell r="I1780">
            <v>0.91003483086835879</v>
          </cell>
          <cell r="AX1780">
            <v>6735</v>
          </cell>
          <cell r="AZ1780">
            <v>0.91003483086835879</v>
          </cell>
        </row>
        <row r="1781">
          <cell r="G1781">
            <v>6736</v>
          </cell>
          <cell r="I1781">
            <v>0.91040477288397825</v>
          </cell>
          <cell r="AX1781">
            <v>6736</v>
          </cell>
          <cell r="AZ1781">
            <v>0.91040477288397825</v>
          </cell>
        </row>
        <row r="1782">
          <cell r="G1782">
            <v>6738</v>
          </cell>
          <cell r="I1782">
            <v>0.91064739551792928</v>
          </cell>
          <cell r="AX1782">
            <v>6738</v>
          </cell>
          <cell r="AZ1782">
            <v>0.91064739551792928</v>
          </cell>
        </row>
        <row r="1783">
          <cell r="G1783">
            <v>6739</v>
          </cell>
          <cell r="I1783">
            <v>0.91101733753354874</v>
          </cell>
          <cell r="AX1783">
            <v>6739</v>
          </cell>
          <cell r="AZ1783">
            <v>0.91101733753354874</v>
          </cell>
        </row>
        <row r="1784">
          <cell r="G1784">
            <v>6741</v>
          </cell>
          <cell r="I1784">
            <v>0.91151060071962786</v>
          </cell>
          <cell r="AX1784">
            <v>6741</v>
          </cell>
          <cell r="AZ1784">
            <v>0.91151060071962786</v>
          </cell>
        </row>
        <row r="1785">
          <cell r="G1785">
            <v>6741</v>
          </cell>
          <cell r="I1785">
            <v>0.91188054273524732</v>
          </cell>
          <cell r="AX1785">
            <v>6741</v>
          </cell>
          <cell r="AZ1785">
            <v>0.91188054273524732</v>
          </cell>
        </row>
        <row r="1786">
          <cell r="G1786">
            <v>6741</v>
          </cell>
          <cell r="I1786">
            <v>0.91220310809761729</v>
          </cell>
          <cell r="AX1786">
            <v>6741</v>
          </cell>
          <cell r="AZ1786">
            <v>0.91220310809761729</v>
          </cell>
        </row>
        <row r="1787">
          <cell r="G1787">
            <v>6768</v>
          </cell>
          <cell r="I1787">
            <v>0.91254287006733736</v>
          </cell>
          <cell r="AX1787">
            <v>6768</v>
          </cell>
          <cell r="AZ1787">
            <v>0.91254287006733736</v>
          </cell>
        </row>
        <row r="1788">
          <cell r="G1788">
            <v>6778</v>
          </cell>
          <cell r="I1788">
            <v>0.91277719533824198</v>
          </cell>
          <cell r="AX1788">
            <v>6778</v>
          </cell>
          <cell r="AZ1788">
            <v>0.91277719533824198</v>
          </cell>
        </row>
        <row r="1789">
          <cell r="G1789">
            <v>6779</v>
          </cell>
          <cell r="I1789">
            <v>0.91301152060914659</v>
          </cell>
          <cell r="AX1789">
            <v>6779</v>
          </cell>
          <cell r="AZ1789">
            <v>0.91301152060914659</v>
          </cell>
        </row>
        <row r="1790">
          <cell r="G1790">
            <v>6782</v>
          </cell>
          <cell r="I1790">
            <v>0.91335128257886666</v>
          </cell>
          <cell r="AX1790">
            <v>6782</v>
          </cell>
          <cell r="AZ1790">
            <v>0.91335128257886666</v>
          </cell>
        </row>
        <row r="1791">
          <cell r="G1791">
            <v>6783</v>
          </cell>
          <cell r="I1791">
            <v>0.91436052996848616</v>
          </cell>
          <cell r="AX1791">
            <v>6783</v>
          </cell>
          <cell r="AZ1791">
            <v>0.91436052996848616</v>
          </cell>
        </row>
        <row r="1792">
          <cell r="G1792">
            <v>6784</v>
          </cell>
          <cell r="I1792">
            <v>0.91459485523939077</v>
          </cell>
          <cell r="AX1792">
            <v>6784</v>
          </cell>
          <cell r="AZ1792">
            <v>0.91459485523939077</v>
          </cell>
        </row>
        <row r="1793">
          <cell r="G1793">
            <v>6787</v>
          </cell>
          <cell r="I1793">
            <v>0.91491335790327422</v>
          </cell>
          <cell r="AX1793">
            <v>6787</v>
          </cell>
          <cell r="AZ1793">
            <v>0.91491335790327422</v>
          </cell>
        </row>
        <row r="1794">
          <cell r="G1794">
            <v>6789</v>
          </cell>
          <cell r="I1794">
            <v>0.91551889343959036</v>
          </cell>
          <cell r="AX1794">
            <v>6789</v>
          </cell>
          <cell r="AZ1794">
            <v>0.91551889343959036</v>
          </cell>
        </row>
        <row r="1795">
          <cell r="G1795">
            <v>6790</v>
          </cell>
          <cell r="I1795">
            <v>0.91592258379713454</v>
          </cell>
          <cell r="AX1795">
            <v>6790</v>
          </cell>
          <cell r="AZ1795">
            <v>0.91592258379713454</v>
          </cell>
        </row>
        <row r="1796">
          <cell r="G1796">
            <v>6790</v>
          </cell>
          <cell r="I1796">
            <v>0.91713367636552612</v>
          </cell>
          <cell r="AX1796">
            <v>6790</v>
          </cell>
          <cell r="AZ1796">
            <v>0.91713367636552612</v>
          </cell>
        </row>
        <row r="1797">
          <cell r="G1797">
            <v>6792</v>
          </cell>
          <cell r="I1797">
            <v>0.91773921190184227</v>
          </cell>
          <cell r="AX1797">
            <v>6792</v>
          </cell>
          <cell r="AZ1797">
            <v>0.91773921190184227</v>
          </cell>
        </row>
        <row r="1798">
          <cell r="G1798">
            <v>6793</v>
          </cell>
          <cell r="I1798">
            <v>0.91895030447023385</v>
          </cell>
          <cell r="AX1798">
            <v>6793</v>
          </cell>
          <cell r="AZ1798">
            <v>0.91895030447023385</v>
          </cell>
        </row>
        <row r="1799">
          <cell r="G1799">
            <v>6794</v>
          </cell>
          <cell r="I1799">
            <v>0.92016139703862543</v>
          </cell>
          <cell r="AX1799">
            <v>6794</v>
          </cell>
          <cell r="AZ1799">
            <v>0.92016139703862543</v>
          </cell>
        </row>
        <row r="1800">
          <cell r="G1800">
            <v>6796</v>
          </cell>
          <cell r="I1800">
            <v>0.92044258306455906</v>
          </cell>
          <cell r="AX1800">
            <v>6796</v>
          </cell>
          <cell r="AZ1800">
            <v>0.92044258306455906</v>
          </cell>
        </row>
        <row r="1801">
          <cell r="G1801">
            <v>6796</v>
          </cell>
          <cell r="I1801">
            <v>0.92145183045417856</v>
          </cell>
          <cell r="AX1801">
            <v>6796</v>
          </cell>
          <cell r="AZ1801">
            <v>0.92145183045417856</v>
          </cell>
        </row>
        <row r="1802">
          <cell r="G1802">
            <v>6797</v>
          </cell>
          <cell r="I1802">
            <v>0.92185552081172273</v>
          </cell>
          <cell r="AX1802">
            <v>6797</v>
          </cell>
          <cell r="AZ1802">
            <v>0.92185552081172273</v>
          </cell>
        </row>
        <row r="1803">
          <cell r="G1803">
            <v>6804</v>
          </cell>
          <cell r="I1803">
            <v>0.92223788737615264</v>
          </cell>
          <cell r="AX1803">
            <v>6804</v>
          </cell>
          <cell r="AZ1803">
            <v>0.92223788737615264</v>
          </cell>
        </row>
        <row r="1804">
          <cell r="G1804">
            <v>6806</v>
          </cell>
          <cell r="I1804">
            <v>0.92310302719617809</v>
          </cell>
          <cell r="AX1804">
            <v>6806</v>
          </cell>
          <cell r="AZ1804">
            <v>0.92310302719617809</v>
          </cell>
        </row>
        <row r="1805">
          <cell r="G1805">
            <v>6807</v>
          </cell>
          <cell r="I1805">
            <v>0.92431411976456967</v>
          </cell>
          <cell r="AX1805">
            <v>6807</v>
          </cell>
          <cell r="AZ1805">
            <v>0.92431411976456967</v>
          </cell>
        </row>
        <row r="1806">
          <cell r="G1806">
            <v>6808</v>
          </cell>
          <cell r="I1806">
            <v>0.92532336715418917</v>
          </cell>
          <cell r="AX1806">
            <v>6808</v>
          </cell>
          <cell r="AZ1806">
            <v>0.92532336715418917</v>
          </cell>
        </row>
        <row r="1807">
          <cell r="G1807">
            <v>6809</v>
          </cell>
          <cell r="I1807">
            <v>0.92566966383470228</v>
          </cell>
          <cell r="AX1807">
            <v>6809</v>
          </cell>
          <cell r="AZ1807">
            <v>0.92566966383470228</v>
          </cell>
        </row>
        <row r="1808">
          <cell r="G1808">
            <v>6811</v>
          </cell>
          <cell r="I1808">
            <v>0.9260159605152154</v>
          </cell>
          <cell r="AX1808">
            <v>6811</v>
          </cell>
          <cell r="AZ1808">
            <v>0.9260159605152154</v>
          </cell>
        </row>
        <row r="1809">
          <cell r="G1809">
            <v>6814</v>
          </cell>
          <cell r="I1809">
            <v>0.92641999480490655</v>
          </cell>
          <cell r="AX1809">
            <v>6814</v>
          </cell>
          <cell r="AZ1809">
            <v>0.92641999480490655</v>
          </cell>
        </row>
        <row r="1810">
          <cell r="G1810">
            <v>6820</v>
          </cell>
          <cell r="I1810">
            <v>0.92676629148541967</v>
          </cell>
          <cell r="AX1810">
            <v>6820</v>
          </cell>
          <cell r="AZ1810">
            <v>0.92676629148541967</v>
          </cell>
        </row>
        <row r="1811">
          <cell r="G1811">
            <v>6830</v>
          </cell>
          <cell r="I1811">
            <v>0.92711258816593278</v>
          </cell>
          <cell r="AX1811">
            <v>6830</v>
          </cell>
          <cell r="AZ1811">
            <v>0.92711258816593278</v>
          </cell>
        </row>
        <row r="1812">
          <cell r="G1812">
            <v>6863</v>
          </cell>
          <cell r="I1812">
            <v>0.9278614574245122</v>
          </cell>
          <cell r="AX1812">
            <v>6863</v>
          </cell>
          <cell r="AZ1812">
            <v>0.9278614574245122</v>
          </cell>
        </row>
        <row r="1813">
          <cell r="G1813">
            <v>6865</v>
          </cell>
          <cell r="I1813">
            <v>0.92828393507558637</v>
          </cell>
          <cell r="AX1813">
            <v>6865</v>
          </cell>
          <cell r="AZ1813">
            <v>0.92828393507558637</v>
          </cell>
        </row>
        <row r="1814">
          <cell r="G1814">
            <v>6866</v>
          </cell>
          <cell r="I1814">
            <v>0.92884723144509884</v>
          </cell>
          <cell r="AX1814">
            <v>6866</v>
          </cell>
          <cell r="AZ1814">
            <v>0.92884723144509884</v>
          </cell>
        </row>
        <row r="1815">
          <cell r="G1815">
            <v>6868</v>
          </cell>
          <cell r="I1815">
            <v>0.92965461216018708</v>
          </cell>
          <cell r="AX1815">
            <v>6868</v>
          </cell>
          <cell r="AZ1815">
            <v>0.92965461216018708</v>
          </cell>
        </row>
        <row r="1816">
          <cell r="G1816">
            <v>6872</v>
          </cell>
          <cell r="I1816">
            <v>0.93007708981126125</v>
          </cell>
          <cell r="AX1816">
            <v>6872</v>
          </cell>
          <cell r="AZ1816">
            <v>0.93007708981126125</v>
          </cell>
        </row>
        <row r="1817">
          <cell r="G1817">
            <v>6872</v>
          </cell>
          <cell r="I1817">
            <v>0.93049956746233542</v>
          </cell>
          <cell r="AX1817">
            <v>6872</v>
          </cell>
          <cell r="AZ1817">
            <v>0.93049956746233542</v>
          </cell>
        </row>
        <row r="1818">
          <cell r="G1818">
            <v>6875</v>
          </cell>
          <cell r="I1818">
            <v>0.93130694817742365</v>
          </cell>
          <cell r="AX1818">
            <v>6875</v>
          </cell>
          <cell r="AZ1818">
            <v>0.93130694817742365</v>
          </cell>
        </row>
        <row r="1819">
          <cell r="G1819">
            <v>6876</v>
          </cell>
          <cell r="I1819">
            <v>0.93186861086923789</v>
          </cell>
          <cell r="AX1819">
            <v>6876</v>
          </cell>
          <cell r="AZ1819">
            <v>0.93186861086923789</v>
          </cell>
        </row>
        <row r="1820">
          <cell r="G1820">
            <v>6880</v>
          </cell>
          <cell r="I1820">
            <v>0.93229108852031206</v>
          </cell>
          <cell r="AX1820">
            <v>6880</v>
          </cell>
          <cell r="AZ1820">
            <v>0.93229108852031206</v>
          </cell>
        </row>
        <row r="1821">
          <cell r="G1821">
            <v>6881</v>
          </cell>
          <cell r="I1821">
            <v>0.93259263103019641</v>
          </cell>
          <cell r="AX1821">
            <v>6881</v>
          </cell>
          <cell r="AZ1821">
            <v>0.93259263103019641</v>
          </cell>
        </row>
        <row r="1822">
          <cell r="G1822">
            <v>6882</v>
          </cell>
          <cell r="I1822">
            <v>0.93289417354008075</v>
          </cell>
          <cell r="AX1822">
            <v>6882</v>
          </cell>
          <cell r="AZ1822">
            <v>0.93289417354008075</v>
          </cell>
        </row>
        <row r="1823">
          <cell r="G1823">
            <v>6889</v>
          </cell>
          <cell r="I1823">
            <v>0.93336065301021198</v>
          </cell>
          <cell r="AX1823">
            <v>6889</v>
          </cell>
          <cell r="AZ1823">
            <v>0.93336065301021198</v>
          </cell>
        </row>
        <row r="1824">
          <cell r="G1824">
            <v>6927</v>
          </cell>
          <cell r="I1824">
            <v>0.93392394937972445</v>
          </cell>
          <cell r="AX1824">
            <v>6927</v>
          </cell>
          <cell r="AZ1824">
            <v>0.93392394937972445</v>
          </cell>
        </row>
        <row r="1825">
          <cell r="G1825">
            <v>6930</v>
          </cell>
          <cell r="I1825">
            <v>0.93434642703079862</v>
          </cell>
          <cell r="AX1825">
            <v>6930</v>
          </cell>
          <cell r="AZ1825">
            <v>0.93434642703079862</v>
          </cell>
        </row>
        <row r="1826">
          <cell r="G1826">
            <v>6931</v>
          </cell>
          <cell r="I1826">
            <v>0.93490808972261286</v>
          </cell>
          <cell r="AX1826">
            <v>6931</v>
          </cell>
          <cell r="AZ1826">
            <v>0.93490808972261286</v>
          </cell>
        </row>
        <row r="1827">
          <cell r="G1827">
            <v>6937</v>
          </cell>
          <cell r="I1827">
            <v>0.93553006951470763</v>
          </cell>
          <cell r="AX1827">
            <v>6937</v>
          </cell>
          <cell r="AZ1827">
            <v>0.93553006951470763</v>
          </cell>
        </row>
        <row r="1828">
          <cell r="G1828">
            <v>6939</v>
          </cell>
          <cell r="I1828">
            <v>0.9360933658842201</v>
          </cell>
          <cell r="AX1828">
            <v>6939</v>
          </cell>
          <cell r="AZ1828">
            <v>0.9360933658842201</v>
          </cell>
        </row>
        <row r="1829">
          <cell r="G1829">
            <v>7023</v>
          </cell>
          <cell r="I1829">
            <v>0.93639490839410444</v>
          </cell>
          <cell r="AX1829">
            <v>7023</v>
          </cell>
          <cell r="AZ1829">
            <v>0.93639490839410444</v>
          </cell>
        </row>
        <row r="1830">
          <cell r="G1830">
            <v>7033</v>
          </cell>
          <cell r="I1830">
            <v>0.93681738604517861</v>
          </cell>
          <cell r="AX1830">
            <v>7033</v>
          </cell>
          <cell r="AZ1830">
            <v>0.93681738604517861</v>
          </cell>
        </row>
        <row r="1831">
          <cell r="G1831">
            <v>7038</v>
          </cell>
          <cell r="I1831">
            <v>0.93723986369625278</v>
          </cell>
          <cell r="AX1831">
            <v>7038</v>
          </cell>
          <cell r="AZ1831">
            <v>0.93723986369625278</v>
          </cell>
        </row>
        <row r="1832">
          <cell r="G1832">
            <v>7047</v>
          </cell>
          <cell r="I1832">
            <v>0.93766234134732696</v>
          </cell>
          <cell r="AX1832">
            <v>7047</v>
          </cell>
          <cell r="AZ1832">
            <v>0.93766234134732696</v>
          </cell>
        </row>
        <row r="1833">
          <cell r="G1833">
            <v>7048</v>
          </cell>
          <cell r="I1833">
            <v>0.93808481899840113</v>
          </cell>
          <cell r="AX1833">
            <v>7048</v>
          </cell>
          <cell r="AZ1833">
            <v>0.93808481899840113</v>
          </cell>
        </row>
        <row r="1834">
          <cell r="G1834">
            <v>7061</v>
          </cell>
          <cell r="I1834">
            <v>0.9384885093559453</v>
          </cell>
          <cell r="AX1834">
            <v>7061</v>
          </cell>
          <cell r="AZ1834">
            <v>0.9384885093559453</v>
          </cell>
        </row>
        <row r="1835">
          <cell r="G1835">
            <v>7063</v>
          </cell>
          <cell r="I1835">
            <v>0.93889219971348947</v>
          </cell>
          <cell r="AX1835">
            <v>7063</v>
          </cell>
          <cell r="AZ1835">
            <v>0.93889219971348947</v>
          </cell>
        </row>
        <row r="1836">
          <cell r="G1836">
            <v>7064</v>
          </cell>
          <cell r="I1836">
            <v>0.93942888433312766</v>
          </cell>
          <cell r="AX1836">
            <v>7064</v>
          </cell>
          <cell r="AZ1836">
            <v>0.93942888433312766</v>
          </cell>
        </row>
        <row r="1837">
          <cell r="G1837">
            <v>7066</v>
          </cell>
          <cell r="I1837">
            <v>0.93966320960403227</v>
          </cell>
          <cell r="AX1837">
            <v>7066</v>
          </cell>
          <cell r="AZ1837">
            <v>0.93966320960403227</v>
          </cell>
        </row>
        <row r="1838">
          <cell r="G1838">
            <v>7076</v>
          </cell>
          <cell r="I1838">
            <v>0.94020146341409105</v>
          </cell>
          <cell r="AX1838">
            <v>7076</v>
          </cell>
          <cell r="AZ1838">
            <v>0.94020146341409105</v>
          </cell>
        </row>
        <row r="1839">
          <cell r="G1839">
            <v>7076</v>
          </cell>
          <cell r="I1839">
            <v>0.94060515377163523</v>
          </cell>
          <cell r="AX1839">
            <v>7076</v>
          </cell>
          <cell r="AZ1839">
            <v>0.94060515377163523</v>
          </cell>
        </row>
        <row r="1840">
          <cell r="G1840">
            <v>7077</v>
          </cell>
          <cell r="I1840">
            <v>0.94105091132990959</v>
          </cell>
          <cell r="AX1840">
            <v>7077</v>
          </cell>
          <cell r="AZ1840">
            <v>0.94105091132990959</v>
          </cell>
        </row>
        <row r="1841">
          <cell r="G1841">
            <v>7078</v>
          </cell>
          <cell r="I1841">
            <v>0.94145460168745376</v>
          </cell>
          <cell r="AX1841">
            <v>7078</v>
          </cell>
          <cell r="AZ1841">
            <v>0.94145460168745376</v>
          </cell>
        </row>
        <row r="1842">
          <cell r="G1842">
            <v>7080</v>
          </cell>
          <cell r="I1842">
            <v>0.94185829204499794</v>
          </cell>
          <cell r="AX1842">
            <v>7080</v>
          </cell>
          <cell r="AZ1842">
            <v>0.94185829204499794</v>
          </cell>
        </row>
        <row r="1843">
          <cell r="G1843">
            <v>7084</v>
          </cell>
          <cell r="I1843">
            <v>0.94226198240254211</v>
          </cell>
          <cell r="AX1843">
            <v>7084</v>
          </cell>
          <cell r="AZ1843">
            <v>0.94226198240254211</v>
          </cell>
        </row>
        <row r="1844">
          <cell r="G1844">
            <v>7117</v>
          </cell>
          <cell r="I1844">
            <v>0.94260174437226218</v>
          </cell>
          <cell r="AX1844">
            <v>7117</v>
          </cell>
          <cell r="AZ1844">
            <v>0.94260174437226218</v>
          </cell>
        </row>
        <row r="1845">
          <cell r="G1845">
            <v>7121</v>
          </cell>
          <cell r="I1845">
            <v>0.94317800268456475</v>
          </cell>
          <cell r="AX1845">
            <v>7121</v>
          </cell>
          <cell r="AZ1845">
            <v>0.94317800268456475</v>
          </cell>
        </row>
        <row r="1846">
          <cell r="G1846">
            <v>7123</v>
          </cell>
          <cell r="I1846">
            <v>0.94351675435360294</v>
          </cell>
          <cell r="AX1846">
            <v>7123</v>
          </cell>
          <cell r="AZ1846">
            <v>0.94351675435360294</v>
          </cell>
        </row>
        <row r="1847">
          <cell r="G1847">
            <v>7126</v>
          </cell>
          <cell r="I1847">
            <v>0.94385651632332301</v>
          </cell>
          <cell r="AX1847">
            <v>7126</v>
          </cell>
          <cell r="AZ1847">
            <v>0.94385651632332301</v>
          </cell>
        </row>
        <row r="1848">
          <cell r="G1848">
            <v>7126</v>
          </cell>
          <cell r="I1848">
            <v>0.94411132705273348</v>
          </cell>
          <cell r="AX1848">
            <v>7126</v>
          </cell>
          <cell r="AZ1848">
            <v>0.94411132705273348</v>
          </cell>
        </row>
        <row r="1849">
          <cell r="G1849">
            <v>7126</v>
          </cell>
          <cell r="I1849">
            <v>0.94436613778214396</v>
          </cell>
          <cell r="AX1849">
            <v>7126</v>
          </cell>
          <cell r="AZ1849">
            <v>0.94436613778214396</v>
          </cell>
        </row>
        <row r="1850">
          <cell r="G1850">
            <v>7127</v>
          </cell>
          <cell r="I1850">
            <v>0.94474835387625966</v>
          </cell>
          <cell r="AX1850">
            <v>7127</v>
          </cell>
          <cell r="AZ1850">
            <v>0.94474835387625966</v>
          </cell>
        </row>
        <row r="1851">
          <cell r="G1851">
            <v>7128</v>
          </cell>
          <cell r="I1851">
            <v>0.94500316460567013</v>
          </cell>
          <cell r="AX1851">
            <v>7128</v>
          </cell>
          <cell r="AZ1851">
            <v>0.94500316460567013</v>
          </cell>
        </row>
        <row r="1852">
          <cell r="G1852">
            <v>7129</v>
          </cell>
          <cell r="I1852">
            <v>0.9452579753350806</v>
          </cell>
          <cell r="AX1852">
            <v>7129</v>
          </cell>
          <cell r="AZ1852">
            <v>0.9452579753350806</v>
          </cell>
        </row>
        <row r="1853">
          <cell r="G1853">
            <v>7129</v>
          </cell>
          <cell r="I1853">
            <v>0.94551278606449107</v>
          </cell>
          <cell r="AX1853">
            <v>7129</v>
          </cell>
          <cell r="AZ1853">
            <v>0.94551278606449107</v>
          </cell>
        </row>
        <row r="1854">
          <cell r="G1854">
            <v>7131</v>
          </cell>
          <cell r="I1854">
            <v>0.94602092431592799</v>
          </cell>
          <cell r="AX1854">
            <v>7131</v>
          </cell>
          <cell r="AZ1854">
            <v>0.94602092431592799</v>
          </cell>
        </row>
        <row r="1855">
          <cell r="G1855">
            <v>7131</v>
          </cell>
          <cell r="I1855">
            <v>0.94630228230793523</v>
          </cell>
          <cell r="AX1855">
            <v>7131</v>
          </cell>
          <cell r="AZ1855">
            <v>0.94630228230793523</v>
          </cell>
        </row>
        <row r="1856">
          <cell r="G1856">
            <v>7132</v>
          </cell>
          <cell r="I1856">
            <v>0.94667742629727814</v>
          </cell>
          <cell r="AX1856">
            <v>7132</v>
          </cell>
          <cell r="AZ1856">
            <v>0.94667742629727814</v>
          </cell>
        </row>
        <row r="1857">
          <cell r="G1857">
            <v>7133</v>
          </cell>
          <cell r="I1857">
            <v>0.94695878428928537</v>
          </cell>
          <cell r="AX1857">
            <v>7133</v>
          </cell>
          <cell r="AZ1857">
            <v>0.94695878428928537</v>
          </cell>
        </row>
        <row r="1858">
          <cell r="G1858">
            <v>7133</v>
          </cell>
          <cell r="I1858">
            <v>0.94721359501869584</v>
          </cell>
          <cell r="AX1858">
            <v>7133</v>
          </cell>
          <cell r="AZ1858">
            <v>0.94721359501869584</v>
          </cell>
        </row>
        <row r="1859">
          <cell r="G1859">
            <v>7135</v>
          </cell>
          <cell r="I1859">
            <v>0.94757205829890911</v>
          </cell>
          <cell r="AX1859">
            <v>7135</v>
          </cell>
          <cell r="AZ1859">
            <v>0.94757205829890911</v>
          </cell>
        </row>
        <row r="1860">
          <cell r="G1860">
            <v>7136</v>
          </cell>
          <cell r="I1860">
            <v>0.94782686902831959</v>
          </cell>
          <cell r="AX1860">
            <v>7136</v>
          </cell>
          <cell r="AZ1860">
            <v>0.94782686902831959</v>
          </cell>
        </row>
        <row r="1861">
          <cell r="G1861">
            <v>7137</v>
          </cell>
          <cell r="I1861">
            <v>0.94816663099803966</v>
          </cell>
          <cell r="AX1861">
            <v>7137</v>
          </cell>
          <cell r="AZ1861">
            <v>0.94816663099803966</v>
          </cell>
        </row>
        <row r="1862">
          <cell r="G1862">
            <v>7137</v>
          </cell>
          <cell r="I1862">
            <v>0.94842144172745013</v>
          </cell>
          <cell r="AX1862">
            <v>7137</v>
          </cell>
          <cell r="AZ1862">
            <v>0.94842144172745013</v>
          </cell>
        </row>
        <row r="1863">
          <cell r="G1863">
            <v>7137</v>
          </cell>
          <cell r="I1863">
            <v>0.9486762524568606</v>
          </cell>
          <cell r="AX1863">
            <v>7137</v>
          </cell>
          <cell r="AZ1863">
            <v>0.9486762524568606</v>
          </cell>
        </row>
        <row r="1864">
          <cell r="G1864">
            <v>7137</v>
          </cell>
          <cell r="I1864">
            <v>0.94893106318627107</v>
          </cell>
          <cell r="AX1864">
            <v>7137</v>
          </cell>
          <cell r="AZ1864">
            <v>0.94893106318627107</v>
          </cell>
        </row>
        <row r="1865">
          <cell r="G1865">
            <v>7137</v>
          </cell>
          <cell r="I1865">
            <v>0.94931512791567685</v>
          </cell>
          <cell r="AX1865">
            <v>7137</v>
          </cell>
          <cell r="AZ1865">
            <v>0.94931512791567685</v>
          </cell>
        </row>
        <row r="1866">
          <cell r="G1866">
            <v>7138</v>
          </cell>
          <cell r="I1866">
            <v>0.94965387958471503</v>
          </cell>
          <cell r="AX1866">
            <v>7138</v>
          </cell>
          <cell r="AZ1866">
            <v>0.94965387958471503</v>
          </cell>
        </row>
        <row r="1867">
          <cell r="G1867">
            <v>7141</v>
          </cell>
          <cell r="I1867">
            <v>0.9499086903141255</v>
          </cell>
          <cell r="AX1867">
            <v>7141</v>
          </cell>
          <cell r="AZ1867">
            <v>0.9499086903141255</v>
          </cell>
        </row>
        <row r="1868">
          <cell r="G1868">
            <v>7141</v>
          </cell>
          <cell r="I1868">
            <v>0.95016350104353597</v>
          </cell>
          <cell r="AX1868">
            <v>7141</v>
          </cell>
          <cell r="AZ1868">
            <v>0.95016350104353597</v>
          </cell>
        </row>
        <row r="1869">
          <cell r="G1869">
            <v>7141</v>
          </cell>
          <cell r="I1869">
            <v>0.95041831177294644</v>
          </cell>
          <cell r="AX1869">
            <v>7141</v>
          </cell>
          <cell r="AZ1869">
            <v>0.95041831177294644</v>
          </cell>
        </row>
        <row r="1870">
          <cell r="G1870">
            <v>7141</v>
          </cell>
          <cell r="I1870">
            <v>0.95067312250235692</v>
          </cell>
          <cell r="AX1870">
            <v>7141</v>
          </cell>
          <cell r="AZ1870">
            <v>0.95067312250235692</v>
          </cell>
        </row>
        <row r="1871">
          <cell r="G1871">
            <v>7143</v>
          </cell>
          <cell r="I1871">
            <v>0.95092793323176739</v>
          </cell>
          <cell r="AX1871">
            <v>7143</v>
          </cell>
          <cell r="AZ1871">
            <v>0.95092793323176739</v>
          </cell>
        </row>
        <row r="1872">
          <cell r="G1872">
            <v>7144</v>
          </cell>
          <cell r="I1872">
            <v>0.95139224163022074</v>
          </cell>
          <cell r="AX1872">
            <v>7144</v>
          </cell>
          <cell r="AZ1872">
            <v>0.95139224163022074</v>
          </cell>
        </row>
        <row r="1873">
          <cell r="G1873">
            <v>7144</v>
          </cell>
          <cell r="I1873">
            <v>0.95175070491043401</v>
          </cell>
          <cell r="AX1873">
            <v>7144</v>
          </cell>
          <cell r="AZ1873">
            <v>0.95175070491043401</v>
          </cell>
        </row>
        <row r="1874">
          <cell r="G1874">
            <v>7145</v>
          </cell>
          <cell r="I1874">
            <v>0.95200551563984448</v>
          </cell>
          <cell r="AX1874">
            <v>7145</v>
          </cell>
          <cell r="AZ1874">
            <v>0.95200551563984448</v>
          </cell>
        </row>
        <row r="1875">
          <cell r="G1875">
            <v>7145</v>
          </cell>
          <cell r="I1875">
            <v>0.95262278786067711</v>
          </cell>
          <cell r="AX1875">
            <v>7145</v>
          </cell>
          <cell r="AZ1875">
            <v>0.95262278786067711</v>
          </cell>
        </row>
        <row r="1876">
          <cell r="G1876">
            <v>7145</v>
          </cell>
          <cell r="I1876">
            <v>0.95305805548846789</v>
          </cell>
          <cell r="AX1876">
            <v>7145</v>
          </cell>
          <cell r="AZ1876">
            <v>0.95305805548846789</v>
          </cell>
        </row>
        <row r="1877">
          <cell r="G1877">
            <v>7146</v>
          </cell>
          <cell r="I1877">
            <v>0.95344257162881663</v>
          </cell>
          <cell r="AX1877">
            <v>7146</v>
          </cell>
          <cell r="AZ1877">
            <v>0.95344257162881663</v>
          </cell>
        </row>
        <row r="1878">
          <cell r="G1878">
            <v>7147</v>
          </cell>
          <cell r="I1878">
            <v>0.95372392962082386</v>
          </cell>
          <cell r="AX1878">
            <v>7147</v>
          </cell>
          <cell r="AZ1878">
            <v>0.95372392962082386</v>
          </cell>
        </row>
        <row r="1879">
          <cell r="G1879">
            <v>7148</v>
          </cell>
          <cell r="I1879">
            <v>0.95397874035023433</v>
          </cell>
          <cell r="AX1879">
            <v>7148</v>
          </cell>
          <cell r="AZ1879">
            <v>0.95397874035023433</v>
          </cell>
        </row>
        <row r="1880">
          <cell r="G1880">
            <v>7148</v>
          </cell>
          <cell r="I1880">
            <v>0.9545549986625369</v>
          </cell>
          <cell r="AX1880">
            <v>7148</v>
          </cell>
          <cell r="AZ1880">
            <v>0.9545549986625369</v>
          </cell>
        </row>
        <row r="1881">
          <cell r="G1881">
            <v>7149</v>
          </cell>
          <cell r="I1881">
            <v>0.95513125697483947</v>
          </cell>
          <cell r="AX1881">
            <v>7149</v>
          </cell>
          <cell r="AZ1881">
            <v>0.95513125697483947</v>
          </cell>
        </row>
        <row r="1882">
          <cell r="G1882">
            <v>7150</v>
          </cell>
          <cell r="I1882">
            <v>0.95564186723858302</v>
          </cell>
          <cell r="AX1882">
            <v>7150</v>
          </cell>
          <cell r="AZ1882">
            <v>0.95564186723858302</v>
          </cell>
        </row>
        <row r="1883">
          <cell r="G1883">
            <v>7150</v>
          </cell>
          <cell r="I1883">
            <v>0.9560259319679888</v>
          </cell>
          <cell r="AX1883">
            <v>7150</v>
          </cell>
          <cell r="AZ1883">
            <v>0.9560259319679888</v>
          </cell>
        </row>
        <row r="1884">
          <cell r="G1884">
            <v>7151</v>
          </cell>
          <cell r="I1884">
            <v>0.95638439524820207</v>
          </cell>
          <cell r="AX1884">
            <v>7151</v>
          </cell>
          <cell r="AZ1884">
            <v>0.95638439524820207</v>
          </cell>
        </row>
        <row r="1885">
          <cell r="G1885">
            <v>7151</v>
          </cell>
          <cell r="I1885">
            <v>0.95673262654704205</v>
          </cell>
          <cell r="AX1885">
            <v>7151</v>
          </cell>
          <cell r="AZ1885">
            <v>0.95673262654704205</v>
          </cell>
        </row>
        <row r="1886">
          <cell r="G1886">
            <v>7152</v>
          </cell>
          <cell r="I1886">
            <v>0.95711669127644783</v>
          </cell>
          <cell r="AX1886">
            <v>7152</v>
          </cell>
          <cell r="AZ1886">
            <v>0.95711669127644783</v>
          </cell>
        </row>
        <row r="1887">
          <cell r="G1887">
            <v>7153</v>
          </cell>
          <cell r="I1887">
            <v>0.9573715020058583</v>
          </cell>
          <cell r="AX1887">
            <v>7153</v>
          </cell>
          <cell r="AZ1887">
            <v>0.9573715020058583</v>
          </cell>
        </row>
        <row r="1888">
          <cell r="G1888">
            <v>7153</v>
          </cell>
          <cell r="I1888">
            <v>0.95788211226960185</v>
          </cell>
          <cell r="AX1888">
            <v>7153</v>
          </cell>
          <cell r="AZ1888">
            <v>0.95788211226960185</v>
          </cell>
        </row>
        <row r="1889">
          <cell r="G1889">
            <v>7153</v>
          </cell>
          <cell r="I1889">
            <v>0.95831737989739263</v>
          </cell>
          <cell r="AX1889">
            <v>7153</v>
          </cell>
          <cell r="AZ1889">
            <v>0.95831737989739263</v>
          </cell>
        </row>
        <row r="1890">
          <cell r="G1890">
            <v>7153</v>
          </cell>
          <cell r="I1890">
            <v>0.9587014446267984</v>
          </cell>
          <cell r="AX1890">
            <v>7153</v>
          </cell>
          <cell r="AZ1890">
            <v>0.9587014446267984</v>
          </cell>
        </row>
        <row r="1891">
          <cell r="G1891">
            <v>7154</v>
          </cell>
          <cell r="I1891">
            <v>0.95911111080539668</v>
          </cell>
          <cell r="AX1891">
            <v>7154</v>
          </cell>
          <cell r="AZ1891">
            <v>0.95911111080539668</v>
          </cell>
        </row>
        <row r="1892">
          <cell r="G1892">
            <v>7155</v>
          </cell>
          <cell r="I1892">
            <v>0.95953520063840991</v>
          </cell>
          <cell r="AX1892">
            <v>7155</v>
          </cell>
          <cell r="AZ1892">
            <v>0.95953520063840991</v>
          </cell>
        </row>
        <row r="1893">
          <cell r="G1893">
            <v>7155</v>
          </cell>
          <cell r="I1893">
            <v>0.95989366391862319</v>
          </cell>
          <cell r="AX1893">
            <v>7155</v>
          </cell>
          <cell r="AZ1893">
            <v>0.95989366391862319</v>
          </cell>
        </row>
        <row r="1894">
          <cell r="G1894">
            <v>7155</v>
          </cell>
          <cell r="I1894">
            <v>0.96024189521746317</v>
          </cell>
          <cell r="AX1894">
            <v>7155</v>
          </cell>
          <cell r="AZ1894">
            <v>0.96024189521746317</v>
          </cell>
        </row>
        <row r="1895">
          <cell r="G1895">
            <v>7157</v>
          </cell>
          <cell r="I1895">
            <v>0.96069425197380809</v>
          </cell>
          <cell r="AX1895">
            <v>7157</v>
          </cell>
          <cell r="AZ1895">
            <v>0.96069425197380809</v>
          </cell>
        </row>
        <row r="1896">
          <cell r="G1896">
            <v>7157</v>
          </cell>
          <cell r="I1896">
            <v>0.96110391815240637</v>
          </cell>
          <cell r="AX1896">
            <v>7157</v>
          </cell>
          <cell r="AZ1896">
            <v>0.96110391815240637</v>
          </cell>
        </row>
        <row r="1897">
          <cell r="G1897">
            <v>7158</v>
          </cell>
          <cell r="I1897">
            <v>0.96171843891606301</v>
          </cell>
          <cell r="AX1897">
            <v>7158</v>
          </cell>
          <cell r="AZ1897">
            <v>0.96171843891606301</v>
          </cell>
        </row>
        <row r="1898">
          <cell r="G1898">
            <v>7158</v>
          </cell>
          <cell r="I1898">
            <v>0.96211424032998527</v>
          </cell>
          <cell r="AX1898">
            <v>7158</v>
          </cell>
          <cell r="AZ1898">
            <v>0.96211424032998527</v>
          </cell>
        </row>
        <row r="1899">
          <cell r="G1899">
            <v>7159</v>
          </cell>
          <cell r="I1899">
            <v>0.96249830505939105</v>
          </cell>
          <cell r="AX1899">
            <v>7159</v>
          </cell>
          <cell r="AZ1899">
            <v>0.96249830505939105</v>
          </cell>
        </row>
        <row r="1900">
          <cell r="G1900">
            <v>7160</v>
          </cell>
          <cell r="I1900">
            <v>0.96304294310992866</v>
          </cell>
          <cell r="AX1900">
            <v>7160</v>
          </cell>
          <cell r="AZ1900">
            <v>0.96304294310992866</v>
          </cell>
        </row>
        <row r="1901">
          <cell r="G1901">
            <v>7162</v>
          </cell>
          <cell r="I1901">
            <v>0.96339117440876865</v>
          </cell>
          <cell r="AX1901">
            <v>7162</v>
          </cell>
          <cell r="AZ1901">
            <v>0.96339117440876865</v>
          </cell>
        </row>
        <row r="1902">
          <cell r="G1902">
            <v>7163</v>
          </cell>
          <cell r="I1902">
            <v>0.96396984024610022</v>
          </cell>
          <cell r="AX1902">
            <v>7163</v>
          </cell>
          <cell r="AZ1902">
            <v>0.96396984024610022</v>
          </cell>
        </row>
        <row r="1903">
          <cell r="G1903">
            <v>7166</v>
          </cell>
          <cell r="I1903">
            <v>0.964405107873891</v>
          </cell>
          <cell r="AX1903">
            <v>7166</v>
          </cell>
          <cell r="AZ1903">
            <v>0.964405107873891</v>
          </cell>
        </row>
        <row r="1904">
          <cell r="G1904">
            <v>7195</v>
          </cell>
          <cell r="I1904">
            <v>0.96472240677525989</v>
          </cell>
          <cell r="AX1904">
            <v>7195</v>
          </cell>
          <cell r="AZ1904">
            <v>0.96472240677525989</v>
          </cell>
        </row>
        <row r="1905">
          <cell r="G1905">
            <v>7202</v>
          </cell>
          <cell r="I1905">
            <v>0.96521556248254303</v>
          </cell>
          <cell r="AX1905">
            <v>7202</v>
          </cell>
          <cell r="AZ1905">
            <v>0.96521556248254303</v>
          </cell>
        </row>
        <row r="1906">
          <cell r="G1906">
            <v>7205</v>
          </cell>
          <cell r="I1906">
            <v>0.96570871818982618</v>
          </cell>
          <cell r="AX1906">
            <v>7205</v>
          </cell>
          <cell r="AZ1906">
            <v>0.96570871818982618</v>
          </cell>
        </row>
        <row r="1907">
          <cell r="G1907">
            <v>7207</v>
          </cell>
          <cell r="I1907">
            <v>0.96602601709119507</v>
          </cell>
          <cell r="AX1907">
            <v>7207</v>
          </cell>
          <cell r="AZ1907">
            <v>0.96602601709119507</v>
          </cell>
        </row>
        <row r="1908">
          <cell r="G1908">
            <v>7211</v>
          </cell>
          <cell r="I1908">
            <v>0.96634331599256396</v>
          </cell>
          <cell r="AX1908">
            <v>7211</v>
          </cell>
          <cell r="AZ1908">
            <v>0.96634331599256396</v>
          </cell>
        </row>
        <row r="1909">
          <cell r="G1909">
            <v>7405</v>
          </cell>
          <cell r="I1909">
            <v>0.96657764126346857</v>
          </cell>
          <cell r="AX1909">
            <v>7405</v>
          </cell>
          <cell r="AZ1909">
            <v>0.96657764126346857</v>
          </cell>
        </row>
        <row r="1910">
          <cell r="G1910">
            <v>7408</v>
          </cell>
          <cell r="I1910">
            <v>0.96687054247815951</v>
          </cell>
          <cell r="AX1910">
            <v>7408</v>
          </cell>
          <cell r="AZ1910">
            <v>0.96687054247815951</v>
          </cell>
        </row>
        <row r="1911">
          <cell r="G1911">
            <v>7410</v>
          </cell>
          <cell r="I1911">
            <v>0.96724568646750242</v>
          </cell>
          <cell r="AX1911">
            <v>7410</v>
          </cell>
          <cell r="AZ1911">
            <v>0.96724568646750242</v>
          </cell>
        </row>
        <row r="1912">
          <cell r="G1912">
            <v>7414</v>
          </cell>
          <cell r="I1912">
            <v>0.9675854484372225</v>
          </cell>
          <cell r="AX1912">
            <v>7414</v>
          </cell>
          <cell r="AZ1912">
            <v>0.9675854484372225</v>
          </cell>
        </row>
        <row r="1913">
          <cell r="G1913">
            <v>7422</v>
          </cell>
          <cell r="I1913">
            <v>0.96790395110110594</v>
          </cell>
          <cell r="AX1913">
            <v>7422</v>
          </cell>
          <cell r="AZ1913">
            <v>0.96790395110110594</v>
          </cell>
        </row>
        <row r="1914">
          <cell r="G1914">
            <v>7426</v>
          </cell>
          <cell r="I1914">
            <v>0.96813827637201055</v>
          </cell>
          <cell r="AX1914">
            <v>7426</v>
          </cell>
          <cell r="AZ1914">
            <v>0.96813827637201055</v>
          </cell>
        </row>
        <row r="1915">
          <cell r="G1915">
            <v>7429</v>
          </cell>
          <cell r="I1915">
            <v>0.96839308710142102</v>
          </cell>
          <cell r="AX1915">
            <v>7429</v>
          </cell>
          <cell r="AZ1915">
            <v>0.96839308710142102</v>
          </cell>
        </row>
        <row r="1916">
          <cell r="G1916">
            <v>7505</v>
          </cell>
          <cell r="I1916">
            <v>0.96885397767416348</v>
          </cell>
          <cell r="AX1916">
            <v>7505</v>
          </cell>
          <cell r="AZ1916">
            <v>0.96885397767416348</v>
          </cell>
        </row>
        <row r="1917">
          <cell r="G1917">
            <v>7511</v>
          </cell>
          <cell r="I1917">
            <v>0.96931486824690594</v>
          </cell>
          <cell r="AX1917">
            <v>7511</v>
          </cell>
          <cell r="AZ1917">
            <v>0.96931486824690594</v>
          </cell>
        </row>
        <row r="1918">
          <cell r="G1918">
            <v>7511</v>
          </cell>
          <cell r="I1918">
            <v>0.96996864026683927</v>
          </cell>
          <cell r="AX1918">
            <v>7511</v>
          </cell>
          <cell r="AZ1918">
            <v>0.96996864026683927</v>
          </cell>
        </row>
        <row r="1919">
          <cell r="G1919">
            <v>7511</v>
          </cell>
          <cell r="I1919">
            <v>0.97025775822791316</v>
          </cell>
          <cell r="AX1919">
            <v>7511</v>
          </cell>
          <cell r="AZ1919">
            <v>0.97025775822791316</v>
          </cell>
        </row>
        <row r="1920">
          <cell r="G1920">
            <v>7516</v>
          </cell>
          <cell r="I1920">
            <v>0.97114925184870271</v>
          </cell>
          <cell r="AX1920">
            <v>7516</v>
          </cell>
          <cell r="AZ1920">
            <v>0.97114925184870271</v>
          </cell>
        </row>
        <row r="1921">
          <cell r="G1921">
            <v>7516</v>
          </cell>
          <cell r="I1921">
            <v>0.97163531395545388</v>
          </cell>
          <cell r="AX1921">
            <v>7516</v>
          </cell>
          <cell r="AZ1921">
            <v>0.97163531395545388</v>
          </cell>
        </row>
        <row r="1922">
          <cell r="G1922">
            <v>7517</v>
          </cell>
          <cell r="I1922">
            <v>0.97228908597538721</v>
          </cell>
          <cell r="AX1922">
            <v>7517</v>
          </cell>
          <cell r="AZ1922">
            <v>0.97228908597538721</v>
          </cell>
        </row>
        <row r="1923">
          <cell r="G1923">
            <v>7518</v>
          </cell>
          <cell r="I1923">
            <v>0.97290360673904386</v>
          </cell>
          <cell r="AX1923">
            <v>7518</v>
          </cell>
          <cell r="AZ1923">
            <v>0.97290360673904386</v>
          </cell>
        </row>
        <row r="1924">
          <cell r="G1924">
            <v>7520</v>
          </cell>
          <cell r="I1924">
            <v>0.97358214187356129</v>
          </cell>
          <cell r="AX1924">
            <v>7520</v>
          </cell>
          <cell r="AZ1924">
            <v>0.97358214187356129</v>
          </cell>
        </row>
        <row r="1925">
          <cell r="G1925">
            <v>7520</v>
          </cell>
          <cell r="I1925">
            <v>0.97387125983463518</v>
          </cell>
          <cell r="AX1925">
            <v>7520</v>
          </cell>
          <cell r="AZ1925">
            <v>0.97387125983463518</v>
          </cell>
        </row>
        <row r="1926">
          <cell r="G1926">
            <v>7521</v>
          </cell>
          <cell r="I1926">
            <v>0.97435732194138636</v>
          </cell>
          <cell r="AX1926">
            <v>7521</v>
          </cell>
          <cell r="AZ1926">
            <v>0.97435732194138636</v>
          </cell>
        </row>
        <row r="1927">
          <cell r="G1927">
            <v>7525</v>
          </cell>
          <cell r="I1927">
            <v>0.97543071267642179</v>
          </cell>
          <cell r="AX1927">
            <v>7525</v>
          </cell>
          <cell r="AZ1927">
            <v>0.97543071267642179</v>
          </cell>
        </row>
        <row r="1928">
          <cell r="G1928">
            <v>7525</v>
          </cell>
          <cell r="I1928">
            <v>0.97604362125813937</v>
          </cell>
          <cell r="AX1928">
            <v>7525</v>
          </cell>
          <cell r="AZ1928">
            <v>0.97604362125813937</v>
          </cell>
        </row>
        <row r="1929">
          <cell r="G1929">
            <v>7527</v>
          </cell>
          <cell r="I1929">
            <v>0.97685100197322761</v>
          </cell>
          <cell r="AX1929">
            <v>7527</v>
          </cell>
          <cell r="AZ1929">
            <v>0.97685100197322761</v>
          </cell>
        </row>
        <row r="1930">
          <cell r="G1930">
            <v>7527</v>
          </cell>
          <cell r="I1930">
            <v>0.97752777445549166</v>
          </cell>
          <cell r="AX1930">
            <v>7527</v>
          </cell>
          <cell r="AZ1930">
            <v>0.97752777445549166</v>
          </cell>
        </row>
        <row r="1931">
          <cell r="G1931">
            <v>7527</v>
          </cell>
          <cell r="I1931">
            <v>0.97810403276779423</v>
          </cell>
          <cell r="AX1931">
            <v>7527</v>
          </cell>
          <cell r="AZ1931">
            <v>0.97810403276779423</v>
          </cell>
        </row>
        <row r="1932">
          <cell r="G1932">
            <v>7529</v>
          </cell>
          <cell r="I1932">
            <v>0.97871694134951182</v>
          </cell>
          <cell r="AX1932">
            <v>7529</v>
          </cell>
          <cell r="AZ1932">
            <v>0.97871694134951182</v>
          </cell>
        </row>
        <row r="1933">
          <cell r="G1933">
            <v>7529</v>
          </cell>
          <cell r="I1933">
            <v>0.97929319966181438</v>
          </cell>
          <cell r="AX1933">
            <v>7529</v>
          </cell>
          <cell r="AZ1933">
            <v>0.97929319966181438</v>
          </cell>
        </row>
        <row r="1934">
          <cell r="G1934">
            <v>7530</v>
          </cell>
          <cell r="I1934">
            <v>0.97994697168174771</v>
          </cell>
          <cell r="AX1934">
            <v>7530</v>
          </cell>
          <cell r="AZ1934">
            <v>0.97994697168174771</v>
          </cell>
        </row>
        <row r="1935">
          <cell r="G1935">
            <v>7530</v>
          </cell>
          <cell r="I1935">
            <v>0.98023608964282161</v>
          </cell>
          <cell r="AX1935">
            <v>7530</v>
          </cell>
          <cell r="AZ1935">
            <v>0.98023608964282161</v>
          </cell>
        </row>
        <row r="1936">
          <cell r="G1936">
            <v>7533</v>
          </cell>
          <cell r="I1936">
            <v>0.98104347035790984</v>
          </cell>
          <cell r="AX1936">
            <v>7533</v>
          </cell>
          <cell r="AZ1936">
            <v>0.98104347035790984</v>
          </cell>
        </row>
        <row r="1937">
          <cell r="G1937">
            <v>7540</v>
          </cell>
          <cell r="I1937">
            <v>0.98152953246466101</v>
          </cell>
          <cell r="AX1937">
            <v>7540</v>
          </cell>
          <cell r="AZ1937">
            <v>0.98152953246466101</v>
          </cell>
        </row>
        <row r="1938">
          <cell r="G1938">
            <v>7540</v>
          </cell>
          <cell r="I1938">
            <v>0.98181865042573491</v>
          </cell>
          <cell r="AX1938">
            <v>7540</v>
          </cell>
          <cell r="AZ1938">
            <v>0.98181865042573491</v>
          </cell>
        </row>
        <row r="1939">
          <cell r="G1939">
            <v>7556</v>
          </cell>
          <cell r="I1939">
            <v>0.98227193149972492</v>
          </cell>
          <cell r="AX1939">
            <v>7556</v>
          </cell>
          <cell r="AZ1939">
            <v>0.98227193149972492</v>
          </cell>
        </row>
        <row r="1940">
          <cell r="G1940">
            <v>7558</v>
          </cell>
          <cell r="I1940">
            <v>0.98261186543551848</v>
          </cell>
          <cell r="AX1940">
            <v>7558</v>
          </cell>
          <cell r="AZ1940">
            <v>0.98261186543551848</v>
          </cell>
        </row>
        <row r="1941">
          <cell r="G1941">
            <v>7559</v>
          </cell>
          <cell r="I1941">
            <v>0.98306514650950849</v>
          </cell>
          <cell r="AX1941">
            <v>7559</v>
          </cell>
          <cell r="AZ1941">
            <v>0.98306514650950849</v>
          </cell>
        </row>
        <row r="1942">
          <cell r="G1942">
            <v>7564</v>
          </cell>
          <cell r="I1942">
            <v>0.98330776914345952</v>
          </cell>
          <cell r="AX1942">
            <v>7564</v>
          </cell>
          <cell r="AZ1942">
            <v>0.98330776914345952</v>
          </cell>
        </row>
        <row r="1943">
          <cell r="G1943">
            <v>7566</v>
          </cell>
          <cell r="I1943">
            <v>0.98368312809039427</v>
          </cell>
          <cell r="AX1943">
            <v>7566</v>
          </cell>
          <cell r="AZ1943">
            <v>0.98368312809039427</v>
          </cell>
        </row>
        <row r="1944">
          <cell r="G1944">
            <v>7566</v>
          </cell>
          <cell r="I1944">
            <v>0.98402306202618783</v>
          </cell>
          <cell r="AX1944">
            <v>7566</v>
          </cell>
          <cell r="AZ1944">
            <v>0.98402306202618783</v>
          </cell>
        </row>
        <row r="1945">
          <cell r="G1945">
            <v>7568</v>
          </cell>
          <cell r="I1945">
            <v>0.98447634310017784</v>
          </cell>
          <cell r="AX1945">
            <v>7568</v>
          </cell>
          <cell r="AZ1945">
            <v>0.98447634310017784</v>
          </cell>
        </row>
        <row r="1946">
          <cell r="G1946">
            <v>7569</v>
          </cell>
          <cell r="I1946">
            <v>0.98471896573412887</v>
          </cell>
          <cell r="AX1946">
            <v>7569</v>
          </cell>
          <cell r="AZ1946">
            <v>0.98471896573412887</v>
          </cell>
        </row>
        <row r="1947">
          <cell r="G1947">
            <v>7571</v>
          </cell>
          <cell r="I1947">
            <v>0.98517224680811888</v>
          </cell>
          <cell r="AX1947">
            <v>7571</v>
          </cell>
          <cell r="AZ1947">
            <v>0.98517224680811888</v>
          </cell>
        </row>
        <row r="1948">
          <cell r="G1948">
            <v>7572</v>
          </cell>
          <cell r="I1948">
            <v>0.98551218074391245</v>
          </cell>
          <cell r="AX1948">
            <v>7572</v>
          </cell>
          <cell r="AZ1948">
            <v>0.98551218074391245</v>
          </cell>
        </row>
        <row r="1949">
          <cell r="G1949">
            <v>7573</v>
          </cell>
          <cell r="I1949">
            <v>0.98596546181790246</v>
          </cell>
          <cell r="AX1949">
            <v>7573</v>
          </cell>
          <cell r="AZ1949">
            <v>0.98596546181790246</v>
          </cell>
        </row>
        <row r="1950">
          <cell r="G1950">
            <v>7573</v>
          </cell>
          <cell r="I1950">
            <v>0.98628899448943586</v>
          </cell>
          <cell r="AX1950">
            <v>7573</v>
          </cell>
          <cell r="AZ1950">
            <v>0.98628899448943586</v>
          </cell>
        </row>
        <row r="1951">
          <cell r="G1951">
            <v>7574</v>
          </cell>
          <cell r="I1951">
            <v>0.98662892842522942</v>
          </cell>
          <cell r="AX1951">
            <v>7574</v>
          </cell>
          <cell r="AZ1951">
            <v>0.98662892842522942</v>
          </cell>
        </row>
        <row r="1952">
          <cell r="G1952">
            <v>7574</v>
          </cell>
          <cell r="I1952">
            <v>0.98696886236102299</v>
          </cell>
          <cell r="AX1952">
            <v>7574</v>
          </cell>
          <cell r="AZ1952">
            <v>0.98696886236102299</v>
          </cell>
        </row>
        <row r="1953">
          <cell r="G1953">
            <v>7576</v>
          </cell>
          <cell r="I1953">
            <v>0.98742078920218423</v>
          </cell>
          <cell r="AX1953">
            <v>7576</v>
          </cell>
          <cell r="AZ1953">
            <v>0.98742078920218423</v>
          </cell>
        </row>
        <row r="1954">
          <cell r="G1954">
            <v>7578</v>
          </cell>
          <cell r="I1954">
            <v>0.98779614814911898</v>
          </cell>
          <cell r="AX1954">
            <v>7578</v>
          </cell>
          <cell r="AZ1954">
            <v>0.98779614814911898</v>
          </cell>
        </row>
        <row r="1955">
          <cell r="G1955">
            <v>7578</v>
          </cell>
          <cell r="I1955">
            <v>0.98813608208491255</v>
          </cell>
          <cell r="AX1955">
            <v>7578</v>
          </cell>
          <cell r="AZ1955">
            <v>0.98813608208491255</v>
          </cell>
        </row>
        <row r="1956">
          <cell r="G1956">
            <v>7579</v>
          </cell>
          <cell r="I1956">
            <v>0.98847601602070612</v>
          </cell>
          <cell r="AX1956">
            <v>7579</v>
          </cell>
          <cell r="AZ1956">
            <v>0.98847601602070612</v>
          </cell>
        </row>
        <row r="1957">
          <cell r="G1957">
            <v>7579</v>
          </cell>
          <cell r="I1957">
            <v>0.98871863865465714</v>
          </cell>
          <cell r="AX1957">
            <v>7579</v>
          </cell>
          <cell r="AZ1957">
            <v>0.98871863865465714</v>
          </cell>
        </row>
        <row r="1958">
          <cell r="G1958">
            <v>7581</v>
          </cell>
          <cell r="I1958">
            <v>0.98897359985438194</v>
          </cell>
          <cell r="AX1958">
            <v>7581</v>
          </cell>
          <cell r="AZ1958">
            <v>0.98897359985438194</v>
          </cell>
        </row>
        <row r="1959">
          <cell r="G1959">
            <v>7582</v>
          </cell>
          <cell r="I1959">
            <v>0.98942688092837194</v>
          </cell>
          <cell r="AX1959">
            <v>7582</v>
          </cell>
          <cell r="AZ1959">
            <v>0.98942688092837194</v>
          </cell>
        </row>
        <row r="1960">
          <cell r="G1960">
            <v>7587</v>
          </cell>
          <cell r="I1960">
            <v>0.98969478257512766</v>
          </cell>
          <cell r="AX1960">
            <v>7587</v>
          </cell>
          <cell r="AZ1960">
            <v>0.98969478257512766</v>
          </cell>
        </row>
        <row r="1961">
          <cell r="G1961">
            <v>7588</v>
          </cell>
          <cell r="I1961">
            <v>0.98993740520907869</v>
          </cell>
          <cell r="AX1961">
            <v>7588</v>
          </cell>
          <cell r="AZ1961">
            <v>0.98993740520907869</v>
          </cell>
        </row>
        <row r="1962">
          <cell r="G1962">
            <v>7588</v>
          </cell>
          <cell r="I1962">
            <v>0.99025590787296214</v>
          </cell>
          <cell r="AX1962">
            <v>7588</v>
          </cell>
          <cell r="AZ1962">
            <v>0.99025590787296214</v>
          </cell>
        </row>
        <row r="1963">
          <cell r="G1963">
            <v>7591</v>
          </cell>
          <cell r="I1963">
            <v>0.99059584180875571</v>
          </cell>
          <cell r="AX1963">
            <v>7591</v>
          </cell>
          <cell r="AZ1963">
            <v>0.99059584180875571</v>
          </cell>
        </row>
        <row r="1964">
          <cell r="G1964">
            <v>7603</v>
          </cell>
          <cell r="I1964">
            <v>0.99094753392482493</v>
          </cell>
          <cell r="AX1964">
            <v>7603</v>
          </cell>
          <cell r="AZ1964">
            <v>0.99094753392482493</v>
          </cell>
        </row>
        <row r="1965">
          <cell r="G1965">
            <v>7609</v>
          </cell>
          <cell r="I1965">
            <v>0.99176450174851083</v>
          </cell>
          <cell r="AX1965">
            <v>7609</v>
          </cell>
          <cell r="AZ1965">
            <v>0.99176450174851083</v>
          </cell>
        </row>
        <row r="1966">
          <cell r="G1966">
            <v>7612</v>
          </cell>
          <cell r="I1966">
            <v>0.99208300441239428</v>
          </cell>
          <cell r="AX1966">
            <v>7612</v>
          </cell>
          <cell r="AZ1966">
            <v>0.99208300441239428</v>
          </cell>
        </row>
        <row r="1967">
          <cell r="G1967">
            <v>7620</v>
          </cell>
          <cell r="I1967">
            <v>0.99269752517605092</v>
          </cell>
          <cell r="AX1967">
            <v>7620</v>
          </cell>
          <cell r="AZ1967">
            <v>0.99269752517605092</v>
          </cell>
        </row>
        <row r="1968">
          <cell r="G1968">
            <v>7797</v>
          </cell>
          <cell r="I1968">
            <v>0.99351690052476582</v>
          </cell>
          <cell r="AX1968">
            <v>7797</v>
          </cell>
          <cell r="AZ1968">
            <v>0.99351690052476582</v>
          </cell>
        </row>
        <row r="1969">
          <cell r="G1969">
            <v>7804</v>
          </cell>
          <cell r="I1969">
            <v>0.99433627587348072</v>
          </cell>
          <cell r="AX1969">
            <v>7804</v>
          </cell>
          <cell r="AZ1969">
            <v>0.99433627587348072</v>
          </cell>
        </row>
        <row r="1970">
          <cell r="G1970">
            <v>7808</v>
          </cell>
          <cell r="I1970">
            <v>0.99515565122219563</v>
          </cell>
          <cell r="AX1970">
            <v>7808</v>
          </cell>
          <cell r="AZ1970">
            <v>0.99515565122219563</v>
          </cell>
        </row>
        <row r="1971">
          <cell r="G1971">
            <v>7921</v>
          </cell>
          <cell r="I1971">
            <v>0.99544476918326952</v>
          </cell>
          <cell r="AX1971">
            <v>7921</v>
          </cell>
          <cell r="AZ1971">
            <v>0.99544476918326952</v>
          </cell>
        </row>
        <row r="1972">
          <cell r="G1972">
            <v>7925</v>
          </cell>
          <cell r="I1972">
            <v>0.99573388714434341</v>
          </cell>
          <cell r="AX1972">
            <v>7925</v>
          </cell>
          <cell r="AZ1972">
            <v>0.99573388714434341</v>
          </cell>
        </row>
        <row r="1973">
          <cell r="G1973">
            <v>7987</v>
          </cell>
          <cell r="I1973">
            <v>0.99597650977829444</v>
          </cell>
          <cell r="AX1973">
            <v>7987</v>
          </cell>
          <cell r="AZ1973">
            <v>0.99597650977829444</v>
          </cell>
        </row>
        <row r="1974">
          <cell r="G1974">
            <v>7990</v>
          </cell>
          <cell r="I1974">
            <v>0.99621913241224547</v>
          </cell>
          <cell r="AX1974">
            <v>7990</v>
          </cell>
          <cell r="AZ1974">
            <v>0.99621913241224547</v>
          </cell>
        </row>
        <row r="1975">
          <cell r="G1975">
            <v>7992</v>
          </cell>
          <cell r="I1975">
            <v>0.99658309860681082</v>
          </cell>
          <cell r="AX1975">
            <v>7992</v>
          </cell>
          <cell r="AZ1975">
            <v>0.99658309860681082</v>
          </cell>
        </row>
        <row r="1976">
          <cell r="G1976">
            <v>7992</v>
          </cell>
          <cell r="I1976">
            <v>0.99682572124076185</v>
          </cell>
          <cell r="AX1976">
            <v>7992</v>
          </cell>
          <cell r="AZ1976">
            <v>0.99682572124076185</v>
          </cell>
        </row>
        <row r="1977">
          <cell r="G1977">
            <v>8104</v>
          </cell>
          <cell r="I1977">
            <v>0.99706834387471288</v>
          </cell>
          <cell r="AX1977">
            <v>8104</v>
          </cell>
          <cell r="AZ1977">
            <v>0.99706834387471288</v>
          </cell>
        </row>
        <row r="1978">
          <cell r="G1978">
            <v>8114</v>
          </cell>
          <cell r="I1978">
            <v>0.99731096650866391</v>
          </cell>
          <cell r="AX1978">
            <v>8114</v>
          </cell>
          <cell r="AZ1978">
            <v>0.99731096650866391</v>
          </cell>
        </row>
        <row r="1979">
          <cell r="G1979">
            <v>8115</v>
          </cell>
          <cell r="I1979">
            <v>0.99765090044445748</v>
          </cell>
          <cell r="AX1979">
            <v>8115</v>
          </cell>
          <cell r="AZ1979">
            <v>0.99765090044445748</v>
          </cell>
        </row>
        <row r="1980">
          <cell r="G1980">
            <v>8120</v>
          </cell>
          <cell r="I1980">
            <v>0.99789352307840851</v>
          </cell>
          <cell r="AX1980">
            <v>8120</v>
          </cell>
          <cell r="AZ1980">
            <v>0.99789352307840851</v>
          </cell>
        </row>
        <row r="1981">
          <cell r="G1981">
            <v>8122</v>
          </cell>
          <cell r="I1981">
            <v>0.99813614571235953</v>
          </cell>
          <cell r="AX1981">
            <v>8122</v>
          </cell>
          <cell r="AZ1981">
            <v>0.99813614571235953</v>
          </cell>
        </row>
        <row r="1982">
          <cell r="G1982">
            <v>10030</v>
          </cell>
          <cell r="I1982">
            <v>0.99833597028976795</v>
          </cell>
          <cell r="AX1982">
            <v>10030</v>
          </cell>
          <cell r="AZ1982">
            <v>0.99833597028976795</v>
          </cell>
        </row>
        <row r="1983">
          <cell r="G1983">
            <v>10035</v>
          </cell>
          <cell r="I1983">
            <v>0.9984562175666637</v>
          </cell>
          <cell r="AX1983">
            <v>10035</v>
          </cell>
          <cell r="AZ1983">
            <v>0.9984562175666637</v>
          </cell>
        </row>
        <row r="1984">
          <cell r="G1984">
            <v>10039</v>
          </cell>
          <cell r="I1984">
            <v>0.99860653741066296</v>
          </cell>
          <cell r="AX1984">
            <v>10039</v>
          </cell>
          <cell r="AZ1984">
            <v>0.99860653741066296</v>
          </cell>
        </row>
        <row r="1985">
          <cell r="G1985">
            <v>10040</v>
          </cell>
          <cell r="I1985">
            <v>0.99872678468755871</v>
          </cell>
          <cell r="AX1985">
            <v>10040</v>
          </cell>
          <cell r="AZ1985">
            <v>0.99872678468755871</v>
          </cell>
        </row>
        <row r="1986">
          <cell r="G1986">
            <v>10043</v>
          </cell>
          <cell r="I1986">
            <v>0.99884703196445446</v>
          </cell>
          <cell r="AX1986">
            <v>10043</v>
          </cell>
          <cell r="AZ1986">
            <v>0.99884703196445446</v>
          </cell>
        </row>
        <row r="1987">
          <cell r="G1987">
            <v>10045</v>
          </cell>
          <cell r="I1987">
            <v>0.9989672792413502</v>
          </cell>
          <cell r="AX1987">
            <v>10045</v>
          </cell>
          <cell r="AZ1987">
            <v>0.9989672792413502</v>
          </cell>
        </row>
        <row r="1988">
          <cell r="G1988">
            <v>10047</v>
          </cell>
          <cell r="I1988">
            <v>0.99908752651824595</v>
          </cell>
          <cell r="AX1988">
            <v>10047</v>
          </cell>
          <cell r="AZ1988">
            <v>0.99908752651824595</v>
          </cell>
        </row>
        <row r="1989">
          <cell r="G1989">
            <v>10048</v>
          </cell>
          <cell r="I1989">
            <v>0.9992077737951417</v>
          </cell>
          <cell r="AX1989">
            <v>10048</v>
          </cell>
          <cell r="AZ1989">
            <v>0.9992077737951417</v>
          </cell>
        </row>
        <row r="1990">
          <cell r="G1990">
            <v>10050</v>
          </cell>
          <cell r="I1990">
            <v>0.99934053160388459</v>
          </cell>
          <cell r="AX1990">
            <v>10050</v>
          </cell>
          <cell r="AZ1990">
            <v>0.99934053160388459</v>
          </cell>
        </row>
        <row r="1991">
          <cell r="G1991">
            <v>10052</v>
          </cell>
          <cell r="I1991">
            <v>0.99950650036057243</v>
          </cell>
          <cell r="AX1991">
            <v>10052</v>
          </cell>
          <cell r="AZ1991">
            <v>0.99950650036057243</v>
          </cell>
        </row>
        <row r="1992">
          <cell r="G1992">
            <v>10053</v>
          </cell>
          <cell r="I1992">
            <v>0.99962674763746817</v>
          </cell>
          <cell r="AX1992">
            <v>10053</v>
          </cell>
          <cell r="AZ1992">
            <v>0.99962674763746817</v>
          </cell>
        </row>
        <row r="1993">
          <cell r="G1993">
            <v>10056</v>
          </cell>
          <cell r="I1993">
            <v>0.99974699491436392</v>
          </cell>
          <cell r="AX1993">
            <v>10056</v>
          </cell>
          <cell r="AZ1993">
            <v>0.99974699491436392</v>
          </cell>
        </row>
        <row r="1994">
          <cell r="G1994">
            <v>10057</v>
          </cell>
          <cell r="I1994">
            <v>0.99986724219125966</v>
          </cell>
          <cell r="AX1994">
            <v>10057</v>
          </cell>
          <cell r="AZ1994">
            <v>0.99986724219125966</v>
          </cell>
        </row>
        <row r="1995">
          <cell r="G1995">
            <v>10059</v>
          </cell>
          <cell r="I1995">
            <v>1.0000000000000027</v>
          </cell>
          <cell r="AX1995">
            <v>10059</v>
          </cell>
          <cell r="AZ1995">
            <v>1.0000000000000027</v>
          </cell>
        </row>
      </sheetData>
      <sheetData sheetId="13">
        <row r="4">
          <cell r="U4">
            <v>1</v>
          </cell>
          <cell r="V4">
            <v>30</v>
          </cell>
          <cell r="Y4">
            <v>1</v>
          </cell>
          <cell r="Z4">
            <v>1</v>
          </cell>
        </row>
        <row r="5">
          <cell r="S5">
            <v>1</v>
          </cell>
          <cell r="U5">
            <v>2</v>
          </cell>
          <cell r="V5">
            <v>30</v>
          </cell>
          <cell r="Y5">
            <v>2</v>
          </cell>
          <cell r="Z5">
            <v>2</v>
          </cell>
        </row>
        <row r="6">
          <cell r="U6">
            <v>3</v>
          </cell>
          <cell r="V6">
            <v>30</v>
          </cell>
          <cell r="Y6">
            <v>3</v>
          </cell>
          <cell r="Z6">
            <v>5</v>
          </cell>
        </row>
        <row r="7">
          <cell r="D7">
            <v>1001</v>
          </cell>
          <cell r="U7">
            <v>4</v>
          </cell>
          <cell r="V7">
            <v>30</v>
          </cell>
          <cell r="Y7">
            <v>4</v>
          </cell>
          <cell r="Z7">
            <v>19</v>
          </cell>
        </row>
        <row r="8">
          <cell r="D8">
            <v>1</v>
          </cell>
          <cell r="S8">
            <v>7</v>
          </cell>
          <cell r="U8">
            <v>5</v>
          </cell>
          <cell r="V8">
            <v>26</v>
          </cell>
          <cell r="Y8">
            <v>5</v>
          </cell>
          <cell r="Z8">
            <v>20</v>
          </cell>
        </row>
        <row r="9">
          <cell r="U9">
            <v>6</v>
          </cell>
          <cell r="V9">
            <v>21</v>
          </cell>
          <cell r="Y9">
            <v>6</v>
          </cell>
          <cell r="Z9">
            <v>8</v>
          </cell>
        </row>
        <row r="10">
          <cell r="D10">
            <v>0.12720288565634427</v>
          </cell>
          <cell r="U10">
            <v>7</v>
          </cell>
          <cell r="V10">
            <v>16</v>
          </cell>
          <cell r="Y10">
            <v>96</v>
          </cell>
          <cell r="Z10">
            <v>8</v>
          </cell>
        </row>
        <row r="11">
          <cell r="D11">
            <v>0.1024505928853755</v>
          </cell>
          <cell r="S11">
            <v>1</v>
          </cell>
          <cell r="U11">
            <v>8</v>
          </cell>
          <cell r="V11">
            <v>11</v>
          </cell>
          <cell r="Y11">
            <v>99</v>
          </cell>
          <cell r="Z11">
            <v>8</v>
          </cell>
        </row>
        <row r="12">
          <cell r="D12">
            <v>12.700434240194317</v>
          </cell>
          <cell r="U12">
            <v>9</v>
          </cell>
          <cell r="V12">
            <v>8</v>
          </cell>
        </row>
        <row r="13">
          <cell r="D13">
            <v>11.97085798076442</v>
          </cell>
          <cell r="S13">
            <v>8</v>
          </cell>
          <cell r="U13">
            <v>10</v>
          </cell>
          <cell r="V13">
            <v>4</v>
          </cell>
        </row>
        <row r="14">
          <cell r="U14">
            <v>11</v>
          </cell>
          <cell r="V14">
            <v>2</v>
          </cell>
        </row>
        <row r="15">
          <cell r="D15">
            <v>1</v>
          </cell>
          <cell r="S15">
            <v>5</v>
          </cell>
          <cell r="U15">
            <v>12</v>
          </cell>
          <cell r="V15">
            <v>1</v>
          </cell>
        </row>
        <row r="16">
          <cell r="S16">
            <v>5549</v>
          </cell>
          <cell r="U16">
            <v>13</v>
          </cell>
          <cell r="V16">
            <v>0</v>
          </cell>
        </row>
        <row r="17">
          <cell r="D17">
            <v>5</v>
          </cell>
          <cell r="S17">
            <v>2395</v>
          </cell>
          <cell r="U17">
            <v>96</v>
          </cell>
          <cell r="V17">
            <v>30</v>
          </cell>
        </row>
        <row r="18">
          <cell r="D18">
            <v>2395</v>
          </cell>
        </row>
        <row r="19">
          <cell r="D19">
            <v>5549</v>
          </cell>
          <cell r="S19">
            <v>98.593000000000004</v>
          </cell>
        </row>
        <row r="21">
          <cell r="D21">
            <v>1</v>
          </cell>
          <cell r="R21">
            <v>1.1383399209486167</v>
          </cell>
        </row>
        <row r="23">
          <cell r="D23">
            <v>98.593000000000004</v>
          </cell>
        </row>
        <row r="24">
          <cell r="D24">
            <v>2378.1428571428573</v>
          </cell>
        </row>
        <row r="26">
          <cell r="D26" t="b">
            <v>1</v>
          </cell>
        </row>
        <row r="28">
          <cell r="D28">
            <v>8</v>
          </cell>
          <cell r="H28">
            <v>46520804</v>
          </cell>
          <cell r="N28" t="str">
            <v>(index)</v>
          </cell>
          <cell r="O28" t="str">
            <v>(kBtu)</v>
          </cell>
          <cell r="P28" t="str">
            <v>(kBtu)</v>
          </cell>
          <cell r="Q28" t="str">
            <v>$/kWh</v>
          </cell>
          <cell r="R28" t="str">
            <v>$/kBtu</v>
          </cell>
          <cell r="S28" t="str">
            <v>$/kWh</v>
          </cell>
          <cell r="T28" t="str">
            <v>$/kBtu</v>
          </cell>
        </row>
        <row r="29">
          <cell r="L29">
            <v>1</v>
          </cell>
          <cell r="V29">
            <v>5978</v>
          </cell>
        </row>
        <row r="30">
          <cell r="L30">
            <v>1</v>
          </cell>
          <cell r="V30">
            <v>5053</v>
          </cell>
        </row>
        <row r="31">
          <cell r="D31">
            <v>1</v>
          </cell>
          <cell r="L31">
            <v>1</v>
          </cell>
          <cell r="V31">
            <v>5053</v>
          </cell>
        </row>
        <row r="32">
          <cell r="L32">
            <v>1</v>
          </cell>
          <cell r="V32">
            <v>5053</v>
          </cell>
        </row>
        <row r="33">
          <cell r="L33">
            <v>1</v>
          </cell>
          <cell r="V33">
            <v>5914</v>
          </cell>
        </row>
        <row r="34">
          <cell r="L34">
            <v>1</v>
          </cell>
          <cell r="V34">
            <v>5053</v>
          </cell>
        </row>
        <row r="35">
          <cell r="L35">
            <v>1</v>
          </cell>
          <cell r="V35">
            <v>5549</v>
          </cell>
        </row>
        <row r="36">
          <cell r="L36">
            <v>1</v>
          </cell>
          <cell r="V36">
            <v>5549</v>
          </cell>
        </row>
        <row r="37">
          <cell r="L37">
            <v>1</v>
          </cell>
          <cell r="V37">
            <v>5872</v>
          </cell>
        </row>
        <row r="38">
          <cell r="L38">
            <v>1</v>
          </cell>
          <cell r="V38">
            <v>5312</v>
          </cell>
        </row>
        <row r="39">
          <cell r="L39">
            <v>1</v>
          </cell>
          <cell r="V39">
            <v>5312</v>
          </cell>
        </row>
        <row r="40">
          <cell r="L40">
            <v>1</v>
          </cell>
          <cell r="V40">
            <v>5312</v>
          </cell>
        </row>
        <row r="41">
          <cell r="L41">
            <v>1</v>
          </cell>
          <cell r="V41">
            <v>5247</v>
          </cell>
        </row>
        <row r="42">
          <cell r="L42">
            <v>1</v>
          </cell>
          <cell r="V42">
            <v>5053</v>
          </cell>
        </row>
        <row r="43">
          <cell r="L43">
            <v>1</v>
          </cell>
          <cell r="V43">
            <v>5247</v>
          </cell>
        </row>
        <row r="44">
          <cell r="L44">
            <v>1</v>
          </cell>
          <cell r="V44">
            <v>5312</v>
          </cell>
        </row>
        <row r="45">
          <cell r="L45">
            <v>1</v>
          </cell>
          <cell r="V45">
            <v>5312</v>
          </cell>
        </row>
        <row r="46">
          <cell r="L46">
            <v>1</v>
          </cell>
          <cell r="V46">
            <v>5914</v>
          </cell>
        </row>
        <row r="47">
          <cell r="L47">
            <v>1</v>
          </cell>
          <cell r="V47">
            <v>5549</v>
          </cell>
        </row>
        <row r="48">
          <cell r="L48">
            <v>1</v>
          </cell>
          <cell r="V48">
            <v>5914</v>
          </cell>
        </row>
        <row r="49">
          <cell r="L49">
            <v>1</v>
          </cell>
          <cell r="V49">
            <v>5791</v>
          </cell>
        </row>
        <row r="50">
          <cell r="L50">
            <v>1</v>
          </cell>
          <cell r="V50">
            <v>6433</v>
          </cell>
        </row>
        <row r="51">
          <cell r="L51">
            <v>1</v>
          </cell>
          <cell r="V51">
            <v>5415</v>
          </cell>
        </row>
        <row r="52">
          <cell r="L52">
            <v>1</v>
          </cell>
          <cell r="V52">
            <v>5053</v>
          </cell>
        </row>
        <row r="53">
          <cell r="L53">
            <v>1</v>
          </cell>
          <cell r="V53">
            <v>5053</v>
          </cell>
        </row>
        <row r="54">
          <cell r="L54">
            <v>1</v>
          </cell>
          <cell r="V54">
            <v>5456</v>
          </cell>
        </row>
        <row r="55">
          <cell r="L55">
            <v>1</v>
          </cell>
          <cell r="V55">
            <v>5312</v>
          </cell>
        </row>
        <row r="56">
          <cell r="L56">
            <v>1</v>
          </cell>
          <cell r="V56">
            <v>5247</v>
          </cell>
        </row>
        <row r="57">
          <cell r="L57">
            <v>1</v>
          </cell>
          <cell r="V57">
            <v>5247</v>
          </cell>
        </row>
        <row r="58">
          <cell r="L58">
            <v>1</v>
          </cell>
          <cell r="V58">
            <v>5791</v>
          </cell>
        </row>
        <row r="59">
          <cell r="L59">
            <v>1</v>
          </cell>
          <cell r="V59">
            <v>5247</v>
          </cell>
        </row>
        <row r="60">
          <cell r="L60">
            <v>1</v>
          </cell>
          <cell r="V60">
            <v>5247</v>
          </cell>
        </row>
        <row r="61">
          <cell r="L61">
            <v>1</v>
          </cell>
          <cell r="V61">
            <v>5247</v>
          </cell>
        </row>
        <row r="62">
          <cell r="L62">
            <v>1</v>
          </cell>
          <cell r="V62">
            <v>5312</v>
          </cell>
        </row>
        <row r="63">
          <cell r="L63">
            <v>1</v>
          </cell>
          <cell r="V63">
            <v>5312</v>
          </cell>
        </row>
        <row r="64">
          <cell r="L64">
            <v>1</v>
          </cell>
          <cell r="V64">
            <v>6183</v>
          </cell>
        </row>
        <row r="65">
          <cell r="L65">
            <v>1</v>
          </cell>
          <cell r="V65">
            <v>5247</v>
          </cell>
        </row>
        <row r="66">
          <cell r="L66">
            <v>1</v>
          </cell>
          <cell r="V66">
            <v>5247</v>
          </cell>
        </row>
        <row r="67">
          <cell r="L67">
            <v>1</v>
          </cell>
          <cell r="V67">
            <v>5914</v>
          </cell>
        </row>
        <row r="68">
          <cell r="L68">
            <v>1</v>
          </cell>
          <cell r="V68">
            <v>5256</v>
          </cell>
        </row>
        <row r="69">
          <cell r="L69">
            <v>1</v>
          </cell>
          <cell r="V69">
            <v>5791</v>
          </cell>
        </row>
        <row r="70">
          <cell r="L70">
            <v>1</v>
          </cell>
          <cell r="V70">
            <v>6433</v>
          </cell>
        </row>
        <row r="71">
          <cell r="L71">
            <v>1</v>
          </cell>
          <cell r="V71">
            <v>5247</v>
          </cell>
        </row>
        <row r="72">
          <cell r="L72">
            <v>2</v>
          </cell>
          <cell r="V72">
            <v>5831</v>
          </cell>
        </row>
        <row r="73">
          <cell r="L73">
            <v>2</v>
          </cell>
          <cell r="V73">
            <v>5831</v>
          </cell>
        </row>
        <row r="74">
          <cell r="L74">
            <v>2</v>
          </cell>
          <cell r="V74">
            <v>4850</v>
          </cell>
        </row>
        <row r="75">
          <cell r="L75">
            <v>2</v>
          </cell>
          <cell r="V75">
            <v>4850</v>
          </cell>
        </row>
        <row r="76">
          <cell r="L76">
            <v>2</v>
          </cell>
          <cell r="V76">
            <v>4850</v>
          </cell>
        </row>
        <row r="77">
          <cell r="L77">
            <v>2</v>
          </cell>
          <cell r="V77">
            <v>4850</v>
          </cell>
        </row>
        <row r="78">
          <cell r="L78">
            <v>2</v>
          </cell>
          <cell r="V78">
            <v>4850</v>
          </cell>
        </row>
        <row r="79">
          <cell r="L79">
            <v>2</v>
          </cell>
          <cell r="V79">
            <v>4850</v>
          </cell>
        </row>
        <row r="80">
          <cell r="L80">
            <v>2</v>
          </cell>
          <cell r="V80">
            <v>5263</v>
          </cell>
        </row>
        <row r="81">
          <cell r="L81">
            <v>2</v>
          </cell>
          <cell r="V81">
            <v>5263</v>
          </cell>
        </row>
        <row r="82">
          <cell r="L82">
            <v>2</v>
          </cell>
          <cell r="V82">
            <v>4168</v>
          </cell>
        </row>
        <row r="83">
          <cell r="L83">
            <v>2</v>
          </cell>
          <cell r="V83">
            <v>5560</v>
          </cell>
        </row>
        <row r="84">
          <cell r="L84">
            <v>2</v>
          </cell>
          <cell r="V84">
            <v>4484</v>
          </cell>
        </row>
        <row r="85">
          <cell r="L85">
            <v>2</v>
          </cell>
          <cell r="V85">
            <v>4398</v>
          </cell>
        </row>
        <row r="86">
          <cell r="L86">
            <v>2</v>
          </cell>
          <cell r="V86">
            <v>6340</v>
          </cell>
        </row>
        <row r="87">
          <cell r="L87">
            <v>2</v>
          </cell>
          <cell r="V87">
            <v>4168</v>
          </cell>
        </row>
        <row r="88">
          <cell r="L88">
            <v>2</v>
          </cell>
          <cell r="V88">
            <v>4168</v>
          </cell>
        </row>
        <row r="89">
          <cell r="L89">
            <v>2</v>
          </cell>
          <cell r="V89">
            <v>4168</v>
          </cell>
        </row>
        <row r="90">
          <cell r="L90">
            <v>2</v>
          </cell>
          <cell r="V90">
            <v>4168</v>
          </cell>
        </row>
        <row r="91">
          <cell r="L91">
            <v>2</v>
          </cell>
          <cell r="V91">
            <v>4168</v>
          </cell>
        </row>
        <row r="92">
          <cell r="L92">
            <v>2</v>
          </cell>
          <cell r="V92">
            <v>5631</v>
          </cell>
        </row>
        <row r="93">
          <cell r="L93">
            <v>2</v>
          </cell>
          <cell r="V93">
            <v>4880</v>
          </cell>
        </row>
        <row r="94">
          <cell r="L94">
            <v>2</v>
          </cell>
          <cell r="V94">
            <v>5235</v>
          </cell>
        </row>
        <row r="95">
          <cell r="L95">
            <v>2</v>
          </cell>
          <cell r="V95">
            <v>5831</v>
          </cell>
        </row>
        <row r="96">
          <cell r="L96">
            <v>2</v>
          </cell>
          <cell r="V96">
            <v>5631</v>
          </cell>
        </row>
        <row r="97">
          <cell r="L97">
            <v>2</v>
          </cell>
          <cell r="V97">
            <v>5631</v>
          </cell>
        </row>
        <row r="98">
          <cell r="L98">
            <v>2</v>
          </cell>
          <cell r="V98">
            <v>4168</v>
          </cell>
        </row>
        <row r="99">
          <cell r="L99">
            <v>2</v>
          </cell>
          <cell r="V99">
            <v>5831</v>
          </cell>
        </row>
        <row r="100">
          <cell r="L100">
            <v>2</v>
          </cell>
          <cell r="V100">
            <v>5560</v>
          </cell>
        </row>
        <row r="101">
          <cell r="L101">
            <v>2</v>
          </cell>
          <cell r="V101">
            <v>4940</v>
          </cell>
        </row>
        <row r="102">
          <cell r="L102">
            <v>2</v>
          </cell>
          <cell r="V102">
            <v>4931</v>
          </cell>
        </row>
        <row r="103">
          <cell r="L103">
            <v>2</v>
          </cell>
          <cell r="V103">
            <v>5263</v>
          </cell>
        </row>
        <row r="104">
          <cell r="L104">
            <v>2</v>
          </cell>
          <cell r="V104">
            <v>4398</v>
          </cell>
        </row>
        <row r="105">
          <cell r="L105">
            <v>2</v>
          </cell>
          <cell r="V105">
            <v>4398</v>
          </cell>
        </row>
        <row r="106">
          <cell r="L106">
            <v>2</v>
          </cell>
          <cell r="V106">
            <v>4398</v>
          </cell>
        </row>
        <row r="107">
          <cell r="L107">
            <v>2</v>
          </cell>
          <cell r="V107">
            <v>4168</v>
          </cell>
        </row>
        <row r="108">
          <cell r="L108">
            <v>2</v>
          </cell>
          <cell r="V108">
            <v>4168</v>
          </cell>
        </row>
        <row r="109">
          <cell r="L109">
            <v>2</v>
          </cell>
          <cell r="V109">
            <v>5263</v>
          </cell>
        </row>
        <row r="110">
          <cell r="L110">
            <v>2</v>
          </cell>
          <cell r="V110">
            <v>5263</v>
          </cell>
        </row>
        <row r="111">
          <cell r="L111">
            <v>2</v>
          </cell>
          <cell r="V111">
            <v>4850</v>
          </cell>
        </row>
        <row r="112">
          <cell r="L112">
            <v>2</v>
          </cell>
          <cell r="V112">
            <v>5289</v>
          </cell>
        </row>
        <row r="113">
          <cell r="L113">
            <v>2</v>
          </cell>
          <cell r="V113">
            <v>5831</v>
          </cell>
        </row>
        <row r="114">
          <cell r="L114">
            <v>2</v>
          </cell>
          <cell r="V114">
            <v>5631</v>
          </cell>
        </row>
        <row r="115">
          <cell r="L115">
            <v>2</v>
          </cell>
          <cell r="V115">
            <v>5631</v>
          </cell>
        </row>
        <row r="116">
          <cell r="L116">
            <v>2</v>
          </cell>
          <cell r="V116">
            <v>4484</v>
          </cell>
        </row>
        <row r="117">
          <cell r="L117">
            <v>2</v>
          </cell>
          <cell r="V117">
            <v>4484</v>
          </cell>
        </row>
        <row r="118">
          <cell r="L118">
            <v>2</v>
          </cell>
          <cell r="V118">
            <v>4168</v>
          </cell>
        </row>
        <row r="119">
          <cell r="L119">
            <v>2</v>
          </cell>
          <cell r="V119">
            <v>5573</v>
          </cell>
        </row>
        <row r="120">
          <cell r="L120">
            <v>2</v>
          </cell>
          <cell r="V120">
            <v>5831</v>
          </cell>
        </row>
        <row r="121">
          <cell r="L121">
            <v>2</v>
          </cell>
          <cell r="V121">
            <v>5831</v>
          </cell>
        </row>
        <row r="122">
          <cell r="L122">
            <v>2</v>
          </cell>
          <cell r="V122">
            <v>5831</v>
          </cell>
        </row>
        <row r="123">
          <cell r="L123">
            <v>2</v>
          </cell>
          <cell r="V123">
            <v>5831</v>
          </cell>
        </row>
        <row r="124">
          <cell r="L124">
            <v>2</v>
          </cell>
          <cell r="V124">
            <v>4148</v>
          </cell>
        </row>
        <row r="125">
          <cell r="L125">
            <v>2</v>
          </cell>
          <cell r="V125">
            <v>4148</v>
          </cell>
        </row>
        <row r="126">
          <cell r="L126">
            <v>2</v>
          </cell>
          <cell r="V126">
            <v>4148</v>
          </cell>
        </row>
        <row r="127">
          <cell r="L127">
            <v>2</v>
          </cell>
          <cell r="V127">
            <v>4148</v>
          </cell>
        </row>
        <row r="128">
          <cell r="L128">
            <v>2</v>
          </cell>
          <cell r="V128">
            <v>5831</v>
          </cell>
        </row>
        <row r="129">
          <cell r="L129">
            <v>2</v>
          </cell>
          <cell r="V129">
            <v>4148</v>
          </cell>
        </row>
        <row r="130">
          <cell r="L130">
            <v>2</v>
          </cell>
          <cell r="V130">
            <v>5631</v>
          </cell>
        </row>
        <row r="131">
          <cell r="L131">
            <v>2</v>
          </cell>
          <cell r="V131">
            <v>5263</v>
          </cell>
        </row>
        <row r="132">
          <cell r="L132">
            <v>2</v>
          </cell>
          <cell r="V132">
            <v>5831</v>
          </cell>
        </row>
        <row r="133">
          <cell r="L133">
            <v>2</v>
          </cell>
          <cell r="V133">
            <v>5831</v>
          </cell>
        </row>
        <row r="134">
          <cell r="L134">
            <v>2</v>
          </cell>
          <cell r="V134">
            <v>5831</v>
          </cell>
        </row>
        <row r="135">
          <cell r="L135">
            <v>2</v>
          </cell>
          <cell r="V135">
            <v>5831</v>
          </cell>
        </row>
        <row r="136">
          <cell r="L136">
            <v>2</v>
          </cell>
          <cell r="V136">
            <v>5831</v>
          </cell>
        </row>
        <row r="137">
          <cell r="L137">
            <v>2</v>
          </cell>
          <cell r="V137">
            <v>5831</v>
          </cell>
        </row>
        <row r="138">
          <cell r="L138">
            <v>2</v>
          </cell>
          <cell r="V138">
            <v>4781</v>
          </cell>
        </row>
        <row r="139">
          <cell r="L139">
            <v>2</v>
          </cell>
          <cell r="V139">
            <v>4781</v>
          </cell>
        </row>
        <row r="140">
          <cell r="L140">
            <v>2</v>
          </cell>
          <cell r="V140">
            <v>4781</v>
          </cell>
        </row>
        <row r="141">
          <cell r="L141">
            <v>2</v>
          </cell>
          <cell r="V141">
            <v>5263</v>
          </cell>
        </row>
        <row r="142">
          <cell r="L142">
            <v>2</v>
          </cell>
          <cell r="V142">
            <v>5190</v>
          </cell>
        </row>
        <row r="143">
          <cell r="L143">
            <v>2</v>
          </cell>
          <cell r="V143">
            <v>5508</v>
          </cell>
        </row>
        <row r="144">
          <cell r="L144">
            <v>2</v>
          </cell>
          <cell r="V144">
            <v>5263</v>
          </cell>
        </row>
        <row r="145">
          <cell r="L145">
            <v>2</v>
          </cell>
          <cell r="V145">
            <v>5263</v>
          </cell>
        </row>
        <row r="146">
          <cell r="L146">
            <v>2</v>
          </cell>
          <cell r="V146">
            <v>5831</v>
          </cell>
        </row>
        <row r="147">
          <cell r="L147">
            <v>2</v>
          </cell>
          <cell r="V147">
            <v>4148</v>
          </cell>
        </row>
        <row r="148">
          <cell r="L148">
            <v>2</v>
          </cell>
          <cell r="V148">
            <v>4148</v>
          </cell>
        </row>
        <row r="149">
          <cell r="L149">
            <v>2</v>
          </cell>
          <cell r="V149">
            <v>4148</v>
          </cell>
        </row>
        <row r="150">
          <cell r="L150">
            <v>2</v>
          </cell>
          <cell r="V150">
            <v>4168</v>
          </cell>
        </row>
        <row r="151">
          <cell r="L151">
            <v>2</v>
          </cell>
          <cell r="V151">
            <v>5263</v>
          </cell>
        </row>
        <row r="152">
          <cell r="L152">
            <v>2</v>
          </cell>
          <cell r="V152">
            <v>5263</v>
          </cell>
        </row>
        <row r="153">
          <cell r="L153">
            <v>2</v>
          </cell>
          <cell r="V153">
            <v>5263</v>
          </cell>
        </row>
        <row r="154">
          <cell r="L154">
            <v>2</v>
          </cell>
          <cell r="V154">
            <v>4398</v>
          </cell>
        </row>
        <row r="155">
          <cell r="L155">
            <v>2</v>
          </cell>
          <cell r="V155">
            <v>4398</v>
          </cell>
        </row>
        <row r="156">
          <cell r="L156">
            <v>2</v>
          </cell>
          <cell r="V156">
            <v>4398</v>
          </cell>
        </row>
        <row r="157">
          <cell r="L157">
            <v>2</v>
          </cell>
          <cell r="V157">
            <v>4398</v>
          </cell>
        </row>
        <row r="158">
          <cell r="L158">
            <v>2</v>
          </cell>
          <cell r="V158">
            <v>4398</v>
          </cell>
        </row>
        <row r="159">
          <cell r="L159">
            <v>2</v>
          </cell>
          <cell r="V159">
            <v>5508</v>
          </cell>
        </row>
        <row r="160">
          <cell r="L160">
            <v>2</v>
          </cell>
          <cell r="V160">
            <v>5831</v>
          </cell>
        </row>
        <row r="161">
          <cell r="L161">
            <v>2</v>
          </cell>
          <cell r="V161">
            <v>5831</v>
          </cell>
        </row>
        <row r="162">
          <cell r="L162">
            <v>2</v>
          </cell>
          <cell r="V162">
            <v>5831</v>
          </cell>
        </row>
        <row r="163">
          <cell r="L163">
            <v>2</v>
          </cell>
          <cell r="V163">
            <v>5631</v>
          </cell>
        </row>
        <row r="164">
          <cell r="L164">
            <v>2</v>
          </cell>
          <cell r="V164">
            <v>4880</v>
          </cell>
        </row>
        <row r="165">
          <cell r="L165">
            <v>2</v>
          </cell>
          <cell r="V165">
            <v>4148</v>
          </cell>
        </row>
        <row r="166">
          <cell r="L166">
            <v>2</v>
          </cell>
          <cell r="V166">
            <v>4148</v>
          </cell>
        </row>
        <row r="167">
          <cell r="L167">
            <v>2</v>
          </cell>
          <cell r="V167">
            <v>4148</v>
          </cell>
        </row>
        <row r="168">
          <cell r="L168">
            <v>2</v>
          </cell>
          <cell r="V168">
            <v>4148</v>
          </cell>
        </row>
        <row r="169">
          <cell r="L169">
            <v>2</v>
          </cell>
          <cell r="V169">
            <v>4148</v>
          </cell>
        </row>
        <row r="170">
          <cell r="L170">
            <v>2</v>
          </cell>
          <cell r="V170">
            <v>4148</v>
          </cell>
        </row>
        <row r="171">
          <cell r="L171">
            <v>2</v>
          </cell>
          <cell r="V171">
            <v>4148</v>
          </cell>
        </row>
        <row r="172">
          <cell r="L172">
            <v>2</v>
          </cell>
          <cell r="V172">
            <v>4148</v>
          </cell>
        </row>
        <row r="173">
          <cell r="L173">
            <v>2</v>
          </cell>
          <cell r="V173">
            <v>4148</v>
          </cell>
        </row>
        <row r="174">
          <cell r="L174">
            <v>2</v>
          </cell>
          <cell r="V174">
            <v>4168</v>
          </cell>
        </row>
        <row r="175">
          <cell r="L175">
            <v>2</v>
          </cell>
          <cell r="V175">
            <v>5263</v>
          </cell>
        </row>
        <row r="176">
          <cell r="L176">
            <v>2</v>
          </cell>
          <cell r="V176">
            <v>5508</v>
          </cell>
        </row>
        <row r="177">
          <cell r="L177">
            <v>2</v>
          </cell>
          <cell r="V177">
            <v>5508</v>
          </cell>
        </row>
        <row r="178">
          <cell r="L178">
            <v>2</v>
          </cell>
          <cell r="V178">
            <v>5831</v>
          </cell>
        </row>
        <row r="179">
          <cell r="L179">
            <v>2</v>
          </cell>
          <cell r="V179">
            <v>5651</v>
          </cell>
        </row>
        <row r="180">
          <cell r="L180">
            <v>2</v>
          </cell>
          <cell r="V180">
            <v>5651</v>
          </cell>
        </row>
        <row r="181">
          <cell r="L181">
            <v>2</v>
          </cell>
          <cell r="V181">
            <v>6340</v>
          </cell>
        </row>
        <row r="182">
          <cell r="L182">
            <v>2</v>
          </cell>
          <cell r="V182">
            <v>6340</v>
          </cell>
        </row>
        <row r="183">
          <cell r="L183">
            <v>2</v>
          </cell>
          <cell r="V183">
            <v>6340</v>
          </cell>
        </row>
        <row r="184">
          <cell r="L184">
            <v>2</v>
          </cell>
          <cell r="V184">
            <v>6340</v>
          </cell>
        </row>
        <row r="185">
          <cell r="L185">
            <v>2</v>
          </cell>
          <cell r="V185">
            <v>5508</v>
          </cell>
        </row>
        <row r="186">
          <cell r="L186">
            <v>2</v>
          </cell>
          <cell r="V186">
            <v>5508</v>
          </cell>
        </row>
        <row r="187">
          <cell r="L187">
            <v>2</v>
          </cell>
          <cell r="V187">
            <v>5508</v>
          </cell>
        </row>
        <row r="188">
          <cell r="L188">
            <v>2</v>
          </cell>
          <cell r="V188">
            <v>5263</v>
          </cell>
        </row>
        <row r="189">
          <cell r="L189">
            <v>2</v>
          </cell>
          <cell r="V189">
            <v>5263</v>
          </cell>
        </row>
        <row r="190">
          <cell r="L190">
            <v>2</v>
          </cell>
          <cell r="V190">
            <v>5508</v>
          </cell>
        </row>
        <row r="191">
          <cell r="L191">
            <v>2</v>
          </cell>
          <cell r="V191">
            <v>5263</v>
          </cell>
        </row>
        <row r="192">
          <cell r="L192">
            <v>2</v>
          </cell>
          <cell r="V192">
            <v>6340</v>
          </cell>
        </row>
        <row r="193">
          <cell r="L193">
            <v>2</v>
          </cell>
          <cell r="V193">
            <v>5263</v>
          </cell>
        </row>
        <row r="194">
          <cell r="L194">
            <v>2</v>
          </cell>
          <cell r="V194">
            <v>5263</v>
          </cell>
        </row>
        <row r="195">
          <cell r="L195">
            <v>2</v>
          </cell>
          <cell r="V195">
            <v>5263</v>
          </cell>
        </row>
        <row r="196">
          <cell r="L196">
            <v>2</v>
          </cell>
          <cell r="V196">
            <v>5190</v>
          </cell>
        </row>
        <row r="197">
          <cell r="L197">
            <v>2</v>
          </cell>
          <cell r="V197">
            <v>5190</v>
          </cell>
        </row>
        <row r="198">
          <cell r="L198">
            <v>2</v>
          </cell>
          <cell r="V198">
            <v>6340</v>
          </cell>
        </row>
        <row r="199">
          <cell r="L199">
            <v>2</v>
          </cell>
          <cell r="V199">
            <v>4931</v>
          </cell>
        </row>
        <row r="200">
          <cell r="L200">
            <v>2</v>
          </cell>
          <cell r="V200">
            <v>4850</v>
          </cell>
        </row>
        <row r="201">
          <cell r="L201">
            <v>2</v>
          </cell>
          <cell r="V201">
            <v>5831</v>
          </cell>
        </row>
        <row r="202">
          <cell r="L202">
            <v>2</v>
          </cell>
          <cell r="V202">
            <v>5831</v>
          </cell>
        </row>
        <row r="203">
          <cell r="L203">
            <v>2</v>
          </cell>
          <cell r="V203">
            <v>5831</v>
          </cell>
        </row>
        <row r="204">
          <cell r="L204">
            <v>2</v>
          </cell>
          <cell r="V204">
            <v>4148</v>
          </cell>
        </row>
        <row r="205">
          <cell r="L205">
            <v>2</v>
          </cell>
          <cell r="V205">
            <v>5831</v>
          </cell>
        </row>
        <row r="206">
          <cell r="L206">
            <v>2</v>
          </cell>
          <cell r="V206">
            <v>5651</v>
          </cell>
        </row>
        <row r="207">
          <cell r="L207">
            <v>2</v>
          </cell>
          <cell r="V207">
            <v>5651</v>
          </cell>
        </row>
        <row r="208">
          <cell r="L208">
            <v>3</v>
          </cell>
          <cell r="V208">
            <v>5530</v>
          </cell>
        </row>
        <row r="209">
          <cell r="L209">
            <v>3</v>
          </cell>
          <cell r="V209">
            <v>6796</v>
          </cell>
        </row>
        <row r="210">
          <cell r="L210">
            <v>3</v>
          </cell>
          <cell r="V210">
            <v>6796</v>
          </cell>
        </row>
        <row r="211">
          <cell r="L211">
            <v>3</v>
          </cell>
          <cell r="V211">
            <v>5530</v>
          </cell>
        </row>
        <row r="212">
          <cell r="L212">
            <v>3</v>
          </cell>
          <cell r="V212">
            <v>5530</v>
          </cell>
        </row>
        <row r="213">
          <cell r="L213">
            <v>3</v>
          </cell>
          <cell r="V213">
            <v>5530</v>
          </cell>
        </row>
        <row r="214">
          <cell r="L214">
            <v>3</v>
          </cell>
          <cell r="V214">
            <v>5409</v>
          </cell>
        </row>
        <row r="215">
          <cell r="L215">
            <v>3</v>
          </cell>
          <cell r="V215">
            <v>7526</v>
          </cell>
        </row>
        <row r="216">
          <cell r="L216">
            <v>3</v>
          </cell>
          <cell r="V216">
            <v>6796</v>
          </cell>
        </row>
        <row r="217">
          <cell r="L217">
            <v>3</v>
          </cell>
          <cell r="V217">
            <v>6796</v>
          </cell>
        </row>
        <row r="218">
          <cell r="L218">
            <v>3</v>
          </cell>
          <cell r="V218">
            <v>6796</v>
          </cell>
        </row>
        <row r="219">
          <cell r="L219">
            <v>3</v>
          </cell>
          <cell r="V219">
            <v>5530</v>
          </cell>
        </row>
        <row r="220">
          <cell r="L220">
            <v>3</v>
          </cell>
          <cell r="V220">
            <v>5530</v>
          </cell>
        </row>
        <row r="221">
          <cell r="L221">
            <v>3</v>
          </cell>
          <cell r="V221">
            <v>5530</v>
          </cell>
        </row>
        <row r="222">
          <cell r="L222">
            <v>3</v>
          </cell>
          <cell r="V222">
            <v>5637</v>
          </cell>
        </row>
        <row r="223">
          <cell r="L223">
            <v>3</v>
          </cell>
          <cell r="V223">
            <v>5637</v>
          </cell>
        </row>
        <row r="224">
          <cell r="L224">
            <v>3</v>
          </cell>
          <cell r="V224">
            <v>5637</v>
          </cell>
        </row>
        <row r="225">
          <cell r="L225">
            <v>3</v>
          </cell>
          <cell r="V225">
            <v>4889</v>
          </cell>
        </row>
        <row r="226">
          <cell r="L226">
            <v>3</v>
          </cell>
          <cell r="V226">
            <v>4889</v>
          </cell>
        </row>
        <row r="227">
          <cell r="L227">
            <v>3</v>
          </cell>
          <cell r="V227">
            <v>4889</v>
          </cell>
        </row>
        <row r="228">
          <cell r="L228">
            <v>3</v>
          </cell>
          <cell r="V228">
            <v>4889</v>
          </cell>
        </row>
        <row r="229">
          <cell r="L229">
            <v>3</v>
          </cell>
          <cell r="V229">
            <v>4889</v>
          </cell>
        </row>
        <row r="230">
          <cell r="L230">
            <v>3</v>
          </cell>
          <cell r="V230">
            <v>4889</v>
          </cell>
        </row>
        <row r="231">
          <cell r="L231">
            <v>3</v>
          </cell>
          <cell r="V231">
            <v>4889</v>
          </cell>
        </row>
        <row r="232">
          <cell r="L232">
            <v>3</v>
          </cell>
          <cell r="V232">
            <v>4889</v>
          </cell>
        </row>
        <row r="233">
          <cell r="L233">
            <v>3</v>
          </cell>
          <cell r="V233">
            <v>4889</v>
          </cell>
        </row>
        <row r="234">
          <cell r="L234">
            <v>3</v>
          </cell>
          <cell r="V234">
            <v>4889</v>
          </cell>
        </row>
        <row r="235">
          <cell r="L235">
            <v>3</v>
          </cell>
          <cell r="V235">
            <v>4889</v>
          </cell>
        </row>
        <row r="236">
          <cell r="L236">
            <v>3</v>
          </cell>
          <cell r="V236">
            <v>4889</v>
          </cell>
        </row>
        <row r="237">
          <cell r="L237">
            <v>3</v>
          </cell>
          <cell r="V237">
            <v>6215</v>
          </cell>
        </row>
        <row r="238">
          <cell r="L238">
            <v>3</v>
          </cell>
          <cell r="V238">
            <v>6019</v>
          </cell>
        </row>
        <row r="239">
          <cell r="L239">
            <v>3</v>
          </cell>
          <cell r="V239">
            <v>7526</v>
          </cell>
        </row>
        <row r="240">
          <cell r="L240">
            <v>3</v>
          </cell>
          <cell r="V240">
            <v>5725</v>
          </cell>
        </row>
        <row r="241">
          <cell r="L241">
            <v>3</v>
          </cell>
          <cell r="V241">
            <v>5725</v>
          </cell>
        </row>
        <row r="242">
          <cell r="L242">
            <v>3</v>
          </cell>
          <cell r="V242">
            <v>6796</v>
          </cell>
        </row>
        <row r="243">
          <cell r="L243">
            <v>3</v>
          </cell>
          <cell r="V243">
            <v>5409</v>
          </cell>
        </row>
        <row r="244">
          <cell r="L244">
            <v>3</v>
          </cell>
          <cell r="V244">
            <v>5409</v>
          </cell>
        </row>
        <row r="245">
          <cell r="L245">
            <v>3</v>
          </cell>
          <cell r="V245">
            <v>5409</v>
          </cell>
        </row>
        <row r="246">
          <cell r="L246">
            <v>3</v>
          </cell>
          <cell r="V246">
            <v>4889</v>
          </cell>
        </row>
        <row r="247">
          <cell r="L247">
            <v>3</v>
          </cell>
          <cell r="V247">
            <v>4889</v>
          </cell>
        </row>
        <row r="248">
          <cell r="L248">
            <v>3</v>
          </cell>
          <cell r="V248">
            <v>4683</v>
          </cell>
        </row>
        <row r="249">
          <cell r="L249">
            <v>3</v>
          </cell>
          <cell r="V249">
            <v>6877</v>
          </cell>
        </row>
        <row r="250">
          <cell r="L250">
            <v>3</v>
          </cell>
          <cell r="V250">
            <v>6019</v>
          </cell>
        </row>
        <row r="251">
          <cell r="L251">
            <v>3</v>
          </cell>
          <cell r="V251">
            <v>6215</v>
          </cell>
        </row>
        <row r="252">
          <cell r="L252">
            <v>3</v>
          </cell>
          <cell r="V252">
            <v>4889</v>
          </cell>
        </row>
        <row r="253">
          <cell r="L253">
            <v>3</v>
          </cell>
          <cell r="V253">
            <v>6877</v>
          </cell>
        </row>
        <row r="254">
          <cell r="L254">
            <v>3</v>
          </cell>
          <cell r="V254">
            <v>7526</v>
          </cell>
        </row>
        <row r="255">
          <cell r="L255">
            <v>3</v>
          </cell>
          <cell r="V255">
            <v>5297</v>
          </cell>
        </row>
        <row r="256">
          <cell r="L256">
            <v>3</v>
          </cell>
          <cell r="V256">
            <v>4824</v>
          </cell>
        </row>
        <row r="257">
          <cell r="L257">
            <v>3</v>
          </cell>
          <cell r="V257">
            <v>4824</v>
          </cell>
        </row>
        <row r="258">
          <cell r="L258">
            <v>3</v>
          </cell>
          <cell r="V258">
            <v>4824</v>
          </cell>
        </row>
        <row r="259">
          <cell r="L259">
            <v>3</v>
          </cell>
          <cell r="V259">
            <v>6019</v>
          </cell>
        </row>
        <row r="260">
          <cell r="L260">
            <v>3</v>
          </cell>
          <cell r="V260">
            <v>6215</v>
          </cell>
        </row>
        <row r="261">
          <cell r="L261">
            <v>3</v>
          </cell>
          <cell r="V261">
            <v>7526</v>
          </cell>
        </row>
        <row r="262">
          <cell r="L262">
            <v>3</v>
          </cell>
          <cell r="V262">
            <v>4889</v>
          </cell>
        </row>
        <row r="263">
          <cell r="L263">
            <v>3</v>
          </cell>
          <cell r="V263">
            <v>4824</v>
          </cell>
        </row>
        <row r="264">
          <cell r="L264">
            <v>3</v>
          </cell>
          <cell r="V264">
            <v>5936</v>
          </cell>
        </row>
        <row r="265">
          <cell r="L265">
            <v>3</v>
          </cell>
          <cell r="V265">
            <v>5637</v>
          </cell>
        </row>
        <row r="266">
          <cell r="L266">
            <v>3</v>
          </cell>
          <cell r="V266">
            <v>5637</v>
          </cell>
        </row>
        <row r="267">
          <cell r="L267">
            <v>3</v>
          </cell>
          <cell r="V267">
            <v>5513</v>
          </cell>
        </row>
        <row r="268">
          <cell r="L268">
            <v>3</v>
          </cell>
          <cell r="V268">
            <v>5855</v>
          </cell>
        </row>
        <row r="269">
          <cell r="L269">
            <v>3</v>
          </cell>
          <cell r="V269">
            <v>5936</v>
          </cell>
        </row>
        <row r="270">
          <cell r="L270">
            <v>3</v>
          </cell>
          <cell r="V270">
            <v>5936</v>
          </cell>
        </row>
        <row r="271">
          <cell r="L271">
            <v>3</v>
          </cell>
          <cell r="V271">
            <v>5777</v>
          </cell>
        </row>
        <row r="272">
          <cell r="L272">
            <v>3</v>
          </cell>
          <cell r="V272">
            <v>6877</v>
          </cell>
        </row>
        <row r="273">
          <cell r="L273">
            <v>3</v>
          </cell>
          <cell r="V273">
            <v>5936</v>
          </cell>
        </row>
        <row r="274">
          <cell r="L274">
            <v>3</v>
          </cell>
          <cell r="V274">
            <v>5936</v>
          </cell>
        </row>
        <row r="275">
          <cell r="L275">
            <v>3</v>
          </cell>
          <cell r="V275">
            <v>5936</v>
          </cell>
        </row>
        <row r="276">
          <cell r="L276">
            <v>3</v>
          </cell>
          <cell r="V276">
            <v>5637</v>
          </cell>
        </row>
        <row r="277">
          <cell r="L277">
            <v>3</v>
          </cell>
          <cell r="V277">
            <v>5513</v>
          </cell>
        </row>
        <row r="278">
          <cell r="L278">
            <v>3</v>
          </cell>
          <cell r="V278">
            <v>5637</v>
          </cell>
        </row>
        <row r="279">
          <cell r="L279">
            <v>3</v>
          </cell>
          <cell r="V279">
            <v>5936</v>
          </cell>
        </row>
        <row r="280">
          <cell r="L280">
            <v>3</v>
          </cell>
          <cell r="V280">
            <v>5936</v>
          </cell>
        </row>
        <row r="281">
          <cell r="L281">
            <v>3</v>
          </cell>
          <cell r="V281">
            <v>5513</v>
          </cell>
        </row>
        <row r="282">
          <cell r="L282">
            <v>3</v>
          </cell>
          <cell r="V282">
            <v>6139</v>
          </cell>
        </row>
        <row r="283">
          <cell r="L283">
            <v>3</v>
          </cell>
          <cell r="V283">
            <v>6139</v>
          </cell>
        </row>
        <row r="284">
          <cell r="L284">
            <v>3</v>
          </cell>
          <cell r="V284">
            <v>5637</v>
          </cell>
        </row>
        <row r="285">
          <cell r="L285">
            <v>3</v>
          </cell>
          <cell r="V285">
            <v>5513</v>
          </cell>
        </row>
        <row r="286">
          <cell r="L286">
            <v>3</v>
          </cell>
          <cell r="V286">
            <v>5936</v>
          </cell>
        </row>
        <row r="287">
          <cell r="L287">
            <v>3</v>
          </cell>
          <cell r="V287">
            <v>5936</v>
          </cell>
        </row>
        <row r="288">
          <cell r="L288">
            <v>3</v>
          </cell>
          <cell r="V288">
            <v>5936</v>
          </cell>
        </row>
        <row r="289">
          <cell r="L289">
            <v>3</v>
          </cell>
          <cell r="V289">
            <v>5936</v>
          </cell>
        </row>
        <row r="290">
          <cell r="L290">
            <v>3</v>
          </cell>
          <cell r="V290">
            <v>5316</v>
          </cell>
        </row>
        <row r="291">
          <cell r="L291">
            <v>3</v>
          </cell>
          <cell r="V291">
            <v>5936</v>
          </cell>
        </row>
        <row r="292">
          <cell r="L292">
            <v>3</v>
          </cell>
          <cell r="V292">
            <v>5936</v>
          </cell>
        </row>
        <row r="293">
          <cell r="L293">
            <v>3</v>
          </cell>
          <cell r="V293">
            <v>5855</v>
          </cell>
        </row>
        <row r="294">
          <cell r="L294">
            <v>3</v>
          </cell>
          <cell r="V294">
            <v>5855</v>
          </cell>
        </row>
        <row r="295">
          <cell r="L295">
            <v>3</v>
          </cell>
          <cell r="V295">
            <v>5637</v>
          </cell>
        </row>
        <row r="296">
          <cell r="L296">
            <v>3</v>
          </cell>
          <cell r="V296">
            <v>5637</v>
          </cell>
        </row>
        <row r="297">
          <cell r="L297">
            <v>3</v>
          </cell>
          <cell r="V297">
            <v>5316</v>
          </cell>
        </row>
        <row r="298">
          <cell r="L298">
            <v>3</v>
          </cell>
          <cell r="V298">
            <v>5637</v>
          </cell>
        </row>
        <row r="299">
          <cell r="L299">
            <v>3</v>
          </cell>
          <cell r="V299">
            <v>5637</v>
          </cell>
        </row>
        <row r="300">
          <cell r="L300">
            <v>3</v>
          </cell>
          <cell r="V300">
            <v>5513</v>
          </cell>
        </row>
        <row r="301">
          <cell r="L301">
            <v>3</v>
          </cell>
          <cell r="V301">
            <v>5513</v>
          </cell>
        </row>
        <row r="302">
          <cell r="L302">
            <v>3</v>
          </cell>
          <cell r="V302">
            <v>5513</v>
          </cell>
        </row>
        <row r="303">
          <cell r="L303">
            <v>3</v>
          </cell>
          <cell r="V303">
            <v>4824</v>
          </cell>
        </row>
        <row r="304">
          <cell r="L304">
            <v>3</v>
          </cell>
          <cell r="V304">
            <v>6215</v>
          </cell>
        </row>
        <row r="305">
          <cell r="L305">
            <v>3</v>
          </cell>
          <cell r="V305">
            <v>5046</v>
          </cell>
        </row>
        <row r="306">
          <cell r="L306">
            <v>3</v>
          </cell>
          <cell r="V306">
            <v>5046</v>
          </cell>
        </row>
        <row r="307">
          <cell r="L307">
            <v>3</v>
          </cell>
          <cell r="V307">
            <v>6215</v>
          </cell>
        </row>
        <row r="308">
          <cell r="L308">
            <v>3</v>
          </cell>
          <cell r="V308">
            <v>6215</v>
          </cell>
        </row>
        <row r="309">
          <cell r="L309">
            <v>3</v>
          </cell>
          <cell r="V309">
            <v>6215</v>
          </cell>
        </row>
        <row r="310">
          <cell r="L310">
            <v>3</v>
          </cell>
          <cell r="V310">
            <v>6633</v>
          </cell>
        </row>
        <row r="311">
          <cell r="L311">
            <v>3</v>
          </cell>
          <cell r="V311">
            <v>5936</v>
          </cell>
        </row>
        <row r="312">
          <cell r="L312">
            <v>3</v>
          </cell>
          <cell r="V312">
            <v>5936</v>
          </cell>
        </row>
        <row r="313">
          <cell r="L313">
            <v>3</v>
          </cell>
          <cell r="V313">
            <v>5936</v>
          </cell>
        </row>
        <row r="314">
          <cell r="L314">
            <v>3</v>
          </cell>
          <cell r="V314">
            <v>6019</v>
          </cell>
        </row>
        <row r="315">
          <cell r="L315">
            <v>3</v>
          </cell>
          <cell r="V315">
            <v>6019</v>
          </cell>
        </row>
        <row r="316">
          <cell r="L316">
            <v>3</v>
          </cell>
          <cell r="V316">
            <v>7526</v>
          </cell>
        </row>
        <row r="317">
          <cell r="L317">
            <v>3</v>
          </cell>
          <cell r="V317">
            <v>5598</v>
          </cell>
        </row>
        <row r="318">
          <cell r="L318">
            <v>3</v>
          </cell>
          <cell r="V318">
            <v>5598</v>
          </cell>
        </row>
        <row r="319">
          <cell r="L319">
            <v>3</v>
          </cell>
          <cell r="V319">
            <v>5598</v>
          </cell>
        </row>
        <row r="320">
          <cell r="L320">
            <v>3</v>
          </cell>
          <cell r="V320">
            <v>5777</v>
          </cell>
        </row>
        <row r="321">
          <cell r="L321">
            <v>3</v>
          </cell>
          <cell r="V321">
            <v>5080</v>
          </cell>
        </row>
        <row r="322">
          <cell r="L322">
            <v>3</v>
          </cell>
          <cell r="V322">
            <v>5046</v>
          </cell>
        </row>
        <row r="323">
          <cell r="L323">
            <v>3</v>
          </cell>
          <cell r="V323">
            <v>5598</v>
          </cell>
        </row>
        <row r="324">
          <cell r="L324">
            <v>3</v>
          </cell>
          <cell r="V324">
            <v>5409</v>
          </cell>
        </row>
        <row r="325">
          <cell r="L325">
            <v>3</v>
          </cell>
          <cell r="V325">
            <v>5598</v>
          </cell>
        </row>
        <row r="326">
          <cell r="L326">
            <v>3</v>
          </cell>
          <cell r="V326">
            <v>4824</v>
          </cell>
        </row>
        <row r="327">
          <cell r="L327">
            <v>3</v>
          </cell>
          <cell r="V327">
            <v>5637</v>
          </cell>
        </row>
        <row r="328">
          <cell r="L328">
            <v>3</v>
          </cell>
          <cell r="V328">
            <v>4824</v>
          </cell>
        </row>
        <row r="329">
          <cell r="L329">
            <v>3</v>
          </cell>
          <cell r="V329">
            <v>4824</v>
          </cell>
        </row>
        <row r="330">
          <cell r="L330">
            <v>3</v>
          </cell>
          <cell r="V330">
            <v>7526</v>
          </cell>
        </row>
        <row r="331">
          <cell r="L331">
            <v>3</v>
          </cell>
          <cell r="V331">
            <v>7526</v>
          </cell>
        </row>
        <row r="332">
          <cell r="L332">
            <v>3</v>
          </cell>
          <cell r="V332">
            <v>7526</v>
          </cell>
        </row>
        <row r="333">
          <cell r="L333">
            <v>3</v>
          </cell>
          <cell r="V333">
            <v>5501</v>
          </cell>
        </row>
        <row r="334">
          <cell r="L334">
            <v>3</v>
          </cell>
          <cell r="V334">
            <v>6215</v>
          </cell>
        </row>
        <row r="335">
          <cell r="L335">
            <v>3</v>
          </cell>
          <cell r="V335">
            <v>6215</v>
          </cell>
        </row>
        <row r="336">
          <cell r="L336">
            <v>3</v>
          </cell>
          <cell r="V336">
            <v>5316</v>
          </cell>
        </row>
        <row r="337">
          <cell r="L337">
            <v>3</v>
          </cell>
          <cell r="V337">
            <v>5316</v>
          </cell>
        </row>
        <row r="338">
          <cell r="L338">
            <v>3</v>
          </cell>
          <cell r="V338">
            <v>5316</v>
          </cell>
        </row>
        <row r="339">
          <cell r="L339">
            <v>3</v>
          </cell>
          <cell r="V339">
            <v>5046</v>
          </cell>
        </row>
        <row r="340">
          <cell r="L340">
            <v>3</v>
          </cell>
          <cell r="V340">
            <v>6932</v>
          </cell>
        </row>
        <row r="341">
          <cell r="L341">
            <v>3</v>
          </cell>
          <cell r="V341">
            <v>7526</v>
          </cell>
        </row>
        <row r="342">
          <cell r="L342">
            <v>3</v>
          </cell>
          <cell r="V342">
            <v>7526</v>
          </cell>
        </row>
        <row r="343">
          <cell r="L343">
            <v>3</v>
          </cell>
          <cell r="V343">
            <v>5046</v>
          </cell>
        </row>
        <row r="344">
          <cell r="L344">
            <v>3</v>
          </cell>
          <cell r="V344">
            <v>6796</v>
          </cell>
        </row>
        <row r="345">
          <cell r="L345">
            <v>3</v>
          </cell>
          <cell r="V345">
            <v>6796</v>
          </cell>
        </row>
        <row r="346">
          <cell r="L346">
            <v>3</v>
          </cell>
          <cell r="V346">
            <v>5530</v>
          </cell>
        </row>
        <row r="347">
          <cell r="L347">
            <v>3</v>
          </cell>
          <cell r="V347">
            <v>5598</v>
          </cell>
        </row>
        <row r="348">
          <cell r="L348">
            <v>3</v>
          </cell>
          <cell r="V348">
            <v>4824</v>
          </cell>
        </row>
        <row r="349">
          <cell r="L349">
            <v>3</v>
          </cell>
          <cell r="V349">
            <v>5936</v>
          </cell>
        </row>
        <row r="350">
          <cell r="L350">
            <v>3</v>
          </cell>
          <cell r="V350">
            <v>5936</v>
          </cell>
        </row>
        <row r="351">
          <cell r="L351">
            <v>3</v>
          </cell>
          <cell r="V351">
            <v>5800</v>
          </cell>
        </row>
        <row r="352">
          <cell r="L352">
            <v>3</v>
          </cell>
          <cell r="V352">
            <v>5800</v>
          </cell>
        </row>
        <row r="353">
          <cell r="L353">
            <v>3</v>
          </cell>
          <cell r="V353">
            <v>5297</v>
          </cell>
        </row>
        <row r="354">
          <cell r="L354">
            <v>3</v>
          </cell>
          <cell r="V354">
            <v>4683</v>
          </cell>
        </row>
        <row r="355">
          <cell r="L355">
            <v>3</v>
          </cell>
          <cell r="V355">
            <v>4889</v>
          </cell>
        </row>
        <row r="356">
          <cell r="L356">
            <v>3</v>
          </cell>
          <cell r="V356">
            <v>4889</v>
          </cell>
        </row>
        <row r="357">
          <cell r="L357">
            <v>3</v>
          </cell>
          <cell r="V357">
            <v>5046</v>
          </cell>
        </row>
        <row r="358">
          <cell r="L358">
            <v>3</v>
          </cell>
          <cell r="V358">
            <v>5800</v>
          </cell>
        </row>
        <row r="359">
          <cell r="L359">
            <v>3</v>
          </cell>
          <cell r="V359">
            <v>6215</v>
          </cell>
        </row>
        <row r="360">
          <cell r="L360">
            <v>3</v>
          </cell>
          <cell r="V360">
            <v>6215</v>
          </cell>
        </row>
        <row r="361">
          <cell r="L361">
            <v>3</v>
          </cell>
          <cell r="V361">
            <v>4824</v>
          </cell>
        </row>
        <row r="362">
          <cell r="L362">
            <v>3</v>
          </cell>
          <cell r="V362">
            <v>4824</v>
          </cell>
        </row>
        <row r="363">
          <cell r="L363">
            <v>3</v>
          </cell>
          <cell r="V363">
            <v>5501</v>
          </cell>
        </row>
        <row r="364">
          <cell r="L364">
            <v>3</v>
          </cell>
          <cell r="V364">
            <v>5501</v>
          </cell>
        </row>
        <row r="365">
          <cell r="L365">
            <v>3</v>
          </cell>
          <cell r="V365">
            <v>4824</v>
          </cell>
        </row>
        <row r="366">
          <cell r="L366">
            <v>3</v>
          </cell>
          <cell r="V366">
            <v>4824</v>
          </cell>
        </row>
        <row r="367">
          <cell r="L367">
            <v>3</v>
          </cell>
          <cell r="V367">
            <v>4824</v>
          </cell>
        </row>
        <row r="368">
          <cell r="L368">
            <v>3</v>
          </cell>
          <cell r="V368">
            <v>7137</v>
          </cell>
        </row>
        <row r="369">
          <cell r="L369">
            <v>3</v>
          </cell>
          <cell r="V369">
            <v>7137</v>
          </cell>
        </row>
        <row r="370">
          <cell r="L370">
            <v>3</v>
          </cell>
          <cell r="V370">
            <v>5409</v>
          </cell>
        </row>
        <row r="371">
          <cell r="L371">
            <v>3</v>
          </cell>
          <cell r="V371">
            <v>5800</v>
          </cell>
        </row>
        <row r="372">
          <cell r="L372">
            <v>3</v>
          </cell>
          <cell r="V372">
            <v>7526</v>
          </cell>
        </row>
        <row r="373">
          <cell r="L373">
            <v>3</v>
          </cell>
          <cell r="V373">
            <v>5777</v>
          </cell>
        </row>
        <row r="374">
          <cell r="L374">
            <v>3</v>
          </cell>
          <cell r="V374">
            <v>5777</v>
          </cell>
        </row>
        <row r="375">
          <cell r="L375">
            <v>3</v>
          </cell>
          <cell r="V375">
            <v>5777</v>
          </cell>
        </row>
        <row r="376">
          <cell r="L376">
            <v>3</v>
          </cell>
          <cell r="V376">
            <v>5777</v>
          </cell>
        </row>
        <row r="377">
          <cell r="L377">
            <v>3</v>
          </cell>
          <cell r="V377">
            <v>6932</v>
          </cell>
        </row>
        <row r="378">
          <cell r="L378">
            <v>3</v>
          </cell>
          <cell r="V378">
            <v>6932</v>
          </cell>
        </row>
        <row r="379">
          <cell r="L379">
            <v>3</v>
          </cell>
          <cell r="V379">
            <v>6877</v>
          </cell>
        </row>
        <row r="380">
          <cell r="L380">
            <v>3</v>
          </cell>
          <cell r="V380">
            <v>6932</v>
          </cell>
        </row>
        <row r="381">
          <cell r="L381">
            <v>3</v>
          </cell>
          <cell r="V381">
            <v>6877</v>
          </cell>
        </row>
        <row r="382">
          <cell r="L382">
            <v>3</v>
          </cell>
          <cell r="V382">
            <v>5800</v>
          </cell>
        </row>
        <row r="383">
          <cell r="L383">
            <v>3</v>
          </cell>
          <cell r="V383">
            <v>5046</v>
          </cell>
        </row>
        <row r="384">
          <cell r="L384">
            <v>3</v>
          </cell>
          <cell r="V384">
            <v>5641</v>
          </cell>
        </row>
        <row r="385">
          <cell r="L385">
            <v>3</v>
          </cell>
          <cell r="V385">
            <v>5641</v>
          </cell>
        </row>
        <row r="386">
          <cell r="L386">
            <v>3</v>
          </cell>
          <cell r="V386">
            <v>5530</v>
          </cell>
        </row>
        <row r="387">
          <cell r="L387">
            <v>3</v>
          </cell>
          <cell r="V387">
            <v>5598</v>
          </cell>
        </row>
        <row r="388">
          <cell r="L388">
            <v>3</v>
          </cell>
          <cell r="V388">
            <v>6041</v>
          </cell>
        </row>
        <row r="389">
          <cell r="L389">
            <v>3</v>
          </cell>
          <cell r="V389">
            <v>5207</v>
          </cell>
        </row>
        <row r="390">
          <cell r="L390">
            <v>3</v>
          </cell>
          <cell r="V390">
            <v>6019</v>
          </cell>
        </row>
        <row r="391">
          <cell r="L391">
            <v>3</v>
          </cell>
          <cell r="V391">
            <v>6019</v>
          </cell>
        </row>
        <row r="392">
          <cell r="L392">
            <v>3</v>
          </cell>
          <cell r="V392">
            <v>6019</v>
          </cell>
        </row>
        <row r="393">
          <cell r="L393">
            <v>3</v>
          </cell>
          <cell r="V393">
            <v>6019</v>
          </cell>
        </row>
        <row r="394">
          <cell r="L394">
            <v>3</v>
          </cell>
          <cell r="V394">
            <v>6019</v>
          </cell>
        </row>
        <row r="395">
          <cell r="L395">
            <v>3</v>
          </cell>
          <cell r="V395">
            <v>6019</v>
          </cell>
        </row>
        <row r="396">
          <cell r="L396">
            <v>3</v>
          </cell>
          <cell r="V396">
            <v>5637</v>
          </cell>
        </row>
        <row r="397">
          <cell r="L397">
            <v>3</v>
          </cell>
          <cell r="V397">
            <v>7076</v>
          </cell>
        </row>
        <row r="398">
          <cell r="L398">
            <v>3</v>
          </cell>
          <cell r="V398">
            <v>6019</v>
          </cell>
        </row>
        <row r="399">
          <cell r="L399">
            <v>3</v>
          </cell>
          <cell r="V399">
            <v>5046</v>
          </cell>
        </row>
        <row r="400">
          <cell r="L400">
            <v>3</v>
          </cell>
          <cell r="V400">
            <v>5046</v>
          </cell>
        </row>
        <row r="401">
          <cell r="L401">
            <v>3</v>
          </cell>
          <cell r="V401">
            <v>5297</v>
          </cell>
        </row>
        <row r="402">
          <cell r="L402">
            <v>3</v>
          </cell>
          <cell r="V402">
            <v>6019</v>
          </cell>
        </row>
        <row r="403">
          <cell r="L403">
            <v>3</v>
          </cell>
          <cell r="V403">
            <v>5046</v>
          </cell>
        </row>
        <row r="404">
          <cell r="L404">
            <v>3</v>
          </cell>
          <cell r="V404">
            <v>5046</v>
          </cell>
        </row>
        <row r="405">
          <cell r="L405">
            <v>3</v>
          </cell>
          <cell r="V405">
            <v>6215</v>
          </cell>
        </row>
        <row r="406">
          <cell r="L406">
            <v>3</v>
          </cell>
          <cell r="V406">
            <v>6019</v>
          </cell>
        </row>
        <row r="407">
          <cell r="L407">
            <v>3</v>
          </cell>
          <cell r="V407">
            <v>5046</v>
          </cell>
        </row>
        <row r="408">
          <cell r="L408">
            <v>3</v>
          </cell>
          <cell r="V408">
            <v>5046</v>
          </cell>
        </row>
        <row r="409">
          <cell r="L409">
            <v>3</v>
          </cell>
          <cell r="V409">
            <v>4889</v>
          </cell>
        </row>
        <row r="410">
          <cell r="L410">
            <v>3</v>
          </cell>
          <cell r="V410">
            <v>5046</v>
          </cell>
        </row>
        <row r="411">
          <cell r="L411">
            <v>3</v>
          </cell>
          <cell r="V411">
            <v>5800</v>
          </cell>
        </row>
        <row r="412">
          <cell r="L412">
            <v>3</v>
          </cell>
          <cell r="V412">
            <v>6019</v>
          </cell>
        </row>
        <row r="413">
          <cell r="L413">
            <v>3</v>
          </cell>
          <cell r="V413">
            <v>5046</v>
          </cell>
        </row>
        <row r="414">
          <cell r="L414">
            <v>3</v>
          </cell>
          <cell r="V414">
            <v>4806</v>
          </cell>
        </row>
        <row r="415">
          <cell r="L415">
            <v>3</v>
          </cell>
          <cell r="V415">
            <v>5777</v>
          </cell>
        </row>
        <row r="416">
          <cell r="L416">
            <v>3</v>
          </cell>
          <cell r="V416">
            <v>7076</v>
          </cell>
        </row>
        <row r="417">
          <cell r="L417">
            <v>3</v>
          </cell>
          <cell r="V417">
            <v>5777</v>
          </cell>
        </row>
        <row r="418">
          <cell r="L418">
            <v>3</v>
          </cell>
          <cell r="V418">
            <v>5530</v>
          </cell>
        </row>
        <row r="419">
          <cell r="L419">
            <v>3</v>
          </cell>
          <cell r="V419">
            <v>6215</v>
          </cell>
        </row>
        <row r="420">
          <cell r="L420">
            <v>3</v>
          </cell>
          <cell r="V420">
            <v>6215</v>
          </cell>
        </row>
        <row r="421">
          <cell r="L421">
            <v>3</v>
          </cell>
          <cell r="V421">
            <v>6633</v>
          </cell>
        </row>
        <row r="422">
          <cell r="L422">
            <v>3</v>
          </cell>
          <cell r="V422">
            <v>6633</v>
          </cell>
        </row>
        <row r="423">
          <cell r="L423">
            <v>3</v>
          </cell>
          <cell r="V423">
            <v>6633</v>
          </cell>
        </row>
        <row r="424">
          <cell r="L424">
            <v>3</v>
          </cell>
          <cell r="V424">
            <v>5046</v>
          </cell>
        </row>
        <row r="425">
          <cell r="L425">
            <v>3</v>
          </cell>
          <cell r="V425">
            <v>5936</v>
          </cell>
        </row>
        <row r="426">
          <cell r="L426">
            <v>3</v>
          </cell>
          <cell r="V426">
            <v>5637</v>
          </cell>
        </row>
        <row r="427">
          <cell r="L427">
            <v>3</v>
          </cell>
          <cell r="V427">
            <v>5080</v>
          </cell>
        </row>
        <row r="428">
          <cell r="L428">
            <v>3</v>
          </cell>
          <cell r="V428">
            <v>5046</v>
          </cell>
        </row>
        <row r="429">
          <cell r="L429">
            <v>3</v>
          </cell>
          <cell r="V429">
            <v>4683</v>
          </cell>
        </row>
        <row r="430">
          <cell r="L430">
            <v>3</v>
          </cell>
          <cell r="V430">
            <v>5590</v>
          </cell>
        </row>
        <row r="431">
          <cell r="L431">
            <v>3</v>
          </cell>
          <cell r="V431">
            <v>4683</v>
          </cell>
        </row>
        <row r="432">
          <cell r="L432">
            <v>3</v>
          </cell>
          <cell r="V432">
            <v>4683</v>
          </cell>
        </row>
        <row r="433">
          <cell r="L433">
            <v>3</v>
          </cell>
          <cell r="V433">
            <v>5046</v>
          </cell>
        </row>
        <row r="434">
          <cell r="L434">
            <v>3</v>
          </cell>
          <cell r="V434">
            <v>5046</v>
          </cell>
        </row>
        <row r="435">
          <cell r="L435">
            <v>3</v>
          </cell>
          <cell r="V435">
            <v>5046</v>
          </cell>
        </row>
        <row r="436">
          <cell r="L436">
            <v>3</v>
          </cell>
          <cell r="V436">
            <v>5080</v>
          </cell>
        </row>
        <row r="437">
          <cell r="L437">
            <v>3</v>
          </cell>
          <cell r="V437">
            <v>5080</v>
          </cell>
        </row>
        <row r="438">
          <cell r="L438">
            <v>3</v>
          </cell>
          <cell r="V438">
            <v>4683</v>
          </cell>
        </row>
        <row r="439">
          <cell r="L439">
            <v>3</v>
          </cell>
          <cell r="V439">
            <v>5080</v>
          </cell>
        </row>
        <row r="440">
          <cell r="L440">
            <v>3</v>
          </cell>
          <cell r="V440">
            <v>5080</v>
          </cell>
        </row>
        <row r="441">
          <cell r="L441">
            <v>3</v>
          </cell>
          <cell r="V441">
            <v>5409</v>
          </cell>
        </row>
        <row r="442">
          <cell r="L442">
            <v>3</v>
          </cell>
          <cell r="V442">
            <v>5777</v>
          </cell>
        </row>
        <row r="443">
          <cell r="L443">
            <v>3</v>
          </cell>
          <cell r="V443">
            <v>5777</v>
          </cell>
        </row>
        <row r="444">
          <cell r="L444">
            <v>3</v>
          </cell>
          <cell r="V444">
            <v>5777</v>
          </cell>
        </row>
        <row r="445">
          <cell r="L445">
            <v>3</v>
          </cell>
          <cell r="V445">
            <v>5598</v>
          </cell>
        </row>
        <row r="446">
          <cell r="L446">
            <v>3</v>
          </cell>
          <cell r="V446">
            <v>5598</v>
          </cell>
        </row>
        <row r="447">
          <cell r="L447">
            <v>3</v>
          </cell>
          <cell r="V447">
            <v>5598</v>
          </cell>
        </row>
        <row r="448">
          <cell r="L448">
            <v>3</v>
          </cell>
          <cell r="V448">
            <v>5513</v>
          </cell>
        </row>
        <row r="449">
          <cell r="L449">
            <v>3</v>
          </cell>
          <cell r="V449">
            <v>5513</v>
          </cell>
        </row>
        <row r="450">
          <cell r="L450">
            <v>3</v>
          </cell>
          <cell r="V450">
            <v>5513</v>
          </cell>
        </row>
        <row r="451">
          <cell r="L451">
            <v>3</v>
          </cell>
          <cell r="V451">
            <v>5513</v>
          </cell>
        </row>
        <row r="452">
          <cell r="L452">
            <v>3</v>
          </cell>
          <cell r="V452">
            <v>5513</v>
          </cell>
        </row>
        <row r="453">
          <cell r="L453">
            <v>3</v>
          </cell>
          <cell r="V453">
            <v>5873</v>
          </cell>
        </row>
        <row r="454">
          <cell r="L454">
            <v>3</v>
          </cell>
          <cell r="V454">
            <v>5637</v>
          </cell>
        </row>
        <row r="455">
          <cell r="L455">
            <v>3</v>
          </cell>
          <cell r="V455">
            <v>5637</v>
          </cell>
        </row>
        <row r="456">
          <cell r="L456">
            <v>3</v>
          </cell>
          <cell r="V456">
            <v>5873</v>
          </cell>
        </row>
        <row r="457">
          <cell r="L457">
            <v>3</v>
          </cell>
          <cell r="V457">
            <v>5873</v>
          </cell>
        </row>
        <row r="458">
          <cell r="L458">
            <v>3</v>
          </cell>
          <cell r="V458">
            <v>7526</v>
          </cell>
        </row>
        <row r="459">
          <cell r="L459">
            <v>3</v>
          </cell>
          <cell r="V459">
            <v>7526</v>
          </cell>
        </row>
        <row r="460">
          <cell r="L460">
            <v>3</v>
          </cell>
          <cell r="V460">
            <v>7526</v>
          </cell>
        </row>
        <row r="461">
          <cell r="L461">
            <v>3</v>
          </cell>
          <cell r="V461">
            <v>5513</v>
          </cell>
        </row>
        <row r="462">
          <cell r="L462">
            <v>3</v>
          </cell>
          <cell r="V462">
            <v>5513</v>
          </cell>
        </row>
        <row r="463">
          <cell r="L463">
            <v>3</v>
          </cell>
          <cell r="V463">
            <v>5513</v>
          </cell>
        </row>
        <row r="464">
          <cell r="L464">
            <v>3</v>
          </cell>
          <cell r="V464">
            <v>5513</v>
          </cell>
        </row>
        <row r="465">
          <cell r="L465">
            <v>3</v>
          </cell>
          <cell r="V465">
            <v>5409</v>
          </cell>
        </row>
        <row r="466">
          <cell r="L466">
            <v>3</v>
          </cell>
          <cell r="V466">
            <v>5409</v>
          </cell>
        </row>
        <row r="467">
          <cell r="L467">
            <v>3</v>
          </cell>
          <cell r="V467">
            <v>5409</v>
          </cell>
        </row>
        <row r="468">
          <cell r="L468">
            <v>3</v>
          </cell>
          <cell r="V468">
            <v>5777</v>
          </cell>
        </row>
        <row r="469">
          <cell r="L469">
            <v>3</v>
          </cell>
          <cell r="V469">
            <v>5777</v>
          </cell>
        </row>
        <row r="470">
          <cell r="L470">
            <v>3</v>
          </cell>
          <cell r="V470">
            <v>5777</v>
          </cell>
        </row>
        <row r="471">
          <cell r="L471">
            <v>3</v>
          </cell>
          <cell r="V471">
            <v>5777</v>
          </cell>
        </row>
        <row r="472">
          <cell r="L472">
            <v>3</v>
          </cell>
          <cell r="V472">
            <v>5409</v>
          </cell>
        </row>
        <row r="473">
          <cell r="L473">
            <v>3</v>
          </cell>
          <cell r="V473">
            <v>5409</v>
          </cell>
        </row>
        <row r="474">
          <cell r="L474">
            <v>3</v>
          </cell>
          <cell r="V474">
            <v>5530</v>
          </cell>
        </row>
        <row r="475">
          <cell r="L475">
            <v>3</v>
          </cell>
          <cell r="V475">
            <v>5530</v>
          </cell>
        </row>
        <row r="476">
          <cell r="L476">
            <v>3</v>
          </cell>
          <cell r="V476">
            <v>5530</v>
          </cell>
        </row>
        <row r="477">
          <cell r="L477">
            <v>3</v>
          </cell>
          <cell r="V477">
            <v>4824</v>
          </cell>
        </row>
        <row r="478">
          <cell r="L478">
            <v>3</v>
          </cell>
          <cell r="V478">
            <v>4824</v>
          </cell>
        </row>
        <row r="479">
          <cell r="L479">
            <v>3</v>
          </cell>
          <cell r="V479">
            <v>5046</v>
          </cell>
        </row>
        <row r="480">
          <cell r="L480">
            <v>3</v>
          </cell>
          <cell r="V480">
            <v>6877</v>
          </cell>
        </row>
        <row r="481">
          <cell r="L481">
            <v>3</v>
          </cell>
          <cell r="V481">
            <v>5637</v>
          </cell>
        </row>
        <row r="482">
          <cell r="L482">
            <v>3</v>
          </cell>
          <cell r="V482">
            <v>5637</v>
          </cell>
        </row>
        <row r="483">
          <cell r="L483">
            <v>3</v>
          </cell>
          <cell r="V483">
            <v>6041</v>
          </cell>
        </row>
        <row r="484">
          <cell r="L484">
            <v>3</v>
          </cell>
          <cell r="V484">
            <v>6041</v>
          </cell>
        </row>
        <row r="485">
          <cell r="L485">
            <v>3</v>
          </cell>
          <cell r="V485">
            <v>5637</v>
          </cell>
        </row>
        <row r="486">
          <cell r="L486">
            <v>3</v>
          </cell>
          <cell r="V486">
            <v>5637</v>
          </cell>
        </row>
        <row r="487">
          <cell r="L487">
            <v>3</v>
          </cell>
          <cell r="V487">
            <v>5637</v>
          </cell>
        </row>
        <row r="488">
          <cell r="L488">
            <v>3</v>
          </cell>
          <cell r="V488">
            <v>5637</v>
          </cell>
        </row>
        <row r="489">
          <cell r="L489">
            <v>3</v>
          </cell>
          <cell r="V489">
            <v>5637</v>
          </cell>
        </row>
        <row r="490">
          <cell r="L490">
            <v>3</v>
          </cell>
          <cell r="V490">
            <v>6041</v>
          </cell>
        </row>
        <row r="491">
          <cell r="L491">
            <v>3</v>
          </cell>
          <cell r="V491">
            <v>5800</v>
          </cell>
        </row>
        <row r="492">
          <cell r="L492">
            <v>3</v>
          </cell>
          <cell r="V492">
            <v>5800</v>
          </cell>
        </row>
        <row r="493">
          <cell r="L493">
            <v>3</v>
          </cell>
          <cell r="V493">
            <v>5800</v>
          </cell>
        </row>
        <row r="494">
          <cell r="L494">
            <v>3</v>
          </cell>
          <cell r="V494">
            <v>5800</v>
          </cell>
        </row>
        <row r="495">
          <cell r="L495">
            <v>3</v>
          </cell>
          <cell r="V495">
            <v>5800</v>
          </cell>
        </row>
        <row r="496">
          <cell r="L496">
            <v>3</v>
          </cell>
          <cell r="V496">
            <v>5046</v>
          </cell>
        </row>
        <row r="497">
          <cell r="L497">
            <v>3</v>
          </cell>
          <cell r="V497">
            <v>5530</v>
          </cell>
        </row>
        <row r="498">
          <cell r="L498">
            <v>3</v>
          </cell>
          <cell r="V498">
            <v>5530</v>
          </cell>
        </row>
        <row r="499">
          <cell r="L499">
            <v>3</v>
          </cell>
          <cell r="V499">
            <v>6019</v>
          </cell>
        </row>
        <row r="500">
          <cell r="L500">
            <v>3</v>
          </cell>
          <cell r="V500">
            <v>5530</v>
          </cell>
        </row>
        <row r="501">
          <cell r="L501">
            <v>3</v>
          </cell>
          <cell r="V501">
            <v>5777</v>
          </cell>
        </row>
        <row r="502">
          <cell r="L502">
            <v>3</v>
          </cell>
          <cell r="V502">
            <v>6215</v>
          </cell>
        </row>
        <row r="503">
          <cell r="L503">
            <v>3</v>
          </cell>
          <cell r="V503">
            <v>5777</v>
          </cell>
        </row>
        <row r="504">
          <cell r="L504">
            <v>3</v>
          </cell>
          <cell r="V504">
            <v>7076</v>
          </cell>
        </row>
        <row r="505">
          <cell r="L505">
            <v>3</v>
          </cell>
          <cell r="V505">
            <v>6215</v>
          </cell>
        </row>
        <row r="506">
          <cell r="L506">
            <v>3</v>
          </cell>
          <cell r="V506">
            <v>5530</v>
          </cell>
        </row>
        <row r="507">
          <cell r="L507">
            <v>3</v>
          </cell>
          <cell r="V507">
            <v>4824</v>
          </cell>
        </row>
        <row r="508">
          <cell r="L508">
            <v>3</v>
          </cell>
          <cell r="V508">
            <v>4824</v>
          </cell>
        </row>
        <row r="509">
          <cell r="L509">
            <v>3</v>
          </cell>
          <cell r="V509">
            <v>4824</v>
          </cell>
        </row>
        <row r="510">
          <cell r="L510">
            <v>3</v>
          </cell>
          <cell r="V510">
            <v>4824</v>
          </cell>
        </row>
        <row r="511">
          <cell r="L511">
            <v>3</v>
          </cell>
          <cell r="V511">
            <v>5598</v>
          </cell>
        </row>
        <row r="512">
          <cell r="L512">
            <v>3</v>
          </cell>
          <cell r="V512">
            <v>6215</v>
          </cell>
        </row>
        <row r="513">
          <cell r="L513">
            <v>3</v>
          </cell>
          <cell r="V513">
            <v>6215</v>
          </cell>
        </row>
        <row r="514">
          <cell r="L514">
            <v>3</v>
          </cell>
          <cell r="V514">
            <v>6215</v>
          </cell>
        </row>
        <row r="515">
          <cell r="L515">
            <v>3</v>
          </cell>
          <cell r="V515">
            <v>6215</v>
          </cell>
        </row>
        <row r="516">
          <cell r="L516">
            <v>3</v>
          </cell>
          <cell r="V516">
            <v>7038</v>
          </cell>
        </row>
        <row r="517">
          <cell r="L517">
            <v>3</v>
          </cell>
          <cell r="V517">
            <v>6877</v>
          </cell>
        </row>
        <row r="518">
          <cell r="L518">
            <v>3</v>
          </cell>
          <cell r="V518">
            <v>6877</v>
          </cell>
        </row>
        <row r="519">
          <cell r="L519">
            <v>3</v>
          </cell>
          <cell r="V519">
            <v>6877</v>
          </cell>
        </row>
        <row r="520">
          <cell r="L520">
            <v>3</v>
          </cell>
          <cell r="V520">
            <v>7038</v>
          </cell>
        </row>
        <row r="521">
          <cell r="L521">
            <v>3</v>
          </cell>
          <cell r="V521">
            <v>7038</v>
          </cell>
        </row>
        <row r="522">
          <cell r="L522">
            <v>3</v>
          </cell>
          <cell r="V522">
            <v>6932</v>
          </cell>
        </row>
        <row r="523">
          <cell r="L523">
            <v>3</v>
          </cell>
          <cell r="V523">
            <v>6877</v>
          </cell>
        </row>
        <row r="524">
          <cell r="L524">
            <v>3</v>
          </cell>
          <cell r="V524">
            <v>5936</v>
          </cell>
        </row>
        <row r="525">
          <cell r="L525">
            <v>3</v>
          </cell>
          <cell r="V525">
            <v>5936</v>
          </cell>
        </row>
        <row r="526">
          <cell r="L526">
            <v>3</v>
          </cell>
          <cell r="V526">
            <v>5936</v>
          </cell>
        </row>
        <row r="527">
          <cell r="L527">
            <v>3</v>
          </cell>
          <cell r="V527">
            <v>5936</v>
          </cell>
        </row>
        <row r="528">
          <cell r="L528">
            <v>3</v>
          </cell>
          <cell r="V528">
            <v>5936</v>
          </cell>
        </row>
        <row r="529">
          <cell r="L529">
            <v>3</v>
          </cell>
          <cell r="V529">
            <v>5936</v>
          </cell>
        </row>
        <row r="530">
          <cell r="L530">
            <v>3</v>
          </cell>
          <cell r="V530">
            <v>5936</v>
          </cell>
        </row>
        <row r="531">
          <cell r="L531">
            <v>3</v>
          </cell>
          <cell r="V531">
            <v>5936</v>
          </cell>
        </row>
        <row r="532">
          <cell r="L532">
            <v>3</v>
          </cell>
          <cell r="V532">
            <v>5936</v>
          </cell>
        </row>
        <row r="533">
          <cell r="L533">
            <v>3</v>
          </cell>
          <cell r="V533">
            <v>5637</v>
          </cell>
        </row>
        <row r="534">
          <cell r="L534">
            <v>3</v>
          </cell>
          <cell r="V534">
            <v>5046</v>
          </cell>
        </row>
        <row r="535">
          <cell r="L535">
            <v>3</v>
          </cell>
          <cell r="V535">
            <v>5297</v>
          </cell>
        </row>
        <row r="536">
          <cell r="L536">
            <v>3</v>
          </cell>
          <cell r="V536">
            <v>5409</v>
          </cell>
        </row>
        <row r="537">
          <cell r="L537">
            <v>3</v>
          </cell>
          <cell r="V537">
            <v>5297</v>
          </cell>
        </row>
        <row r="538">
          <cell r="L538">
            <v>3</v>
          </cell>
          <cell r="V538">
            <v>6019</v>
          </cell>
        </row>
        <row r="539">
          <cell r="L539">
            <v>3</v>
          </cell>
          <cell r="V539">
            <v>4889</v>
          </cell>
        </row>
        <row r="540">
          <cell r="L540">
            <v>3</v>
          </cell>
          <cell r="V540">
            <v>6796</v>
          </cell>
        </row>
        <row r="541">
          <cell r="L541">
            <v>3</v>
          </cell>
          <cell r="V541">
            <v>6019</v>
          </cell>
        </row>
        <row r="542">
          <cell r="L542">
            <v>3</v>
          </cell>
          <cell r="V542">
            <v>5598</v>
          </cell>
        </row>
        <row r="543">
          <cell r="L543">
            <v>3</v>
          </cell>
          <cell r="V543">
            <v>7076</v>
          </cell>
        </row>
        <row r="544">
          <cell r="L544">
            <v>3</v>
          </cell>
          <cell r="V544">
            <v>7076</v>
          </cell>
        </row>
        <row r="545">
          <cell r="L545">
            <v>3</v>
          </cell>
          <cell r="V545">
            <v>5598</v>
          </cell>
        </row>
        <row r="546">
          <cell r="L546">
            <v>3</v>
          </cell>
          <cell r="V546">
            <v>5598</v>
          </cell>
        </row>
        <row r="547">
          <cell r="L547">
            <v>3</v>
          </cell>
          <cell r="V547">
            <v>4752</v>
          </cell>
        </row>
        <row r="548">
          <cell r="L548">
            <v>3</v>
          </cell>
          <cell r="V548">
            <v>4889</v>
          </cell>
        </row>
        <row r="549">
          <cell r="L549">
            <v>3</v>
          </cell>
          <cell r="V549">
            <v>4683</v>
          </cell>
        </row>
        <row r="550">
          <cell r="L550">
            <v>3</v>
          </cell>
          <cell r="V550">
            <v>5046</v>
          </cell>
        </row>
        <row r="551">
          <cell r="L551">
            <v>3</v>
          </cell>
          <cell r="V551">
            <v>5046</v>
          </cell>
        </row>
        <row r="552">
          <cell r="L552">
            <v>3</v>
          </cell>
          <cell r="V552">
            <v>5046</v>
          </cell>
        </row>
        <row r="553">
          <cell r="L553">
            <v>3</v>
          </cell>
          <cell r="V553">
            <v>6215</v>
          </cell>
        </row>
        <row r="554">
          <cell r="L554">
            <v>3</v>
          </cell>
          <cell r="V554">
            <v>6215</v>
          </cell>
        </row>
        <row r="555">
          <cell r="L555">
            <v>3</v>
          </cell>
          <cell r="V555">
            <v>4752</v>
          </cell>
        </row>
        <row r="556">
          <cell r="L556">
            <v>3</v>
          </cell>
          <cell r="V556">
            <v>5598</v>
          </cell>
        </row>
        <row r="557">
          <cell r="L557">
            <v>3</v>
          </cell>
          <cell r="V557">
            <v>5598</v>
          </cell>
        </row>
        <row r="558">
          <cell r="L558">
            <v>3</v>
          </cell>
          <cell r="V558">
            <v>5641</v>
          </cell>
        </row>
        <row r="559">
          <cell r="L559">
            <v>3</v>
          </cell>
          <cell r="V559">
            <v>5777</v>
          </cell>
        </row>
        <row r="560">
          <cell r="L560">
            <v>3</v>
          </cell>
          <cell r="V560">
            <v>5777</v>
          </cell>
        </row>
        <row r="561">
          <cell r="L561">
            <v>3</v>
          </cell>
          <cell r="V561">
            <v>5777</v>
          </cell>
        </row>
        <row r="562">
          <cell r="L562">
            <v>3</v>
          </cell>
          <cell r="V562">
            <v>6215</v>
          </cell>
        </row>
        <row r="563">
          <cell r="L563">
            <v>3</v>
          </cell>
          <cell r="V563">
            <v>4806</v>
          </cell>
        </row>
        <row r="564">
          <cell r="L564">
            <v>3</v>
          </cell>
          <cell r="V564">
            <v>5777</v>
          </cell>
        </row>
        <row r="565">
          <cell r="L565">
            <v>3</v>
          </cell>
          <cell r="V565">
            <v>5777</v>
          </cell>
        </row>
        <row r="566">
          <cell r="L566">
            <v>3</v>
          </cell>
          <cell r="V566">
            <v>4752</v>
          </cell>
        </row>
        <row r="567">
          <cell r="L567">
            <v>3</v>
          </cell>
          <cell r="V567">
            <v>5777</v>
          </cell>
        </row>
        <row r="568">
          <cell r="L568">
            <v>3</v>
          </cell>
          <cell r="V568">
            <v>5777</v>
          </cell>
        </row>
        <row r="569">
          <cell r="L569">
            <v>3</v>
          </cell>
          <cell r="V569">
            <v>5777</v>
          </cell>
        </row>
        <row r="570">
          <cell r="L570">
            <v>3</v>
          </cell>
          <cell r="V570">
            <v>5777</v>
          </cell>
        </row>
        <row r="571">
          <cell r="L571">
            <v>3</v>
          </cell>
          <cell r="V571">
            <v>4889</v>
          </cell>
        </row>
        <row r="572">
          <cell r="L572">
            <v>3</v>
          </cell>
          <cell r="V572">
            <v>5598</v>
          </cell>
        </row>
        <row r="573">
          <cell r="L573">
            <v>3</v>
          </cell>
          <cell r="V573">
            <v>5598</v>
          </cell>
        </row>
        <row r="574">
          <cell r="L574">
            <v>3</v>
          </cell>
          <cell r="V574">
            <v>5598</v>
          </cell>
        </row>
        <row r="575">
          <cell r="L575">
            <v>3</v>
          </cell>
          <cell r="V575">
            <v>4806</v>
          </cell>
        </row>
        <row r="576">
          <cell r="L576">
            <v>3</v>
          </cell>
          <cell r="V576">
            <v>7076</v>
          </cell>
        </row>
        <row r="577">
          <cell r="L577">
            <v>3</v>
          </cell>
          <cell r="V577">
            <v>4752</v>
          </cell>
        </row>
        <row r="578">
          <cell r="L578">
            <v>3</v>
          </cell>
          <cell r="V578">
            <v>4752</v>
          </cell>
        </row>
        <row r="579">
          <cell r="L579">
            <v>3</v>
          </cell>
          <cell r="V579">
            <v>7076</v>
          </cell>
        </row>
        <row r="580">
          <cell r="L580">
            <v>3</v>
          </cell>
          <cell r="V580">
            <v>7076</v>
          </cell>
        </row>
        <row r="581">
          <cell r="L581">
            <v>3</v>
          </cell>
          <cell r="V581">
            <v>5641</v>
          </cell>
        </row>
        <row r="582">
          <cell r="L582">
            <v>3</v>
          </cell>
          <cell r="V582">
            <v>5598</v>
          </cell>
        </row>
        <row r="583">
          <cell r="L583">
            <v>3</v>
          </cell>
          <cell r="V583">
            <v>5297</v>
          </cell>
        </row>
        <row r="584">
          <cell r="L584">
            <v>3</v>
          </cell>
          <cell r="V584">
            <v>6796</v>
          </cell>
        </row>
        <row r="585">
          <cell r="L585">
            <v>3</v>
          </cell>
          <cell r="V585">
            <v>5409</v>
          </cell>
        </row>
        <row r="586">
          <cell r="L586">
            <v>3</v>
          </cell>
          <cell r="V586">
            <v>5777</v>
          </cell>
        </row>
        <row r="587">
          <cell r="L587">
            <v>3</v>
          </cell>
          <cell r="V587">
            <v>4889</v>
          </cell>
        </row>
        <row r="588">
          <cell r="L588">
            <v>3</v>
          </cell>
          <cell r="V588">
            <v>5598</v>
          </cell>
        </row>
        <row r="589">
          <cell r="L589">
            <v>3</v>
          </cell>
          <cell r="V589">
            <v>4752</v>
          </cell>
        </row>
        <row r="590">
          <cell r="L590">
            <v>3</v>
          </cell>
          <cell r="V590">
            <v>5598</v>
          </cell>
        </row>
        <row r="591">
          <cell r="L591">
            <v>3</v>
          </cell>
          <cell r="V591">
            <v>5598</v>
          </cell>
        </row>
        <row r="592">
          <cell r="L592">
            <v>3</v>
          </cell>
          <cell r="V592">
            <v>7076</v>
          </cell>
        </row>
        <row r="593">
          <cell r="L593">
            <v>3</v>
          </cell>
          <cell r="V593">
            <v>5777</v>
          </cell>
        </row>
        <row r="594">
          <cell r="L594">
            <v>3</v>
          </cell>
          <cell r="V594">
            <v>6215</v>
          </cell>
        </row>
        <row r="595">
          <cell r="L595">
            <v>3</v>
          </cell>
          <cell r="V595">
            <v>5637</v>
          </cell>
        </row>
        <row r="596">
          <cell r="L596">
            <v>3</v>
          </cell>
          <cell r="V596">
            <v>5637</v>
          </cell>
        </row>
        <row r="597">
          <cell r="L597">
            <v>3</v>
          </cell>
          <cell r="V597">
            <v>5800</v>
          </cell>
        </row>
        <row r="598">
          <cell r="L598">
            <v>3</v>
          </cell>
          <cell r="V598">
            <v>5637</v>
          </cell>
        </row>
        <row r="599">
          <cell r="L599">
            <v>3</v>
          </cell>
          <cell r="V599">
            <v>5637</v>
          </cell>
        </row>
        <row r="600">
          <cell r="L600">
            <v>3</v>
          </cell>
          <cell r="V600">
            <v>5637</v>
          </cell>
        </row>
        <row r="601">
          <cell r="L601">
            <v>3</v>
          </cell>
          <cell r="V601">
            <v>5637</v>
          </cell>
        </row>
        <row r="602">
          <cell r="L602">
            <v>3</v>
          </cell>
          <cell r="V602">
            <v>5637</v>
          </cell>
        </row>
        <row r="603">
          <cell r="L603">
            <v>3</v>
          </cell>
          <cell r="V603">
            <v>5637</v>
          </cell>
        </row>
        <row r="604">
          <cell r="L604">
            <v>3</v>
          </cell>
          <cell r="V604">
            <v>5637</v>
          </cell>
        </row>
        <row r="605">
          <cell r="L605">
            <v>3</v>
          </cell>
          <cell r="V605">
            <v>5637</v>
          </cell>
        </row>
        <row r="606">
          <cell r="L606">
            <v>3</v>
          </cell>
          <cell r="V606">
            <v>5637</v>
          </cell>
        </row>
        <row r="607">
          <cell r="L607">
            <v>3</v>
          </cell>
          <cell r="V607">
            <v>5637</v>
          </cell>
        </row>
        <row r="608">
          <cell r="L608">
            <v>3</v>
          </cell>
          <cell r="V608">
            <v>5637</v>
          </cell>
        </row>
        <row r="609">
          <cell r="L609">
            <v>3</v>
          </cell>
          <cell r="V609">
            <v>5637</v>
          </cell>
        </row>
        <row r="610">
          <cell r="L610">
            <v>3</v>
          </cell>
          <cell r="V610">
            <v>5637</v>
          </cell>
        </row>
        <row r="611">
          <cell r="L611">
            <v>3</v>
          </cell>
          <cell r="V611">
            <v>5637</v>
          </cell>
        </row>
        <row r="612">
          <cell r="L612">
            <v>3</v>
          </cell>
          <cell r="V612">
            <v>5637</v>
          </cell>
        </row>
        <row r="613">
          <cell r="L613">
            <v>3</v>
          </cell>
          <cell r="V613">
            <v>5637</v>
          </cell>
        </row>
        <row r="614">
          <cell r="L614">
            <v>3</v>
          </cell>
          <cell r="V614">
            <v>5637</v>
          </cell>
        </row>
        <row r="615">
          <cell r="L615">
            <v>3</v>
          </cell>
          <cell r="V615">
            <v>5637</v>
          </cell>
        </row>
        <row r="616">
          <cell r="L616">
            <v>3</v>
          </cell>
          <cell r="V616">
            <v>5637</v>
          </cell>
        </row>
        <row r="617">
          <cell r="L617">
            <v>3</v>
          </cell>
          <cell r="V617">
            <v>5530</v>
          </cell>
        </row>
        <row r="618">
          <cell r="L618">
            <v>3</v>
          </cell>
          <cell r="V618">
            <v>5530</v>
          </cell>
        </row>
        <row r="619">
          <cell r="L619">
            <v>3</v>
          </cell>
          <cell r="V619">
            <v>5530</v>
          </cell>
        </row>
        <row r="620">
          <cell r="L620">
            <v>3</v>
          </cell>
          <cell r="V620">
            <v>5530</v>
          </cell>
        </row>
        <row r="621">
          <cell r="L621">
            <v>3</v>
          </cell>
          <cell r="V621">
            <v>5800</v>
          </cell>
        </row>
        <row r="622">
          <cell r="L622">
            <v>3</v>
          </cell>
          <cell r="V622">
            <v>5800</v>
          </cell>
        </row>
        <row r="623">
          <cell r="L623">
            <v>3</v>
          </cell>
          <cell r="V623">
            <v>5800</v>
          </cell>
        </row>
        <row r="624">
          <cell r="L624">
            <v>3</v>
          </cell>
          <cell r="V624">
            <v>5800</v>
          </cell>
        </row>
        <row r="625">
          <cell r="L625">
            <v>3</v>
          </cell>
          <cell r="V625">
            <v>5800</v>
          </cell>
        </row>
        <row r="626">
          <cell r="L626">
            <v>3</v>
          </cell>
          <cell r="V626">
            <v>5800</v>
          </cell>
        </row>
        <row r="627">
          <cell r="L627">
            <v>3</v>
          </cell>
          <cell r="V627">
            <v>5800</v>
          </cell>
        </row>
        <row r="628">
          <cell r="L628">
            <v>3</v>
          </cell>
          <cell r="V628">
            <v>5800</v>
          </cell>
        </row>
        <row r="629">
          <cell r="L629">
            <v>3</v>
          </cell>
          <cell r="V629">
            <v>6877</v>
          </cell>
        </row>
        <row r="630">
          <cell r="L630">
            <v>3</v>
          </cell>
          <cell r="V630">
            <v>6877</v>
          </cell>
        </row>
        <row r="631">
          <cell r="L631">
            <v>3</v>
          </cell>
          <cell r="V631">
            <v>7038</v>
          </cell>
        </row>
        <row r="632">
          <cell r="L632">
            <v>3</v>
          </cell>
          <cell r="V632">
            <v>7526</v>
          </cell>
        </row>
        <row r="633">
          <cell r="L633">
            <v>3</v>
          </cell>
          <cell r="V633">
            <v>7526</v>
          </cell>
        </row>
        <row r="634">
          <cell r="L634">
            <v>3</v>
          </cell>
          <cell r="V634">
            <v>7526</v>
          </cell>
        </row>
        <row r="635">
          <cell r="L635">
            <v>3</v>
          </cell>
          <cell r="V635">
            <v>7927</v>
          </cell>
        </row>
        <row r="636">
          <cell r="L636">
            <v>3</v>
          </cell>
          <cell r="V636">
            <v>7927</v>
          </cell>
        </row>
        <row r="637">
          <cell r="L637">
            <v>3</v>
          </cell>
          <cell r="V637">
            <v>5046</v>
          </cell>
        </row>
        <row r="638">
          <cell r="L638">
            <v>3</v>
          </cell>
          <cell r="V638">
            <v>6215</v>
          </cell>
        </row>
        <row r="639">
          <cell r="L639">
            <v>3</v>
          </cell>
          <cell r="V639">
            <v>5598</v>
          </cell>
        </row>
        <row r="640">
          <cell r="L640">
            <v>3</v>
          </cell>
          <cell r="V640">
            <v>6796</v>
          </cell>
        </row>
        <row r="641">
          <cell r="L641">
            <v>3</v>
          </cell>
          <cell r="V641">
            <v>6796</v>
          </cell>
        </row>
        <row r="642">
          <cell r="L642">
            <v>3</v>
          </cell>
          <cell r="V642">
            <v>5530</v>
          </cell>
        </row>
        <row r="643">
          <cell r="L643">
            <v>3</v>
          </cell>
          <cell r="V643">
            <v>5530</v>
          </cell>
        </row>
        <row r="644">
          <cell r="L644">
            <v>3</v>
          </cell>
          <cell r="V644">
            <v>5637</v>
          </cell>
        </row>
        <row r="645">
          <cell r="L645">
            <v>3</v>
          </cell>
          <cell r="V645">
            <v>5409</v>
          </cell>
        </row>
        <row r="646">
          <cell r="L646">
            <v>3</v>
          </cell>
          <cell r="V646">
            <v>5409</v>
          </cell>
        </row>
        <row r="647">
          <cell r="L647">
            <v>3</v>
          </cell>
          <cell r="V647">
            <v>6139</v>
          </cell>
        </row>
        <row r="648">
          <cell r="L648">
            <v>3</v>
          </cell>
          <cell r="V648">
            <v>4824</v>
          </cell>
        </row>
        <row r="649">
          <cell r="L649">
            <v>3</v>
          </cell>
          <cell r="V649">
            <v>7137</v>
          </cell>
        </row>
        <row r="650">
          <cell r="L650">
            <v>3</v>
          </cell>
          <cell r="V650">
            <v>7526</v>
          </cell>
        </row>
        <row r="651">
          <cell r="L651">
            <v>3</v>
          </cell>
          <cell r="V651">
            <v>6019</v>
          </cell>
        </row>
        <row r="652">
          <cell r="L652">
            <v>3</v>
          </cell>
          <cell r="V652">
            <v>6019</v>
          </cell>
        </row>
        <row r="653">
          <cell r="L653">
            <v>3</v>
          </cell>
          <cell r="V653">
            <v>5598</v>
          </cell>
        </row>
        <row r="654">
          <cell r="L654">
            <v>3</v>
          </cell>
          <cell r="V654">
            <v>5598</v>
          </cell>
        </row>
        <row r="655">
          <cell r="L655">
            <v>3</v>
          </cell>
          <cell r="V655">
            <v>7038</v>
          </cell>
        </row>
        <row r="656">
          <cell r="L656">
            <v>3</v>
          </cell>
          <cell r="V656">
            <v>5936</v>
          </cell>
        </row>
        <row r="657">
          <cell r="L657">
            <v>3</v>
          </cell>
          <cell r="V657">
            <v>5936</v>
          </cell>
        </row>
        <row r="658">
          <cell r="L658">
            <v>3</v>
          </cell>
          <cell r="V658">
            <v>5046</v>
          </cell>
        </row>
        <row r="659">
          <cell r="L659">
            <v>3</v>
          </cell>
          <cell r="V659">
            <v>4752</v>
          </cell>
        </row>
        <row r="660">
          <cell r="L660">
            <v>3</v>
          </cell>
          <cell r="V660">
            <v>4752</v>
          </cell>
        </row>
        <row r="661">
          <cell r="L661">
            <v>3</v>
          </cell>
          <cell r="V661">
            <v>5637</v>
          </cell>
        </row>
        <row r="662">
          <cell r="L662">
            <v>3</v>
          </cell>
          <cell r="V662">
            <v>7526</v>
          </cell>
        </row>
        <row r="663">
          <cell r="L663">
            <v>4</v>
          </cell>
          <cell r="V663">
            <v>4665</v>
          </cell>
        </row>
        <row r="664">
          <cell r="L664">
            <v>4</v>
          </cell>
          <cell r="V664">
            <v>4665</v>
          </cell>
        </row>
        <row r="665">
          <cell r="L665">
            <v>4</v>
          </cell>
          <cell r="V665">
            <v>4665</v>
          </cell>
        </row>
        <row r="666">
          <cell r="L666">
            <v>4</v>
          </cell>
          <cell r="V666">
            <v>4873</v>
          </cell>
        </row>
        <row r="667">
          <cell r="L667">
            <v>4</v>
          </cell>
          <cell r="V667">
            <v>4873</v>
          </cell>
        </row>
        <row r="668">
          <cell r="L668">
            <v>4</v>
          </cell>
          <cell r="V668">
            <v>4873</v>
          </cell>
        </row>
        <row r="669">
          <cell r="L669">
            <v>4</v>
          </cell>
          <cell r="V669">
            <v>7808</v>
          </cell>
        </row>
        <row r="670">
          <cell r="L670">
            <v>4</v>
          </cell>
          <cell r="V670">
            <v>7808</v>
          </cell>
        </row>
        <row r="671">
          <cell r="L671">
            <v>4</v>
          </cell>
          <cell r="V671">
            <v>7808</v>
          </cell>
        </row>
        <row r="672">
          <cell r="L672">
            <v>4</v>
          </cell>
          <cell r="V672">
            <v>7617</v>
          </cell>
        </row>
        <row r="673">
          <cell r="L673">
            <v>4</v>
          </cell>
          <cell r="V673">
            <v>4249</v>
          </cell>
        </row>
        <row r="674">
          <cell r="L674">
            <v>4</v>
          </cell>
          <cell r="V674">
            <v>4665</v>
          </cell>
        </row>
        <row r="675">
          <cell r="L675">
            <v>4</v>
          </cell>
          <cell r="V675">
            <v>4422</v>
          </cell>
        </row>
        <row r="676">
          <cell r="L676">
            <v>4</v>
          </cell>
          <cell r="V676">
            <v>4422</v>
          </cell>
        </row>
        <row r="677">
          <cell r="L677">
            <v>4</v>
          </cell>
          <cell r="V677">
            <v>4422</v>
          </cell>
        </row>
        <row r="678">
          <cell r="L678">
            <v>4</v>
          </cell>
          <cell r="V678">
            <v>4422</v>
          </cell>
        </row>
        <row r="679">
          <cell r="L679">
            <v>4</v>
          </cell>
          <cell r="V679">
            <v>4422</v>
          </cell>
        </row>
        <row r="680">
          <cell r="L680">
            <v>4</v>
          </cell>
          <cell r="V680">
            <v>4422</v>
          </cell>
        </row>
        <row r="681">
          <cell r="L681">
            <v>4</v>
          </cell>
          <cell r="V681">
            <v>4422</v>
          </cell>
        </row>
        <row r="682">
          <cell r="L682">
            <v>4</v>
          </cell>
          <cell r="V682">
            <v>4422</v>
          </cell>
        </row>
        <row r="683">
          <cell r="L683">
            <v>4</v>
          </cell>
          <cell r="V683">
            <v>4422</v>
          </cell>
        </row>
        <row r="684">
          <cell r="L684">
            <v>4</v>
          </cell>
          <cell r="V684">
            <v>4422</v>
          </cell>
        </row>
        <row r="685">
          <cell r="L685">
            <v>4</v>
          </cell>
          <cell r="V685">
            <v>4873</v>
          </cell>
        </row>
        <row r="686">
          <cell r="L686">
            <v>4</v>
          </cell>
          <cell r="V686">
            <v>4665</v>
          </cell>
        </row>
        <row r="687">
          <cell r="L687">
            <v>4</v>
          </cell>
          <cell r="V687">
            <v>4665</v>
          </cell>
        </row>
        <row r="688">
          <cell r="L688">
            <v>4</v>
          </cell>
          <cell r="V688">
            <v>4720</v>
          </cell>
        </row>
        <row r="689">
          <cell r="L689">
            <v>4</v>
          </cell>
          <cell r="V689">
            <v>7506</v>
          </cell>
        </row>
        <row r="690">
          <cell r="L690">
            <v>4</v>
          </cell>
          <cell r="V690">
            <v>4665</v>
          </cell>
        </row>
        <row r="691">
          <cell r="L691">
            <v>4</v>
          </cell>
          <cell r="V691">
            <v>7153</v>
          </cell>
        </row>
        <row r="692">
          <cell r="L692">
            <v>4</v>
          </cell>
          <cell r="V692">
            <v>4422</v>
          </cell>
        </row>
        <row r="693">
          <cell r="L693">
            <v>4</v>
          </cell>
          <cell r="V693">
            <v>7506</v>
          </cell>
        </row>
        <row r="694">
          <cell r="L694">
            <v>4</v>
          </cell>
          <cell r="V694">
            <v>7153</v>
          </cell>
        </row>
        <row r="695">
          <cell r="L695">
            <v>4</v>
          </cell>
          <cell r="V695">
            <v>4249</v>
          </cell>
        </row>
        <row r="696">
          <cell r="L696">
            <v>4</v>
          </cell>
          <cell r="V696">
            <v>7617</v>
          </cell>
        </row>
        <row r="697">
          <cell r="L697">
            <v>4</v>
          </cell>
          <cell r="V697">
            <v>4720</v>
          </cell>
        </row>
        <row r="698">
          <cell r="L698">
            <v>4</v>
          </cell>
          <cell r="V698">
            <v>4720</v>
          </cell>
        </row>
        <row r="699">
          <cell r="L699">
            <v>4</v>
          </cell>
          <cell r="V699">
            <v>4422</v>
          </cell>
        </row>
        <row r="700">
          <cell r="L700">
            <v>4</v>
          </cell>
          <cell r="V700">
            <v>7153</v>
          </cell>
        </row>
        <row r="701">
          <cell r="L701">
            <v>4</v>
          </cell>
          <cell r="V701">
            <v>5771</v>
          </cell>
        </row>
        <row r="702">
          <cell r="L702">
            <v>4</v>
          </cell>
          <cell r="V702">
            <v>4665</v>
          </cell>
        </row>
        <row r="703">
          <cell r="L703">
            <v>4</v>
          </cell>
          <cell r="V703">
            <v>4665</v>
          </cell>
        </row>
        <row r="704">
          <cell r="L704">
            <v>4</v>
          </cell>
          <cell r="V704">
            <v>6727</v>
          </cell>
        </row>
        <row r="705">
          <cell r="L705">
            <v>4</v>
          </cell>
          <cell r="V705">
            <v>6727</v>
          </cell>
        </row>
        <row r="706">
          <cell r="L706">
            <v>4</v>
          </cell>
          <cell r="V706">
            <v>6727</v>
          </cell>
        </row>
        <row r="707">
          <cell r="L707">
            <v>4</v>
          </cell>
          <cell r="V707">
            <v>5106</v>
          </cell>
        </row>
        <row r="708">
          <cell r="L708">
            <v>4</v>
          </cell>
          <cell r="V708">
            <v>5106</v>
          </cell>
        </row>
        <row r="709">
          <cell r="L709">
            <v>4</v>
          </cell>
          <cell r="V709">
            <v>5106</v>
          </cell>
        </row>
        <row r="710">
          <cell r="L710">
            <v>4</v>
          </cell>
          <cell r="V710">
            <v>7153</v>
          </cell>
        </row>
        <row r="711">
          <cell r="L711">
            <v>4</v>
          </cell>
          <cell r="V711">
            <v>4665</v>
          </cell>
        </row>
        <row r="712">
          <cell r="L712">
            <v>4</v>
          </cell>
          <cell r="V712">
            <v>7153</v>
          </cell>
        </row>
        <row r="713">
          <cell r="L713">
            <v>4</v>
          </cell>
          <cell r="V713">
            <v>7153</v>
          </cell>
        </row>
        <row r="714">
          <cell r="L714">
            <v>4</v>
          </cell>
          <cell r="V714">
            <v>5771</v>
          </cell>
        </row>
        <row r="715">
          <cell r="L715">
            <v>4</v>
          </cell>
          <cell r="V715">
            <v>6727</v>
          </cell>
        </row>
        <row r="716">
          <cell r="L716">
            <v>4</v>
          </cell>
          <cell r="V716">
            <v>6727</v>
          </cell>
        </row>
        <row r="717">
          <cell r="L717">
            <v>4</v>
          </cell>
          <cell r="V717">
            <v>6727</v>
          </cell>
        </row>
        <row r="718">
          <cell r="L718">
            <v>4</v>
          </cell>
          <cell r="V718">
            <v>6727</v>
          </cell>
        </row>
        <row r="719">
          <cell r="L719">
            <v>4</v>
          </cell>
          <cell r="V719">
            <v>6727</v>
          </cell>
        </row>
        <row r="720">
          <cell r="L720">
            <v>4</v>
          </cell>
          <cell r="V720">
            <v>6727</v>
          </cell>
        </row>
        <row r="721">
          <cell r="L721">
            <v>4</v>
          </cell>
          <cell r="V721">
            <v>6727</v>
          </cell>
        </row>
        <row r="722">
          <cell r="L722">
            <v>4</v>
          </cell>
          <cell r="V722">
            <v>6727</v>
          </cell>
        </row>
        <row r="723">
          <cell r="L723">
            <v>4</v>
          </cell>
          <cell r="V723">
            <v>4984</v>
          </cell>
        </row>
        <row r="724">
          <cell r="L724">
            <v>4</v>
          </cell>
          <cell r="V724">
            <v>4984</v>
          </cell>
        </row>
        <row r="725">
          <cell r="L725">
            <v>4</v>
          </cell>
          <cell r="V725">
            <v>4873</v>
          </cell>
        </row>
        <row r="726">
          <cell r="L726">
            <v>4</v>
          </cell>
          <cell r="V726">
            <v>4665</v>
          </cell>
        </row>
        <row r="727">
          <cell r="L727">
            <v>4</v>
          </cell>
          <cell r="V727">
            <v>4873</v>
          </cell>
        </row>
        <row r="728">
          <cell r="L728">
            <v>4</v>
          </cell>
          <cell r="V728">
            <v>4873</v>
          </cell>
        </row>
        <row r="729">
          <cell r="L729">
            <v>4</v>
          </cell>
          <cell r="V729">
            <v>4249</v>
          </cell>
        </row>
        <row r="730">
          <cell r="L730">
            <v>4</v>
          </cell>
          <cell r="V730">
            <v>4665</v>
          </cell>
        </row>
        <row r="731">
          <cell r="L731">
            <v>4</v>
          </cell>
          <cell r="V731">
            <v>4665</v>
          </cell>
        </row>
        <row r="732">
          <cell r="L732">
            <v>4</v>
          </cell>
          <cell r="V732">
            <v>4665</v>
          </cell>
        </row>
        <row r="733">
          <cell r="L733">
            <v>4</v>
          </cell>
          <cell r="V733">
            <v>4665</v>
          </cell>
        </row>
        <row r="734">
          <cell r="L734">
            <v>4</v>
          </cell>
          <cell r="V734">
            <v>4873</v>
          </cell>
        </row>
        <row r="735">
          <cell r="L735">
            <v>4</v>
          </cell>
          <cell r="V735">
            <v>4665</v>
          </cell>
        </row>
        <row r="736">
          <cell r="L736">
            <v>4</v>
          </cell>
          <cell r="V736">
            <v>7153</v>
          </cell>
        </row>
        <row r="737">
          <cell r="L737">
            <v>4</v>
          </cell>
          <cell r="V737">
            <v>5771</v>
          </cell>
        </row>
        <row r="738">
          <cell r="L738">
            <v>4</v>
          </cell>
          <cell r="V738">
            <v>5771</v>
          </cell>
        </row>
        <row r="739">
          <cell r="L739">
            <v>4</v>
          </cell>
          <cell r="V739">
            <v>5771</v>
          </cell>
        </row>
        <row r="740">
          <cell r="L740">
            <v>4</v>
          </cell>
          <cell r="V740">
            <v>7506</v>
          </cell>
        </row>
        <row r="741">
          <cell r="L741">
            <v>4</v>
          </cell>
          <cell r="V741">
            <v>7506</v>
          </cell>
        </row>
        <row r="742">
          <cell r="L742">
            <v>4</v>
          </cell>
          <cell r="V742">
            <v>6456</v>
          </cell>
        </row>
        <row r="743">
          <cell r="L743">
            <v>4</v>
          </cell>
          <cell r="V743">
            <v>6456</v>
          </cell>
        </row>
        <row r="744">
          <cell r="L744">
            <v>4</v>
          </cell>
          <cell r="V744">
            <v>6456</v>
          </cell>
        </row>
        <row r="745">
          <cell r="L745">
            <v>4</v>
          </cell>
          <cell r="V745">
            <v>6456</v>
          </cell>
        </row>
        <row r="746">
          <cell r="L746">
            <v>4</v>
          </cell>
          <cell r="V746">
            <v>5771</v>
          </cell>
        </row>
        <row r="747">
          <cell r="L747">
            <v>4</v>
          </cell>
          <cell r="V747">
            <v>5771</v>
          </cell>
        </row>
        <row r="748">
          <cell r="L748">
            <v>4</v>
          </cell>
          <cell r="V748">
            <v>7574</v>
          </cell>
        </row>
        <row r="749">
          <cell r="L749">
            <v>4</v>
          </cell>
          <cell r="V749">
            <v>7574</v>
          </cell>
        </row>
        <row r="750">
          <cell r="L750">
            <v>4</v>
          </cell>
          <cell r="V750">
            <v>7574</v>
          </cell>
        </row>
        <row r="751">
          <cell r="L751">
            <v>4</v>
          </cell>
          <cell r="V751">
            <v>7574</v>
          </cell>
        </row>
        <row r="752">
          <cell r="L752">
            <v>4</v>
          </cell>
          <cell r="V752">
            <v>7574</v>
          </cell>
        </row>
        <row r="753">
          <cell r="L753">
            <v>4</v>
          </cell>
          <cell r="V753">
            <v>7574</v>
          </cell>
        </row>
        <row r="754">
          <cell r="L754">
            <v>4</v>
          </cell>
          <cell r="V754">
            <v>7153</v>
          </cell>
        </row>
        <row r="755">
          <cell r="L755">
            <v>4</v>
          </cell>
          <cell r="V755">
            <v>7574</v>
          </cell>
        </row>
        <row r="756">
          <cell r="L756">
            <v>4</v>
          </cell>
          <cell r="V756">
            <v>4984</v>
          </cell>
        </row>
        <row r="757">
          <cell r="L757">
            <v>4</v>
          </cell>
          <cell r="V757">
            <v>4984</v>
          </cell>
        </row>
        <row r="758">
          <cell r="L758">
            <v>4</v>
          </cell>
          <cell r="V758">
            <v>4984</v>
          </cell>
        </row>
        <row r="759">
          <cell r="L759">
            <v>4</v>
          </cell>
          <cell r="V759">
            <v>4249</v>
          </cell>
        </row>
        <row r="760">
          <cell r="L760">
            <v>4</v>
          </cell>
          <cell r="V760">
            <v>4249</v>
          </cell>
        </row>
        <row r="761">
          <cell r="L761">
            <v>4</v>
          </cell>
          <cell r="V761">
            <v>4249</v>
          </cell>
        </row>
        <row r="762">
          <cell r="L762">
            <v>4</v>
          </cell>
          <cell r="V762">
            <v>4249</v>
          </cell>
        </row>
        <row r="763">
          <cell r="L763">
            <v>4</v>
          </cell>
          <cell r="V763">
            <v>4249</v>
          </cell>
        </row>
        <row r="764">
          <cell r="L764">
            <v>4</v>
          </cell>
          <cell r="V764">
            <v>7153</v>
          </cell>
        </row>
        <row r="765">
          <cell r="L765">
            <v>4</v>
          </cell>
          <cell r="V765">
            <v>7153</v>
          </cell>
        </row>
        <row r="766">
          <cell r="L766">
            <v>4</v>
          </cell>
          <cell r="V766">
            <v>7153</v>
          </cell>
        </row>
        <row r="767">
          <cell r="L767">
            <v>4</v>
          </cell>
          <cell r="V767">
            <v>5771</v>
          </cell>
        </row>
        <row r="768">
          <cell r="L768">
            <v>4</v>
          </cell>
          <cell r="V768">
            <v>5771</v>
          </cell>
        </row>
        <row r="769">
          <cell r="L769">
            <v>4</v>
          </cell>
          <cell r="V769">
            <v>5771</v>
          </cell>
        </row>
        <row r="770">
          <cell r="L770">
            <v>4</v>
          </cell>
          <cell r="V770">
            <v>5771</v>
          </cell>
        </row>
        <row r="771">
          <cell r="L771">
            <v>4</v>
          </cell>
          <cell r="V771">
            <v>5771</v>
          </cell>
        </row>
        <row r="772">
          <cell r="L772">
            <v>4</v>
          </cell>
          <cell r="V772">
            <v>4665</v>
          </cell>
        </row>
        <row r="773">
          <cell r="L773">
            <v>4</v>
          </cell>
          <cell r="V773">
            <v>7153</v>
          </cell>
        </row>
        <row r="774">
          <cell r="L774">
            <v>4</v>
          </cell>
          <cell r="V774">
            <v>5771</v>
          </cell>
        </row>
        <row r="775">
          <cell r="L775">
            <v>4</v>
          </cell>
          <cell r="V775">
            <v>7153</v>
          </cell>
        </row>
        <row r="776">
          <cell r="L776">
            <v>4</v>
          </cell>
          <cell r="V776">
            <v>7153</v>
          </cell>
        </row>
        <row r="777">
          <cell r="L777">
            <v>4</v>
          </cell>
          <cell r="V777">
            <v>4249</v>
          </cell>
        </row>
        <row r="778">
          <cell r="L778">
            <v>4</v>
          </cell>
          <cell r="V778">
            <v>4249</v>
          </cell>
        </row>
        <row r="779">
          <cell r="L779">
            <v>4</v>
          </cell>
          <cell r="V779">
            <v>4249</v>
          </cell>
        </row>
        <row r="780">
          <cell r="L780">
            <v>4</v>
          </cell>
          <cell r="V780">
            <v>4249</v>
          </cell>
        </row>
        <row r="781">
          <cell r="L781">
            <v>4</v>
          </cell>
          <cell r="V781">
            <v>6727</v>
          </cell>
        </row>
        <row r="782">
          <cell r="L782">
            <v>4</v>
          </cell>
          <cell r="V782">
            <v>6727</v>
          </cell>
        </row>
        <row r="783">
          <cell r="L783">
            <v>4</v>
          </cell>
          <cell r="V783">
            <v>6727</v>
          </cell>
        </row>
        <row r="784">
          <cell r="L784">
            <v>4</v>
          </cell>
          <cell r="V784">
            <v>4984</v>
          </cell>
        </row>
        <row r="785">
          <cell r="L785">
            <v>4</v>
          </cell>
          <cell r="V785">
            <v>4984</v>
          </cell>
        </row>
        <row r="786">
          <cell r="L786">
            <v>4</v>
          </cell>
          <cell r="V786">
            <v>4665</v>
          </cell>
        </row>
        <row r="787">
          <cell r="L787">
            <v>4</v>
          </cell>
          <cell r="V787">
            <v>7153</v>
          </cell>
        </row>
        <row r="788">
          <cell r="L788">
            <v>4</v>
          </cell>
          <cell r="V788">
            <v>4174</v>
          </cell>
        </row>
        <row r="789">
          <cell r="L789">
            <v>4</v>
          </cell>
          <cell r="V789">
            <v>4174</v>
          </cell>
        </row>
        <row r="790">
          <cell r="L790">
            <v>4</v>
          </cell>
          <cell r="V790">
            <v>4174</v>
          </cell>
        </row>
        <row r="791">
          <cell r="L791">
            <v>4</v>
          </cell>
          <cell r="V791">
            <v>4174</v>
          </cell>
        </row>
        <row r="792">
          <cell r="L792">
            <v>4</v>
          </cell>
          <cell r="V792">
            <v>4174</v>
          </cell>
        </row>
        <row r="793">
          <cell r="L793">
            <v>4</v>
          </cell>
          <cell r="V793">
            <v>7153</v>
          </cell>
        </row>
        <row r="794">
          <cell r="L794">
            <v>4</v>
          </cell>
          <cell r="V794">
            <v>7153</v>
          </cell>
        </row>
        <row r="795">
          <cell r="L795">
            <v>4</v>
          </cell>
          <cell r="V795">
            <v>7153</v>
          </cell>
        </row>
        <row r="796">
          <cell r="L796">
            <v>4</v>
          </cell>
          <cell r="V796">
            <v>7153</v>
          </cell>
        </row>
        <row r="797">
          <cell r="L797">
            <v>4</v>
          </cell>
          <cell r="V797">
            <v>7153</v>
          </cell>
        </row>
        <row r="798">
          <cell r="L798">
            <v>4</v>
          </cell>
          <cell r="V798">
            <v>7153</v>
          </cell>
        </row>
        <row r="799">
          <cell r="L799">
            <v>4</v>
          </cell>
          <cell r="V799">
            <v>5771</v>
          </cell>
        </row>
        <row r="800">
          <cell r="L800">
            <v>4</v>
          </cell>
          <cell r="V800">
            <v>5771</v>
          </cell>
        </row>
        <row r="801">
          <cell r="L801">
            <v>4</v>
          </cell>
          <cell r="V801">
            <v>5771</v>
          </cell>
        </row>
        <row r="802">
          <cell r="L802">
            <v>4</v>
          </cell>
          <cell r="V802">
            <v>4873</v>
          </cell>
        </row>
        <row r="803">
          <cell r="L803">
            <v>4</v>
          </cell>
          <cell r="V803">
            <v>7574</v>
          </cell>
        </row>
        <row r="804">
          <cell r="L804">
            <v>4</v>
          </cell>
          <cell r="V804">
            <v>7574</v>
          </cell>
        </row>
        <row r="805">
          <cell r="L805">
            <v>4</v>
          </cell>
          <cell r="V805">
            <v>4665</v>
          </cell>
        </row>
        <row r="806">
          <cell r="L806">
            <v>4</v>
          </cell>
          <cell r="V806">
            <v>6727</v>
          </cell>
        </row>
        <row r="807">
          <cell r="L807">
            <v>4</v>
          </cell>
          <cell r="V807">
            <v>6727</v>
          </cell>
        </row>
        <row r="808">
          <cell r="L808">
            <v>4</v>
          </cell>
          <cell r="V808">
            <v>6727</v>
          </cell>
        </row>
        <row r="809">
          <cell r="L809">
            <v>4</v>
          </cell>
          <cell r="V809">
            <v>6727</v>
          </cell>
        </row>
        <row r="810">
          <cell r="L810">
            <v>4</v>
          </cell>
          <cell r="V810">
            <v>6727</v>
          </cell>
        </row>
        <row r="811">
          <cell r="L811">
            <v>4</v>
          </cell>
          <cell r="V811">
            <v>6727</v>
          </cell>
        </row>
        <row r="812">
          <cell r="L812">
            <v>4</v>
          </cell>
          <cell r="V812">
            <v>6727</v>
          </cell>
        </row>
        <row r="813">
          <cell r="L813">
            <v>4</v>
          </cell>
          <cell r="V813">
            <v>6727</v>
          </cell>
        </row>
        <row r="814">
          <cell r="L814">
            <v>4</v>
          </cell>
          <cell r="V814">
            <v>6727</v>
          </cell>
        </row>
        <row r="815">
          <cell r="L815">
            <v>4</v>
          </cell>
          <cell r="V815">
            <v>4984</v>
          </cell>
        </row>
        <row r="816">
          <cell r="L816">
            <v>4</v>
          </cell>
          <cell r="V816">
            <v>4984</v>
          </cell>
        </row>
        <row r="817">
          <cell r="L817">
            <v>4</v>
          </cell>
          <cell r="V817">
            <v>7988</v>
          </cell>
        </row>
        <row r="818">
          <cell r="L818">
            <v>4</v>
          </cell>
          <cell r="V818">
            <v>4665</v>
          </cell>
        </row>
        <row r="819">
          <cell r="L819">
            <v>4</v>
          </cell>
          <cell r="V819">
            <v>4665</v>
          </cell>
        </row>
        <row r="820">
          <cell r="L820">
            <v>4</v>
          </cell>
          <cell r="V820">
            <v>4665</v>
          </cell>
        </row>
        <row r="821">
          <cell r="L821">
            <v>4</v>
          </cell>
          <cell r="V821">
            <v>4665</v>
          </cell>
        </row>
        <row r="822">
          <cell r="L822">
            <v>4</v>
          </cell>
          <cell r="V822">
            <v>4665</v>
          </cell>
        </row>
        <row r="823">
          <cell r="L823">
            <v>4</v>
          </cell>
          <cell r="V823">
            <v>4665</v>
          </cell>
        </row>
        <row r="824">
          <cell r="L824">
            <v>4</v>
          </cell>
          <cell r="V824">
            <v>4665</v>
          </cell>
        </row>
        <row r="825">
          <cell r="L825">
            <v>4</v>
          </cell>
          <cell r="V825">
            <v>4665</v>
          </cell>
        </row>
        <row r="826">
          <cell r="L826">
            <v>4</v>
          </cell>
          <cell r="V826">
            <v>7153</v>
          </cell>
        </row>
        <row r="827">
          <cell r="L827">
            <v>4</v>
          </cell>
          <cell r="V827">
            <v>7153</v>
          </cell>
        </row>
        <row r="828">
          <cell r="L828">
            <v>4</v>
          </cell>
          <cell r="V828">
            <v>7153</v>
          </cell>
        </row>
        <row r="829">
          <cell r="L829">
            <v>4</v>
          </cell>
          <cell r="V829">
            <v>7153</v>
          </cell>
        </row>
        <row r="830">
          <cell r="L830">
            <v>4</v>
          </cell>
          <cell r="V830">
            <v>7153</v>
          </cell>
        </row>
        <row r="831">
          <cell r="L831">
            <v>4</v>
          </cell>
          <cell r="V831">
            <v>7153</v>
          </cell>
        </row>
        <row r="832">
          <cell r="L832">
            <v>4</v>
          </cell>
          <cell r="V832">
            <v>7153</v>
          </cell>
        </row>
        <row r="833">
          <cell r="L833">
            <v>4</v>
          </cell>
          <cell r="V833">
            <v>5771</v>
          </cell>
        </row>
        <row r="834">
          <cell r="L834">
            <v>4</v>
          </cell>
          <cell r="V834">
            <v>5771</v>
          </cell>
        </row>
        <row r="835">
          <cell r="L835">
            <v>4</v>
          </cell>
          <cell r="V835">
            <v>5771</v>
          </cell>
        </row>
        <row r="836">
          <cell r="L836">
            <v>4</v>
          </cell>
          <cell r="V836">
            <v>5771</v>
          </cell>
        </row>
        <row r="837">
          <cell r="L837">
            <v>4</v>
          </cell>
          <cell r="V837">
            <v>5771</v>
          </cell>
        </row>
        <row r="838">
          <cell r="L838">
            <v>4</v>
          </cell>
          <cell r="V838">
            <v>5771</v>
          </cell>
        </row>
        <row r="839">
          <cell r="L839">
            <v>4</v>
          </cell>
          <cell r="V839">
            <v>5771</v>
          </cell>
        </row>
        <row r="840">
          <cell r="L840">
            <v>4</v>
          </cell>
          <cell r="V840">
            <v>5771</v>
          </cell>
        </row>
        <row r="841">
          <cell r="L841">
            <v>4</v>
          </cell>
          <cell r="V841">
            <v>5771</v>
          </cell>
        </row>
        <row r="842">
          <cell r="L842">
            <v>4</v>
          </cell>
          <cell r="V842">
            <v>5771</v>
          </cell>
        </row>
        <row r="843">
          <cell r="L843">
            <v>4</v>
          </cell>
          <cell r="V843">
            <v>5771</v>
          </cell>
        </row>
        <row r="844">
          <cell r="L844">
            <v>4</v>
          </cell>
          <cell r="V844">
            <v>8122</v>
          </cell>
        </row>
        <row r="845">
          <cell r="L845">
            <v>4</v>
          </cell>
          <cell r="V845">
            <v>7574</v>
          </cell>
        </row>
        <row r="846">
          <cell r="L846">
            <v>4</v>
          </cell>
          <cell r="V846">
            <v>7574</v>
          </cell>
        </row>
        <row r="847">
          <cell r="L847">
            <v>4</v>
          </cell>
          <cell r="V847">
            <v>7574</v>
          </cell>
        </row>
        <row r="848">
          <cell r="L848">
            <v>4</v>
          </cell>
          <cell r="V848">
            <v>7574</v>
          </cell>
        </row>
        <row r="849">
          <cell r="L849">
            <v>4</v>
          </cell>
          <cell r="V849">
            <v>7574</v>
          </cell>
        </row>
        <row r="850">
          <cell r="L850">
            <v>4</v>
          </cell>
          <cell r="V850">
            <v>7574</v>
          </cell>
        </row>
        <row r="851">
          <cell r="L851">
            <v>4</v>
          </cell>
          <cell r="V851">
            <v>7574</v>
          </cell>
        </row>
        <row r="852">
          <cell r="L852">
            <v>4</v>
          </cell>
          <cell r="V852">
            <v>7574</v>
          </cell>
        </row>
        <row r="853">
          <cell r="L853">
            <v>4</v>
          </cell>
          <cell r="V853">
            <v>6727</v>
          </cell>
        </row>
        <row r="854">
          <cell r="L854">
            <v>4</v>
          </cell>
          <cell r="V854">
            <v>6727</v>
          </cell>
        </row>
        <row r="855">
          <cell r="L855">
            <v>4</v>
          </cell>
          <cell r="V855">
            <v>4545</v>
          </cell>
        </row>
        <row r="856">
          <cell r="L856">
            <v>4</v>
          </cell>
          <cell r="V856">
            <v>4545</v>
          </cell>
        </row>
        <row r="857">
          <cell r="L857">
            <v>4</v>
          </cell>
          <cell r="V857">
            <v>4545</v>
          </cell>
        </row>
        <row r="858">
          <cell r="L858">
            <v>4</v>
          </cell>
          <cell r="V858">
            <v>4249</v>
          </cell>
        </row>
        <row r="859">
          <cell r="L859">
            <v>4</v>
          </cell>
          <cell r="V859">
            <v>4249</v>
          </cell>
        </row>
        <row r="860">
          <cell r="L860">
            <v>4</v>
          </cell>
          <cell r="V860">
            <v>4249</v>
          </cell>
        </row>
        <row r="861">
          <cell r="L861">
            <v>4</v>
          </cell>
          <cell r="V861">
            <v>4249</v>
          </cell>
        </row>
        <row r="862">
          <cell r="L862">
            <v>4</v>
          </cell>
          <cell r="V862">
            <v>4249</v>
          </cell>
        </row>
        <row r="863">
          <cell r="L863">
            <v>4</v>
          </cell>
          <cell r="V863">
            <v>4249</v>
          </cell>
        </row>
        <row r="864">
          <cell r="L864">
            <v>4</v>
          </cell>
          <cell r="V864">
            <v>7574</v>
          </cell>
        </row>
        <row r="865">
          <cell r="L865">
            <v>4</v>
          </cell>
          <cell r="V865">
            <v>6727</v>
          </cell>
        </row>
        <row r="866">
          <cell r="L866">
            <v>4</v>
          </cell>
          <cell r="V866">
            <v>4873</v>
          </cell>
        </row>
        <row r="867">
          <cell r="L867">
            <v>4</v>
          </cell>
          <cell r="V867">
            <v>5771</v>
          </cell>
        </row>
        <row r="868">
          <cell r="L868">
            <v>4</v>
          </cell>
          <cell r="V868">
            <v>7574</v>
          </cell>
        </row>
        <row r="869">
          <cell r="L869">
            <v>4</v>
          </cell>
          <cell r="V869">
            <v>4873</v>
          </cell>
        </row>
        <row r="870">
          <cell r="L870">
            <v>4</v>
          </cell>
          <cell r="V870">
            <v>4873</v>
          </cell>
        </row>
        <row r="871">
          <cell r="L871">
            <v>4</v>
          </cell>
          <cell r="V871">
            <v>4873</v>
          </cell>
        </row>
        <row r="872">
          <cell r="L872">
            <v>4</v>
          </cell>
          <cell r="V872">
            <v>4873</v>
          </cell>
        </row>
        <row r="873">
          <cell r="L873">
            <v>4</v>
          </cell>
          <cell r="V873">
            <v>4873</v>
          </cell>
        </row>
        <row r="874">
          <cell r="L874">
            <v>4</v>
          </cell>
          <cell r="V874">
            <v>7574</v>
          </cell>
        </row>
        <row r="875">
          <cell r="L875">
            <v>4</v>
          </cell>
          <cell r="V875">
            <v>5771</v>
          </cell>
        </row>
        <row r="876">
          <cell r="L876">
            <v>4</v>
          </cell>
          <cell r="V876">
            <v>5771</v>
          </cell>
        </row>
        <row r="877">
          <cell r="L877">
            <v>4</v>
          </cell>
          <cell r="V877">
            <v>5771</v>
          </cell>
        </row>
        <row r="878">
          <cell r="L878">
            <v>4</v>
          </cell>
          <cell r="V878">
            <v>8122</v>
          </cell>
        </row>
        <row r="879">
          <cell r="L879">
            <v>4</v>
          </cell>
          <cell r="V879">
            <v>8122</v>
          </cell>
        </row>
        <row r="880">
          <cell r="L880">
            <v>4</v>
          </cell>
          <cell r="V880">
            <v>8122</v>
          </cell>
        </row>
        <row r="881">
          <cell r="L881">
            <v>4</v>
          </cell>
          <cell r="V881">
            <v>7988</v>
          </cell>
        </row>
        <row r="882">
          <cell r="L882">
            <v>4</v>
          </cell>
          <cell r="V882">
            <v>7988</v>
          </cell>
        </row>
        <row r="883">
          <cell r="L883">
            <v>4</v>
          </cell>
          <cell r="V883">
            <v>7988</v>
          </cell>
        </row>
        <row r="884">
          <cell r="L884">
            <v>4</v>
          </cell>
          <cell r="V884">
            <v>6727</v>
          </cell>
        </row>
        <row r="885">
          <cell r="L885">
            <v>4</v>
          </cell>
          <cell r="V885">
            <v>6727</v>
          </cell>
        </row>
        <row r="886">
          <cell r="L886">
            <v>4</v>
          </cell>
          <cell r="V886">
            <v>6727</v>
          </cell>
        </row>
        <row r="887">
          <cell r="L887">
            <v>4</v>
          </cell>
          <cell r="V887">
            <v>7574</v>
          </cell>
        </row>
        <row r="888">
          <cell r="L888">
            <v>4</v>
          </cell>
          <cell r="V888">
            <v>7574</v>
          </cell>
        </row>
        <row r="889">
          <cell r="L889">
            <v>4</v>
          </cell>
          <cell r="V889">
            <v>7574</v>
          </cell>
        </row>
        <row r="890">
          <cell r="L890">
            <v>4</v>
          </cell>
          <cell r="V890">
            <v>7574</v>
          </cell>
        </row>
        <row r="891">
          <cell r="L891">
            <v>4</v>
          </cell>
          <cell r="V891">
            <v>8122</v>
          </cell>
        </row>
        <row r="892">
          <cell r="L892">
            <v>4</v>
          </cell>
          <cell r="V892">
            <v>4422</v>
          </cell>
        </row>
        <row r="893">
          <cell r="L893">
            <v>4</v>
          </cell>
          <cell r="V893">
            <v>4422</v>
          </cell>
        </row>
        <row r="894">
          <cell r="L894">
            <v>4</v>
          </cell>
          <cell r="V894">
            <v>4422</v>
          </cell>
        </row>
        <row r="895">
          <cell r="L895">
            <v>4</v>
          </cell>
          <cell r="V895">
            <v>4422</v>
          </cell>
        </row>
        <row r="896">
          <cell r="L896">
            <v>4</v>
          </cell>
          <cell r="V896">
            <v>4422</v>
          </cell>
        </row>
        <row r="897">
          <cell r="L897">
            <v>4</v>
          </cell>
          <cell r="V897">
            <v>4422</v>
          </cell>
        </row>
        <row r="898">
          <cell r="L898">
            <v>4</v>
          </cell>
          <cell r="V898">
            <v>4422</v>
          </cell>
        </row>
        <row r="899">
          <cell r="L899">
            <v>4</v>
          </cell>
          <cell r="V899">
            <v>6727</v>
          </cell>
        </row>
        <row r="900">
          <cell r="L900">
            <v>4</v>
          </cell>
          <cell r="V900">
            <v>4984</v>
          </cell>
        </row>
        <row r="901">
          <cell r="L901">
            <v>4</v>
          </cell>
          <cell r="V901">
            <v>6727</v>
          </cell>
        </row>
        <row r="902">
          <cell r="L902">
            <v>4</v>
          </cell>
          <cell r="V902">
            <v>4665</v>
          </cell>
        </row>
        <row r="903">
          <cell r="L903">
            <v>4</v>
          </cell>
          <cell r="V903">
            <v>5771</v>
          </cell>
        </row>
        <row r="904">
          <cell r="L904">
            <v>4</v>
          </cell>
          <cell r="V904">
            <v>5771</v>
          </cell>
        </row>
        <row r="905">
          <cell r="L905">
            <v>4</v>
          </cell>
          <cell r="V905">
            <v>6727</v>
          </cell>
        </row>
        <row r="906">
          <cell r="L906">
            <v>4</v>
          </cell>
          <cell r="V906">
            <v>6727</v>
          </cell>
        </row>
        <row r="907">
          <cell r="L907">
            <v>5</v>
          </cell>
          <cell r="V907">
            <v>4394</v>
          </cell>
        </row>
        <row r="908">
          <cell r="L908">
            <v>5</v>
          </cell>
          <cell r="V908">
            <v>4394</v>
          </cell>
        </row>
        <row r="909">
          <cell r="L909">
            <v>5</v>
          </cell>
          <cell r="V909">
            <v>4394</v>
          </cell>
        </row>
        <row r="910">
          <cell r="L910">
            <v>5</v>
          </cell>
          <cell r="V910">
            <v>4394</v>
          </cell>
        </row>
        <row r="911">
          <cell r="L911">
            <v>5</v>
          </cell>
          <cell r="V911">
            <v>4394</v>
          </cell>
        </row>
        <row r="912">
          <cell r="L912">
            <v>5</v>
          </cell>
          <cell r="V912">
            <v>4394</v>
          </cell>
        </row>
        <row r="913">
          <cell r="L913">
            <v>5</v>
          </cell>
          <cell r="V913">
            <v>3175</v>
          </cell>
        </row>
        <row r="914">
          <cell r="L914">
            <v>5</v>
          </cell>
          <cell r="V914">
            <v>4591</v>
          </cell>
        </row>
        <row r="915">
          <cell r="L915">
            <v>5</v>
          </cell>
          <cell r="V915">
            <v>3163</v>
          </cell>
        </row>
        <row r="916">
          <cell r="L916">
            <v>5</v>
          </cell>
          <cell r="V916">
            <v>3163</v>
          </cell>
        </row>
        <row r="917">
          <cell r="L917">
            <v>5</v>
          </cell>
          <cell r="V917">
            <v>3163</v>
          </cell>
        </row>
        <row r="918">
          <cell r="L918">
            <v>5</v>
          </cell>
          <cell r="V918">
            <v>3163</v>
          </cell>
        </row>
        <row r="919">
          <cell r="L919">
            <v>5</v>
          </cell>
          <cell r="V919">
            <v>3687</v>
          </cell>
        </row>
        <row r="920">
          <cell r="L920">
            <v>5</v>
          </cell>
          <cell r="V920">
            <v>3163</v>
          </cell>
        </row>
        <row r="921">
          <cell r="L921">
            <v>5</v>
          </cell>
          <cell r="V921">
            <v>4591</v>
          </cell>
        </row>
        <row r="922">
          <cell r="L922">
            <v>5</v>
          </cell>
          <cell r="V922">
            <v>4263</v>
          </cell>
        </row>
        <row r="923">
          <cell r="L923">
            <v>5</v>
          </cell>
          <cell r="V923">
            <v>3047</v>
          </cell>
        </row>
        <row r="924">
          <cell r="L924">
            <v>5</v>
          </cell>
          <cell r="V924">
            <v>3687</v>
          </cell>
        </row>
        <row r="925">
          <cell r="L925">
            <v>5</v>
          </cell>
          <cell r="V925">
            <v>2971</v>
          </cell>
        </row>
        <row r="926">
          <cell r="L926">
            <v>5</v>
          </cell>
          <cell r="V926">
            <v>3163</v>
          </cell>
        </row>
        <row r="927">
          <cell r="L927">
            <v>5</v>
          </cell>
          <cell r="V927">
            <v>2251</v>
          </cell>
        </row>
        <row r="928">
          <cell r="L928">
            <v>5</v>
          </cell>
          <cell r="V928">
            <v>3163</v>
          </cell>
        </row>
        <row r="929">
          <cell r="L929">
            <v>5</v>
          </cell>
          <cell r="V929">
            <v>2474</v>
          </cell>
        </row>
        <row r="930">
          <cell r="L930">
            <v>5</v>
          </cell>
          <cell r="V930">
            <v>4591</v>
          </cell>
        </row>
        <row r="931">
          <cell r="L931">
            <v>5</v>
          </cell>
          <cell r="V931">
            <v>3687</v>
          </cell>
        </row>
        <row r="932">
          <cell r="L932">
            <v>5</v>
          </cell>
          <cell r="V932">
            <v>2592</v>
          </cell>
        </row>
        <row r="933">
          <cell r="L933">
            <v>5</v>
          </cell>
          <cell r="V933">
            <v>2474</v>
          </cell>
        </row>
        <row r="934">
          <cell r="L934">
            <v>5</v>
          </cell>
          <cell r="V934">
            <v>2474</v>
          </cell>
        </row>
        <row r="935">
          <cell r="L935">
            <v>5</v>
          </cell>
          <cell r="V935">
            <v>2474</v>
          </cell>
        </row>
        <row r="936">
          <cell r="L936">
            <v>5</v>
          </cell>
          <cell r="V936">
            <v>3175</v>
          </cell>
        </row>
        <row r="937">
          <cell r="L937">
            <v>5</v>
          </cell>
          <cell r="V937">
            <v>2997</v>
          </cell>
        </row>
        <row r="938">
          <cell r="L938">
            <v>5</v>
          </cell>
          <cell r="V938">
            <v>2997</v>
          </cell>
        </row>
        <row r="939">
          <cell r="L939">
            <v>5</v>
          </cell>
          <cell r="V939">
            <v>2997</v>
          </cell>
        </row>
        <row r="940">
          <cell r="L940">
            <v>5</v>
          </cell>
          <cell r="V940">
            <v>2997</v>
          </cell>
        </row>
        <row r="941">
          <cell r="L941">
            <v>5</v>
          </cell>
          <cell r="V941">
            <v>2997</v>
          </cell>
        </row>
        <row r="942">
          <cell r="L942">
            <v>5</v>
          </cell>
          <cell r="V942">
            <v>2997</v>
          </cell>
        </row>
        <row r="943">
          <cell r="L943">
            <v>5</v>
          </cell>
          <cell r="V943">
            <v>4095</v>
          </cell>
        </row>
        <row r="944">
          <cell r="L944">
            <v>5</v>
          </cell>
          <cell r="V944">
            <v>2932</v>
          </cell>
        </row>
        <row r="945">
          <cell r="L945">
            <v>5</v>
          </cell>
          <cell r="V945">
            <v>2742</v>
          </cell>
        </row>
        <row r="946">
          <cell r="L946">
            <v>5</v>
          </cell>
          <cell r="V946">
            <v>3163</v>
          </cell>
        </row>
        <row r="947">
          <cell r="L947">
            <v>5</v>
          </cell>
          <cell r="V947">
            <v>2957</v>
          </cell>
        </row>
        <row r="948">
          <cell r="L948">
            <v>5</v>
          </cell>
          <cell r="V948">
            <v>3687</v>
          </cell>
        </row>
        <row r="949">
          <cell r="L949">
            <v>5</v>
          </cell>
          <cell r="V949">
            <v>3687</v>
          </cell>
        </row>
        <row r="950">
          <cell r="L950">
            <v>5</v>
          </cell>
          <cell r="V950">
            <v>4068</v>
          </cell>
        </row>
        <row r="951">
          <cell r="L951">
            <v>5</v>
          </cell>
          <cell r="V951">
            <v>3047</v>
          </cell>
        </row>
        <row r="952">
          <cell r="L952">
            <v>5</v>
          </cell>
          <cell r="V952">
            <v>4263</v>
          </cell>
        </row>
        <row r="953">
          <cell r="L953">
            <v>5</v>
          </cell>
          <cell r="V953">
            <v>4263</v>
          </cell>
        </row>
        <row r="954">
          <cell r="L954">
            <v>5</v>
          </cell>
          <cell r="V954">
            <v>3687</v>
          </cell>
        </row>
        <row r="955">
          <cell r="L955">
            <v>5</v>
          </cell>
          <cell r="V955">
            <v>2592</v>
          </cell>
        </row>
        <row r="956">
          <cell r="L956">
            <v>5</v>
          </cell>
          <cell r="V956">
            <v>2592</v>
          </cell>
        </row>
        <row r="957">
          <cell r="L957">
            <v>5</v>
          </cell>
          <cell r="V957">
            <v>2474</v>
          </cell>
        </row>
        <row r="958">
          <cell r="L958">
            <v>5</v>
          </cell>
          <cell r="V958">
            <v>2474</v>
          </cell>
        </row>
        <row r="959">
          <cell r="L959">
            <v>5</v>
          </cell>
          <cell r="V959">
            <v>2971</v>
          </cell>
        </row>
        <row r="960">
          <cell r="L960">
            <v>5</v>
          </cell>
          <cell r="V960">
            <v>2971</v>
          </cell>
        </row>
        <row r="961">
          <cell r="L961">
            <v>5</v>
          </cell>
          <cell r="V961">
            <v>2474</v>
          </cell>
        </row>
        <row r="962">
          <cell r="L962">
            <v>5</v>
          </cell>
          <cell r="V962">
            <v>4364</v>
          </cell>
        </row>
        <row r="963">
          <cell r="L963">
            <v>5</v>
          </cell>
          <cell r="V963">
            <v>2932</v>
          </cell>
        </row>
        <row r="964">
          <cell r="L964">
            <v>5</v>
          </cell>
          <cell r="V964">
            <v>3241</v>
          </cell>
        </row>
        <row r="965">
          <cell r="L965">
            <v>5</v>
          </cell>
          <cell r="V965">
            <v>3163</v>
          </cell>
        </row>
        <row r="966">
          <cell r="L966">
            <v>5</v>
          </cell>
          <cell r="V966">
            <v>3163</v>
          </cell>
        </row>
        <row r="967">
          <cell r="L967">
            <v>5</v>
          </cell>
          <cell r="V967">
            <v>4591</v>
          </cell>
        </row>
        <row r="968">
          <cell r="L968">
            <v>5</v>
          </cell>
          <cell r="V968">
            <v>4394</v>
          </cell>
        </row>
        <row r="969">
          <cell r="L969">
            <v>5</v>
          </cell>
          <cell r="V969">
            <v>3047</v>
          </cell>
        </row>
        <row r="970">
          <cell r="L970">
            <v>5</v>
          </cell>
          <cell r="V970">
            <v>3047</v>
          </cell>
        </row>
        <row r="971">
          <cell r="L971">
            <v>5</v>
          </cell>
          <cell r="V971">
            <v>2554</v>
          </cell>
        </row>
        <row r="972">
          <cell r="L972">
            <v>5</v>
          </cell>
          <cell r="V972">
            <v>2554</v>
          </cell>
        </row>
        <row r="973">
          <cell r="L973">
            <v>5</v>
          </cell>
          <cell r="V973">
            <v>2992</v>
          </cell>
        </row>
        <row r="974">
          <cell r="L974">
            <v>5</v>
          </cell>
          <cell r="V974">
            <v>2554</v>
          </cell>
        </row>
        <row r="975">
          <cell r="L975">
            <v>5</v>
          </cell>
          <cell r="V975">
            <v>3047</v>
          </cell>
        </row>
        <row r="976">
          <cell r="L976">
            <v>5</v>
          </cell>
          <cell r="V976">
            <v>2554</v>
          </cell>
        </row>
        <row r="977">
          <cell r="L977">
            <v>5</v>
          </cell>
          <cell r="V977">
            <v>2957</v>
          </cell>
        </row>
        <row r="978">
          <cell r="L978">
            <v>5</v>
          </cell>
          <cell r="V978">
            <v>2957</v>
          </cell>
        </row>
        <row r="979">
          <cell r="L979">
            <v>5</v>
          </cell>
          <cell r="V979">
            <v>2957</v>
          </cell>
        </row>
        <row r="980">
          <cell r="L980">
            <v>5</v>
          </cell>
          <cell r="V980">
            <v>2957</v>
          </cell>
        </row>
        <row r="981">
          <cell r="L981">
            <v>5</v>
          </cell>
          <cell r="V981">
            <v>2592</v>
          </cell>
        </row>
        <row r="982">
          <cell r="L982">
            <v>5</v>
          </cell>
          <cell r="V982">
            <v>4591</v>
          </cell>
        </row>
        <row r="983">
          <cell r="L983">
            <v>5</v>
          </cell>
          <cell r="V983">
            <v>4591</v>
          </cell>
        </row>
        <row r="984">
          <cell r="L984">
            <v>5</v>
          </cell>
          <cell r="V984">
            <v>3377</v>
          </cell>
        </row>
        <row r="985">
          <cell r="L985">
            <v>5</v>
          </cell>
          <cell r="V985">
            <v>4364</v>
          </cell>
        </row>
        <row r="986">
          <cell r="L986">
            <v>5</v>
          </cell>
          <cell r="V986">
            <v>4364</v>
          </cell>
        </row>
        <row r="987">
          <cell r="L987">
            <v>5</v>
          </cell>
          <cell r="V987">
            <v>2592</v>
          </cell>
        </row>
        <row r="988">
          <cell r="L988">
            <v>5</v>
          </cell>
          <cell r="V988">
            <v>3175</v>
          </cell>
        </row>
        <row r="989">
          <cell r="L989">
            <v>5</v>
          </cell>
          <cell r="V989">
            <v>3222</v>
          </cell>
        </row>
        <row r="990">
          <cell r="L990">
            <v>5</v>
          </cell>
          <cell r="V990">
            <v>3163</v>
          </cell>
        </row>
        <row r="991">
          <cell r="L991">
            <v>5</v>
          </cell>
          <cell r="V991">
            <v>2251</v>
          </cell>
        </row>
        <row r="992">
          <cell r="L992">
            <v>5</v>
          </cell>
          <cell r="V992">
            <v>4364</v>
          </cell>
        </row>
        <row r="993">
          <cell r="L993">
            <v>5</v>
          </cell>
          <cell r="V993">
            <v>4364</v>
          </cell>
        </row>
        <row r="994">
          <cell r="L994">
            <v>5</v>
          </cell>
          <cell r="V994">
            <v>4364</v>
          </cell>
        </row>
        <row r="995">
          <cell r="L995">
            <v>5</v>
          </cell>
          <cell r="V995">
            <v>3377</v>
          </cell>
        </row>
        <row r="996">
          <cell r="L996">
            <v>5</v>
          </cell>
          <cell r="V996">
            <v>3377</v>
          </cell>
        </row>
        <row r="997">
          <cell r="L997">
            <v>5</v>
          </cell>
          <cell r="V997">
            <v>3377</v>
          </cell>
        </row>
        <row r="998">
          <cell r="L998">
            <v>5</v>
          </cell>
          <cell r="V998">
            <v>2742</v>
          </cell>
        </row>
        <row r="999">
          <cell r="L999">
            <v>5</v>
          </cell>
          <cell r="V999">
            <v>3377</v>
          </cell>
        </row>
        <row r="1000">
          <cell r="L1000">
            <v>5</v>
          </cell>
          <cell r="V1000">
            <v>3377</v>
          </cell>
        </row>
        <row r="1001">
          <cell r="L1001">
            <v>5</v>
          </cell>
          <cell r="V1001">
            <v>3175</v>
          </cell>
        </row>
        <row r="1002">
          <cell r="L1002">
            <v>5</v>
          </cell>
          <cell r="V1002">
            <v>3377</v>
          </cell>
        </row>
        <row r="1003">
          <cell r="L1003">
            <v>5</v>
          </cell>
          <cell r="V1003">
            <v>2742</v>
          </cell>
        </row>
        <row r="1004">
          <cell r="L1004">
            <v>5</v>
          </cell>
          <cell r="V1004">
            <v>2742</v>
          </cell>
        </row>
        <row r="1005">
          <cell r="L1005">
            <v>5</v>
          </cell>
          <cell r="V1005">
            <v>2742</v>
          </cell>
        </row>
        <row r="1006">
          <cell r="L1006">
            <v>5</v>
          </cell>
          <cell r="V1006">
            <v>3175</v>
          </cell>
        </row>
        <row r="1007">
          <cell r="L1007">
            <v>5</v>
          </cell>
          <cell r="V1007">
            <v>4454</v>
          </cell>
        </row>
        <row r="1008">
          <cell r="L1008">
            <v>5</v>
          </cell>
          <cell r="V1008">
            <v>2592</v>
          </cell>
        </row>
        <row r="1009">
          <cell r="L1009">
            <v>5</v>
          </cell>
          <cell r="V1009">
            <v>4364</v>
          </cell>
        </row>
        <row r="1010">
          <cell r="L1010">
            <v>5</v>
          </cell>
          <cell r="V1010">
            <v>2672</v>
          </cell>
        </row>
        <row r="1011">
          <cell r="L1011">
            <v>5</v>
          </cell>
          <cell r="V1011">
            <v>4591</v>
          </cell>
        </row>
        <row r="1012">
          <cell r="L1012">
            <v>5</v>
          </cell>
          <cell r="V1012">
            <v>2251</v>
          </cell>
        </row>
        <row r="1013">
          <cell r="L1013">
            <v>5</v>
          </cell>
          <cell r="V1013">
            <v>2251</v>
          </cell>
        </row>
        <row r="1014">
          <cell r="L1014">
            <v>5</v>
          </cell>
          <cell r="V1014">
            <v>2592</v>
          </cell>
        </row>
        <row r="1015">
          <cell r="L1015">
            <v>5</v>
          </cell>
          <cell r="V1015">
            <v>2592</v>
          </cell>
        </row>
        <row r="1016">
          <cell r="L1016">
            <v>5</v>
          </cell>
          <cell r="V1016">
            <v>4591</v>
          </cell>
        </row>
        <row r="1017">
          <cell r="L1017">
            <v>5</v>
          </cell>
          <cell r="V1017">
            <v>4591</v>
          </cell>
        </row>
        <row r="1018">
          <cell r="L1018">
            <v>5</v>
          </cell>
          <cell r="V1018">
            <v>4095</v>
          </cell>
        </row>
        <row r="1019">
          <cell r="L1019">
            <v>5</v>
          </cell>
          <cell r="V1019">
            <v>2932</v>
          </cell>
        </row>
        <row r="1020">
          <cell r="L1020">
            <v>5</v>
          </cell>
          <cell r="V1020">
            <v>2932</v>
          </cell>
        </row>
        <row r="1021">
          <cell r="L1021">
            <v>5</v>
          </cell>
          <cell r="V1021">
            <v>2932</v>
          </cell>
        </row>
        <row r="1022">
          <cell r="L1022">
            <v>5</v>
          </cell>
          <cell r="V1022">
            <v>2932</v>
          </cell>
        </row>
        <row r="1023">
          <cell r="L1023">
            <v>5</v>
          </cell>
          <cell r="V1023">
            <v>2251</v>
          </cell>
        </row>
        <row r="1024">
          <cell r="L1024">
            <v>5</v>
          </cell>
          <cell r="V1024">
            <v>2251</v>
          </cell>
        </row>
        <row r="1025">
          <cell r="L1025">
            <v>5</v>
          </cell>
          <cell r="V1025">
            <v>3175</v>
          </cell>
        </row>
        <row r="1026">
          <cell r="L1026">
            <v>5</v>
          </cell>
          <cell r="V1026">
            <v>4364</v>
          </cell>
        </row>
        <row r="1027">
          <cell r="L1027">
            <v>5</v>
          </cell>
          <cell r="V1027">
            <v>4364</v>
          </cell>
        </row>
        <row r="1028">
          <cell r="L1028">
            <v>5</v>
          </cell>
          <cell r="V1028">
            <v>4364</v>
          </cell>
        </row>
        <row r="1029">
          <cell r="L1029">
            <v>5</v>
          </cell>
          <cell r="V1029">
            <v>4364</v>
          </cell>
        </row>
        <row r="1030">
          <cell r="L1030">
            <v>5</v>
          </cell>
          <cell r="V1030">
            <v>4364</v>
          </cell>
        </row>
        <row r="1031">
          <cell r="L1031">
            <v>5</v>
          </cell>
          <cell r="V1031">
            <v>4364</v>
          </cell>
        </row>
        <row r="1032">
          <cell r="L1032">
            <v>5</v>
          </cell>
          <cell r="V1032">
            <v>4591</v>
          </cell>
        </row>
        <row r="1033">
          <cell r="L1033">
            <v>5</v>
          </cell>
          <cell r="V1033">
            <v>4591</v>
          </cell>
        </row>
        <row r="1034">
          <cell r="L1034">
            <v>5</v>
          </cell>
          <cell r="V1034">
            <v>4591</v>
          </cell>
        </row>
        <row r="1035">
          <cell r="L1035">
            <v>5</v>
          </cell>
          <cell r="V1035">
            <v>4591</v>
          </cell>
        </row>
        <row r="1036">
          <cell r="L1036">
            <v>5</v>
          </cell>
          <cell r="V1036">
            <v>4591</v>
          </cell>
        </row>
        <row r="1037">
          <cell r="L1037">
            <v>5</v>
          </cell>
          <cell r="V1037">
            <v>4591</v>
          </cell>
        </row>
        <row r="1038">
          <cell r="L1038">
            <v>5</v>
          </cell>
          <cell r="V1038">
            <v>2592</v>
          </cell>
        </row>
        <row r="1039">
          <cell r="L1039">
            <v>5</v>
          </cell>
          <cell r="V1039">
            <v>2592</v>
          </cell>
        </row>
        <row r="1040">
          <cell r="L1040">
            <v>5</v>
          </cell>
          <cell r="V1040">
            <v>2592</v>
          </cell>
        </row>
        <row r="1041">
          <cell r="L1041">
            <v>5</v>
          </cell>
          <cell r="V1041">
            <v>2592</v>
          </cell>
        </row>
        <row r="1042">
          <cell r="L1042">
            <v>5</v>
          </cell>
          <cell r="V1042">
            <v>2592</v>
          </cell>
        </row>
        <row r="1043">
          <cell r="L1043">
            <v>5</v>
          </cell>
          <cell r="V1043">
            <v>2592</v>
          </cell>
        </row>
        <row r="1044">
          <cell r="L1044">
            <v>5</v>
          </cell>
          <cell r="V1044">
            <v>2592</v>
          </cell>
        </row>
        <row r="1045">
          <cell r="L1045">
            <v>5</v>
          </cell>
          <cell r="V1045">
            <v>2957</v>
          </cell>
        </row>
        <row r="1046">
          <cell r="L1046">
            <v>5</v>
          </cell>
          <cell r="V1046">
            <v>2957</v>
          </cell>
        </row>
        <row r="1047">
          <cell r="L1047">
            <v>5</v>
          </cell>
          <cell r="V1047">
            <v>2957</v>
          </cell>
        </row>
        <row r="1048">
          <cell r="L1048">
            <v>5</v>
          </cell>
          <cell r="V1048">
            <v>3213</v>
          </cell>
        </row>
        <row r="1049">
          <cell r="L1049">
            <v>5</v>
          </cell>
          <cell r="V1049">
            <v>3213</v>
          </cell>
        </row>
        <row r="1050">
          <cell r="L1050">
            <v>5</v>
          </cell>
          <cell r="V1050">
            <v>3213</v>
          </cell>
        </row>
        <row r="1051">
          <cell r="L1051">
            <v>5</v>
          </cell>
          <cell r="V1051">
            <v>2957</v>
          </cell>
        </row>
        <row r="1052">
          <cell r="L1052">
            <v>5</v>
          </cell>
          <cell r="V1052">
            <v>4591</v>
          </cell>
        </row>
        <row r="1053">
          <cell r="L1053">
            <v>5</v>
          </cell>
          <cell r="V1053">
            <v>4591</v>
          </cell>
        </row>
        <row r="1054">
          <cell r="L1054">
            <v>5</v>
          </cell>
          <cell r="V1054">
            <v>4591</v>
          </cell>
        </row>
        <row r="1055">
          <cell r="L1055">
            <v>5</v>
          </cell>
          <cell r="V1055">
            <v>4591</v>
          </cell>
        </row>
        <row r="1056">
          <cell r="L1056">
            <v>5</v>
          </cell>
          <cell r="V1056">
            <v>4591</v>
          </cell>
        </row>
        <row r="1057">
          <cell r="L1057">
            <v>5</v>
          </cell>
          <cell r="V1057">
            <v>3163</v>
          </cell>
        </row>
        <row r="1058">
          <cell r="L1058">
            <v>5</v>
          </cell>
          <cell r="V1058">
            <v>2742</v>
          </cell>
        </row>
        <row r="1059">
          <cell r="L1059">
            <v>5</v>
          </cell>
          <cell r="V1059">
            <v>2251</v>
          </cell>
        </row>
        <row r="1060">
          <cell r="L1060">
            <v>5</v>
          </cell>
          <cell r="V1060">
            <v>2742</v>
          </cell>
        </row>
        <row r="1061">
          <cell r="L1061">
            <v>5</v>
          </cell>
          <cell r="V1061">
            <v>2742</v>
          </cell>
        </row>
        <row r="1062">
          <cell r="L1062">
            <v>5</v>
          </cell>
          <cell r="V1062">
            <v>2251</v>
          </cell>
        </row>
        <row r="1063">
          <cell r="L1063">
            <v>5</v>
          </cell>
          <cell r="V1063">
            <v>2251</v>
          </cell>
        </row>
        <row r="1064">
          <cell r="L1064">
            <v>5</v>
          </cell>
          <cell r="V1064">
            <v>2251</v>
          </cell>
        </row>
        <row r="1065">
          <cell r="L1065">
            <v>5</v>
          </cell>
          <cell r="V1065">
            <v>2251</v>
          </cell>
        </row>
        <row r="1066">
          <cell r="L1066">
            <v>5</v>
          </cell>
          <cell r="V1066">
            <v>2164</v>
          </cell>
        </row>
        <row r="1067">
          <cell r="L1067">
            <v>5</v>
          </cell>
          <cell r="V1067">
            <v>3163</v>
          </cell>
        </row>
        <row r="1068">
          <cell r="L1068">
            <v>5</v>
          </cell>
          <cell r="V1068">
            <v>3163</v>
          </cell>
        </row>
        <row r="1069">
          <cell r="L1069">
            <v>5</v>
          </cell>
          <cell r="V1069">
            <v>4394</v>
          </cell>
        </row>
        <row r="1070">
          <cell r="L1070">
            <v>5</v>
          </cell>
          <cell r="V1070">
            <v>4394</v>
          </cell>
        </row>
        <row r="1071">
          <cell r="L1071">
            <v>5</v>
          </cell>
          <cell r="V1071">
            <v>4394</v>
          </cell>
        </row>
        <row r="1072">
          <cell r="L1072">
            <v>5</v>
          </cell>
          <cell r="V1072">
            <v>2997</v>
          </cell>
        </row>
        <row r="1073">
          <cell r="L1073">
            <v>5</v>
          </cell>
          <cell r="V1073">
            <v>2997</v>
          </cell>
        </row>
        <row r="1074">
          <cell r="L1074">
            <v>5</v>
          </cell>
          <cell r="V1074">
            <v>4263</v>
          </cell>
        </row>
        <row r="1075">
          <cell r="L1075">
            <v>5</v>
          </cell>
          <cell r="V1075">
            <v>4263</v>
          </cell>
        </row>
        <row r="1076">
          <cell r="L1076">
            <v>5</v>
          </cell>
          <cell r="V1076">
            <v>3163</v>
          </cell>
        </row>
        <row r="1077">
          <cell r="L1077">
            <v>5</v>
          </cell>
          <cell r="V1077">
            <v>4591</v>
          </cell>
        </row>
        <row r="1078">
          <cell r="L1078">
            <v>5</v>
          </cell>
          <cell r="V1078">
            <v>3377</v>
          </cell>
        </row>
        <row r="1079">
          <cell r="L1079">
            <v>5</v>
          </cell>
          <cell r="V1079">
            <v>4591</v>
          </cell>
        </row>
        <row r="1080">
          <cell r="L1080">
            <v>6</v>
          </cell>
          <cell r="V1080">
            <v>2565</v>
          </cell>
        </row>
        <row r="1081">
          <cell r="L1081">
            <v>6</v>
          </cell>
          <cell r="V1081">
            <v>2565</v>
          </cell>
        </row>
        <row r="1082">
          <cell r="L1082">
            <v>6</v>
          </cell>
          <cell r="V1082">
            <v>2620</v>
          </cell>
        </row>
        <row r="1083">
          <cell r="L1083">
            <v>6</v>
          </cell>
          <cell r="V1083">
            <v>4047</v>
          </cell>
        </row>
        <row r="1084">
          <cell r="L1084">
            <v>6</v>
          </cell>
          <cell r="V1084">
            <v>4047</v>
          </cell>
        </row>
        <row r="1085">
          <cell r="L1085">
            <v>6</v>
          </cell>
          <cell r="V1085">
            <v>4047</v>
          </cell>
        </row>
        <row r="1086">
          <cell r="L1086">
            <v>6</v>
          </cell>
          <cell r="V1086">
            <v>4047</v>
          </cell>
        </row>
        <row r="1087">
          <cell r="L1087">
            <v>6</v>
          </cell>
          <cell r="V1087">
            <v>4047</v>
          </cell>
        </row>
        <row r="1088">
          <cell r="L1088">
            <v>6</v>
          </cell>
          <cell r="V1088">
            <v>3836</v>
          </cell>
        </row>
        <row r="1089">
          <cell r="L1089">
            <v>6</v>
          </cell>
          <cell r="V1089">
            <v>3851</v>
          </cell>
        </row>
        <row r="1090">
          <cell r="L1090">
            <v>6</v>
          </cell>
          <cell r="V1090">
            <v>3424</v>
          </cell>
        </row>
        <row r="1091">
          <cell r="L1091">
            <v>6</v>
          </cell>
          <cell r="V1091">
            <v>2565</v>
          </cell>
        </row>
        <row r="1092">
          <cell r="L1092">
            <v>6</v>
          </cell>
          <cell r="V1092">
            <v>1291</v>
          </cell>
        </row>
        <row r="1093">
          <cell r="L1093">
            <v>6</v>
          </cell>
          <cell r="V1093">
            <v>2620</v>
          </cell>
        </row>
        <row r="1094">
          <cell r="L1094">
            <v>6</v>
          </cell>
          <cell r="V1094">
            <v>2620</v>
          </cell>
        </row>
        <row r="1095">
          <cell r="L1095">
            <v>6</v>
          </cell>
          <cell r="V1095">
            <v>3649</v>
          </cell>
        </row>
        <row r="1096">
          <cell r="L1096">
            <v>6</v>
          </cell>
          <cell r="V1096">
            <v>2620</v>
          </cell>
        </row>
        <row r="1097">
          <cell r="L1097">
            <v>6</v>
          </cell>
          <cell r="V1097">
            <v>3836</v>
          </cell>
        </row>
        <row r="1098">
          <cell r="L1098">
            <v>6</v>
          </cell>
          <cell r="V1098">
            <v>3836</v>
          </cell>
        </row>
        <row r="1099">
          <cell r="L1099">
            <v>6</v>
          </cell>
          <cell r="V1099">
            <v>4047</v>
          </cell>
        </row>
        <row r="1100">
          <cell r="L1100">
            <v>6</v>
          </cell>
          <cell r="V1100">
            <v>4047</v>
          </cell>
        </row>
        <row r="1101">
          <cell r="L1101">
            <v>6</v>
          </cell>
          <cell r="V1101">
            <v>3836</v>
          </cell>
        </row>
        <row r="1102">
          <cell r="L1102">
            <v>6</v>
          </cell>
          <cell r="V1102">
            <v>3836</v>
          </cell>
        </row>
        <row r="1103">
          <cell r="L1103">
            <v>6</v>
          </cell>
          <cell r="V1103">
            <v>2620</v>
          </cell>
        </row>
        <row r="1104">
          <cell r="L1104">
            <v>6</v>
          </cell>
          <cell r="V1104">
            <v>2620</v>
          </cell>
        </row>
        <row r="1105">
          <cell r="L1105">
            <v>6</v>
          </cell>
          <cell r="V1105">
            <v>2620</v>
          </cell>
        </row>
        <row r="1106">
          <cell r="L1106">
            <v>6</v>
          </cell>
          <cell r="V1106">
            <v>2620</v>
          </cell>
        </row>
        <row r="1107">
          <cell r="L1107">
            <v>6</v>
          </cell>
          <cell r="V1107">
            <v>2620</v>
          </cell>
        </row>
        <row r="1108">
          <cell r="L1108">
            <v>6</v>
          </cell>
          <cell r="V1108">
            <v>4047</v>
          </cell>
        </row>
        <row r="1109">
          <cell r="L1109">
            <v>6</v>
          </cell>
          <cell r="V1109">
            <v>3568</v>
          </cell>
        </row>
        <row r="1110">
          <cell r="L1110">
            <v>6</v>
          </cell>
          <cell r="V1110">
            <v>3836</v>
          </cell>
        </row>
        <row r="1111">
          <cell r="L1111">
            <v>6</v>
          </cell>
          <cell r="V1111">
            <v>3836</v>
          </cell>
        </row>
        <row r="1112">
          <cell r="L1112">
            <v>6</v>
          </cell>
          <cell r="V1112">
            <v>3836</v>
          </cell>
        </row>
        <row r="1113">
          <cell r="L1113">
            <v>6</v>
          </cell>
          <cell r="V1113">
            <v>1291</v>
          </cell>
        </row>
        <row r="1114">
          <cell r="L1114">
            <v>6</v>
          </cell>
          <cell r="V1114">
            <v>3836</v>
          </cell>
        </row>
        <row r="1115">
          <cell r="L1115">
            <v>6</v>
          </cell>
          <cell r="V1115">
            <v>2620</v>
          </cell>
        </row>
        <row r="1116">
          <cell r="L1116">
            <v>6</v>
          </cell>
          <cell r="V1116">
            <v>3649</v>
          </cell>
        </row>
        <row r="1117">
          <cell r="L1117">
            <v>6</v>
          </cell>
          <cell r="V1117">
            <v>3836</v>
          </cell>
        </row>
        <row r="1118">
          <cell r="L1118">
            <v>6</v>
          </cell>
          <cell r="V1118">
            <v>3836</v>
          </cell>
        </row>
        <row r="1119">
          <cell r="L1119">
            <v>6</v>
          </cell>
          <cell r="V1119">
            <v>2620</v>
          </cell>
        </row>
        <row r="1120">
          <cell r="L1120">
            <v>6</v>
          </cell>
          <cell r="V1120">
            <v>3836</v>
          </cell>
        </row>
        <row r="1121">
          <cell r="L1121">
            <v>6</v>
          </cell>
          <cell r="V1121">
            <v>3424</v>
          </cell>
        </row>
        <row r="1122">
          <cell r="L1122">
            <v>6</v>
          </cell>
          <cell r="V1122">
            <v>3424</v>
          </cell>
        </row>
        <row r="1123">
          <cell r="L1123">
            <v>6</v>
          </cell>
          <cell r="V1123">
            <v>2565</v>
          </cell>
        </row>
        <row r="1124">
          <cell r="L1124">
            <v>6</v>
          </cell>
          <cell r="V1124">
            <v>2565</v>
          </cell>
        </row>
        <row r="1125">
          <cell r="L1125">
            <v>6</v>
          </cell>
          <cell r="V1125">
            <v>3649</v>
          </cell>
        </row>
        <row r="1126">
          <cell r="L1126">
            <v>6</v>
          </cell>
          <cell r="V1126">
            <v>3649</v>
          </cell>
        </row>
        <row r="1127">
          <cell r="L1127">
            <v>6</v>
          </cell>
          <cell r="V1127">
            <v>3836</v>
          </cell>
        </row>
        <row r="1128">
          <cell r="L1128">
            <v>6</v>
          </cell>
          <cell r="V1128">
            <v>3836</v>
          </cell>
        </row>
        <row r="1129">
          <cell r="L1129">
            <v>6</v>
          </cell>
          <cell r="V1129">
            <v>3836</v>
          </cell>
        </row>
        <row r="1130">
          <cell r="L1130">
            <v>6</v>
          </cell>
          <cell r="V1130">
            <v>3649</v>
          </cell>
        </row>
        <row r="1131">
          <cell r="L1131">
            <v>6</v>
          </cell>
          <cell r="V1131">
            <v>3836</v>
          </cell>
        </row>
        <row r="1132">
          <cell r="L1132">
            <v>6</v>
          </cell>
          <cell r="V1132">
            <v>3836</v>
          </cell>
        </row>
        <row r="1133">
          <cell r="L1133">
            <v>6</v>
          </cell>
          <cell r="V1133">
            <v>3836</v>
          </cell>
        </row>
        <row r="1134">
          <cell r="L1134">
            <v>6</v>
          </cell>
          <cell r="V1134">
            <v>3836</v>
          </cell>
        </row>
        <row r="1135">
          <cell r="L1135">
            <v>6</v>
          </cell>
          <cell r="V1135">
            <v>3649</v>
          </cell>
        </row>
        <row r="1136">
          <cell r="L1136">
            <v>6</v>
          </cell>
          <cell r="V1136">
            <v>2620</v>
          </cell>
        </row>
        <row r="1137">
          <cell r="L1137">
            <v>6</v>
          </cell>
          <cell r="V1137">
            <v>1291</v>
          </cell>
        </row>
        <row r="1138">
          <cell r="L1138">
            <v>6</v>
          </cell>
          <cell r="V1138">
            <v>1291</v>
          </cell>
        </row>
        <row r="1139">
          <cell r="L1139">
            <v>6</v>
          </cell>
          <cell r="V1139">
            <v>3836</v>
          </cell>
        </row>
        <row r="1140">
          <cell r="L1140">
            <v>6</v>
          </cell>
          <cell r="V1140">
            <v>3836</v>
          </cell>
        </row>
        <row r="1141">
          <cell r="L1141">
            <v>6</v>
          </cell>
          <cell r="V1141">
            <v>2565</v>
          </cell>
        </row>
        <row r="1142">
          <cell r="L1142">
            <v>6</v>
          </cell>
          <cell r="V1142">
            <v>3836</v>
          </cell>
        </row>
        <row r="1143">
          <cell r="L1143">
            <v>6</v>
          </cell>
          <cell r="V1143">
            <v>3836</v>
          </cell>
        </row>
        <row r="1144">
          <cell r="L1144">
            <v>6</v>
          </cell>
          <cell r="V1144">
            <v>3836</v>
          </cell>
        </row>
        <row r="1145">
          <cell r="L1145">
            <v>6</v>
          </cell>
          <cell r="V1145">
            <v>3649</v>
          </cell>
        </row>
        <row r="1146">
          <cell r="L1146">
            <v>6</v>
          </cell>
          <cell r="V1146">
            <v>4047</v>
          </cell>
        </row>
        <row r="1147">
          <cell r="L1147">
            <v>6</v>
          </cell>
          <cell r="V1147">
            <v>3836</v>
          </cell>
        </row>
        <row r="1148">
          <cell r="L1148">
            <v>6</v>
          </cell>
          <cell r="V1148">
            <v>2565</v>
          </cell>
        </row>
        <row r="1149">
          <cell r="L1149">
            <v>6</v>
          </cell>
          <cell r="V1149">
            <v>2565</v>
          </cell>
        </row>
        <row r="1150">
          <cell r="L1150">
            <v>6</v>
          </cell>
          <cell r="V1150">
            <v>2620</v>
          </cell>
        </row>
        <row r="1151">
          <cell r="L1151">
            <v>6</v>
          </cell>
          <cell r="V1151">
            <v>3568</v>
          </cell>
        </row>
        <row r="1152">
          <cell r="L1152">
            <v>6</v>
          </cell>
          <cell r="V1152">
            <v>3568</v>
          </cell>
        </row>
        <row r="1153">
          <cell r="L1153">
            <v>6</v>
          </cell>
          <cell r="V1153">
            <v>3836</v>
          </cell>
        </row>
        <row r="1154">
          <cell r="L1154">
            <v>6</v>
          </cell>
          <cell r="V1154">
            <v>3836</v>
          </cell>
        </row>
        <row r="1155">
          <cell r="L1155">
            <v>6</v>
          </cell>
          <cell r="V1155">
            <v>3836</v>
          </cell>
        </row>
        <row r="1156">
          <cell r="L1156">
            <v>6</v>
          </cell>
          <cell r="V1156">
            <v>3836</v>
          </cell>
        </row>
        <row r="1157">
          <cell r="L1157">
            <v>6</v>
          </cell>
          <cell r="V1157">
            <v>2620</v>
          </cell>
        </row>
        <row r="1158">
          <cell r="L1158">
            <v>6</v>
          </cell>
          <cell r="V1158">
            <v>2620</v>
          </cell>
        </row>
        <row r="1159">
          <cell r="L1159">
            <v>6</v>
          </cell>
          <cell r="V1159">
            <v>3836</v>
          </cell>
        </row>
        <row r="1160">
          <cell r="L1160">
            <v>6</v>
          </cell>
          <cell r="V1160">
            <v>3836</v>
          </cell>
        </row>
        <row r="1161">
          <cell r="L1161">
            <v>6</v>
          </cell>
          <cell r="V1161">
            <v>3836</v>
          </cell>
        </row>
        <row r="1162">
          <cell r="L1162">
            <v>6</v>
          </cell>
          <cell r="V1162">
            <v>2620</v>
          </cell>
        </row>
        <row r="1163">
          <cell r="L1163">
            <v>6</v>
          </cell>
          <cell r="V1163">
            <v>2620</v>
          </cell>
        </row>
        <row r="1164">
          <cell r="L1164">
            <v>6</v>
          </cell>
          <cell r="V1164">
            <v>2620</v>
          </cell>
        </row>
        <row r="1165">
          <cell r="L1165">
            <v>6</v>
          </cell>
          <cell r="V1165">
            <v>4047</v>
          </cell>
        </row>
        <row r="1166">
          <cell r="L1166">
            <v>6</v>
          </cell>
          <cell r="V1166">
            <v>4047</v>
          </cell>
        </row>
        <row r="1167">
          <cell r="L1167">
            <v>6</v>
          </cell>
          <cell r="V1167">
            <v>2760</v>
          </cell>
        </row>
        <row r="1168">
          <cell r="L1168">
            <v>6</v>
          </cell>
          <cell r="V1168">
            <v>2760</v>
          </cell>
        </row>
        <row r="1169">
          <cell r="L1169">
            <v>6</v>
          </cell>
          <cell r="V1169">
            <v>3836</v>
          </cell>
        </row>
        <row r="1170">
          <cell r="L1170">
            <v>6</v>
          </cell>
          <cell r="V1170">
            <v>2620</v>
          </cell>
        </row>
        <row r="1171">
          <cell r="L1171">
            <v>6</v>
          </cell>
          <cell r="V1171">
            <v>2620</v>
          </cell>
        </row>
        <row r="1172">
          <cell r="L1172">
            <v>6</v>
          </cell>
          <cell r="V1172">
            <v>2620</v>
          </cell>
        </row>
        <row r="1173">
          <cell r="L1173">
            <v>6</v>
          </cell>
          <cell r="V1173">
            <v>2620</v>
          </cell>
        </row>
        <row r="1174">
          <cell r="L1174">
            <v>6</v>
          </cell>
          <cell r="V1174">
            <v>3649</v>
          </cell>
        </row>
        <row r="1175">
          <cell r="L1175">
            <v>6</v>
          </cell>
          <cell r="V1175">
            <v>2620</v>
          </cell>
        </row>
        <row r="1176">
          <cell r="L1176">
            <v>6</v>
          </cell>
          <cell r="V1176">
            <v>2620</v>
          </cell>
        </row>
        <row r="1177">
          <cell r="L1177">
            <v>6</v>
          </cell>
          <cell r="V1177">
            <v>2620</v>
          </cell>
        </row>
        <row r="1178">
          <cell r="L1178">
            <v>6</v>
          </cell>
          <cell r="V1178">
            <v>2760</v>
          </cell>
        </row>
        <row r="1179">
          <cell r="L1179">
            <v>6</v>
          </cell>
          <cell r="V1179">
            <v>2760</v>
          </cell>
        </row>
        <row r="1180">
          <cell r="L1180">
            <v>6</v>
          </cell>
          <cell r="V1180">
            <v>3649</v>
          </cell>
        </row>
        <row r="1181">
          <cell r="L1181">
            <v>6</v>
          </cell>
          <cell r="V1181">
            <v>3649</v>
          </cell>
        </row>
        <row r="1182">
          <cell r="L1182">
            <v>6</v>
          </cell>
          <cell r="V1182">
            <v>3836</v>
          </cell>
        </row>
        <row r="1183">
          <cell r="L1183">
            <v>6</v>
          </cell>
          <cell r="V1183">
            <v>3836</v>
          </cell>
        </row>
        <row r="1184">
          <cell r="L1184">
            <v>6</v>
          </cell>
          <cell r="V1184">
            <v>3836</v>
          </cell>
        </row>
        <row r="1185">
          <cell r="L1185">
            <v>6</v>
          </cell>
          <cell r="V1185">
            <v>3568</v>
          </cell>
        </row>
        <row r="1186">
          <cell r="L1186">
            <v>6</v>
          </cell>
          <cell r="V1186">
            <v>3568</v>
          </cell>
        </row>
        <row r="1187">
          <cell r="L1187">
            <v>6</v>
          </cell>
          <cell r="V1187">
            <v>3836</v>
          </cell>
        </row>
        <row r="1188">
          <cell r="L1188">
            <v>6</v>
          </cell>
          <cell r="V1188">
            <v>3568</v>
          </cell>
        </row>
        <row r="1189">
          <cell r="L1189">
            <v>6</v>
          </cell>
          <cell r="V1189">
            <v>3836</v>
          </cell>
        </row>
        <row r="1190">
          <cell r="L1190">
            <v>6</v>
          </cell>
          <cell r="V1190">
            <v>3836</v>
          </cell>
        </row>
        <row r="1191">
          <cell r="L1191">
            <v>6</v>
          </cell>
          <cell r="V1191">
            <v>3836</v>
          </cell>
        </row>
        <row r="1192">
          <cell r="L1192">
            <v>6</v>
          </cell>
          <cell r="V1192">
            <v>1291</v>
          </cell>
        </row>
        <row r="1193">
          <cell r="L1193">
            <v>6</v>
          </cell>
          <cell r="V1193">
            <v>3836</v>
          </cell>
        </row>
        <row r="1194">
          <cell r="L1194">
            <v>6</v>
          </cell>
          <cell r="V1194">
            <v>2620</v>
          </cell>
        </row>
        <row r="1195">
          <cell r="L1195">
            <v>6</v>
          </cell>
          <cell r="V1195">
            <v>2620</v>
          </cell>
        </row>
        <row r="1196">
          <cell r="L1196">
            <v>6</v>
          </cell>
          <cell r="V1196">
            <v>2620</v>
          </cell>
        </row>
        <row r="1197">
          <cell r="L1197">
            <v>6</v>
          </cell>
          <cell r="V1197">
            <v>3836</v>
          </cell>
        </row>
        <row r="1198">
          <cell r="L1198">
            <v>6</v>
          </cell>
          <cell r="V1198">
            <v>1291</v>
          </cell>
        </row>
        <row r="1199">
          <cell r="L1199">
            <v>6</v>
          </cell>
          <cell r="V1199">
            <v>1291</v>
          </cell>
        </row>
        <row r="1200">
          <cell r="L1200">
            <v>6</v>
          </cell>
          <cell r="V1200">
            <v>3836</v>
          </cell>
        </row>
        <row r="1201">
          <cell r="L1201">
            <v>6</v>
          </cell>
          <cell r="V1201">
            <v>3836</v>
          </cell>
        </row>
        <row r="1202">
          <cell r="L1202">
            <v>6</v>
          </cell>
          <cell r="V1202">
            <v>2620</v>
          </cell>
        </row>
        <row r="1203">
          <cell r="L1203">
            <v>6</v>
          </cell>
          <cell r="V1203">
            <v>2620</v>
          </cell>
        </row>
        <row r="1204">
          <cell r="L1204">
            <v>6</v>
          </cell>
          <cell r="V1204">
            <v>1291</v>
          </cell>
        </row>
        <row r="1205">
          <cell r="L1205">
            <v>6</v>
          </cell>
          <cell r="V1205">
            <v>3836</v>
          </cell>
        </row>
        <row r="1206">
          <cell r="L1206">
            <v>6</v>
          </cell>
          <cell r="V1206">
            <v>2620</v>
          </cell>
        </row>
        <row r="1207">
          <cell r="L1207">
            <v>6</v>
          </cell>
          <cell r="V1207">
            <v>2620</v>
          </cell>
        </row>
        <row r="1208">
          <cell r="L1208">
            <v>6</v>
          </cell>
          <cell r="V1208">
            <v>2620</v>
          </cell>
        </row>
        <row r="1209">
          <cell r="L1209">
            <v>6</v>
          </cell>
          <cell r="V1209">
            <v>2620</v>
          </cell>
        </row>
        <row r="1210">
          <cell r="L1210">
            <v>6</v>
          </cell>
          <cell r="V1210">
            <v>3568</v>
          </cell>
        </row>
        <row r="1211">
          <cell r="L1211">
            <v>6</v>
          </cell>
          <cell r="V1211">
            <v>4047</v>
          </cell>
        </row>
        <row r="1212">
          <cell r="L1212">
            <v>6</v>
          </cell>
          <cell r="V1212">
            <v>4047</v>
          </cell>
        </row>
        <row r="1213">
          <cell r="L1213">
            <v>6</v>
          </cell>
          <cell r="V1213">
            <v>3851</v>
          </cell>
        </row>
        <row r="1214">
          <cell r="L1214">
            <v>6</v>
          </cell>
          <cell r="V1214">
            <v>3568</v>
          </cell>
        </row>
        <row r="1215">
          <cell r="L1215">
            <v>6</v>
          </cell>
          <cell r="V1215">
            <v>3836</v>
          </cell>
        </row>
        <row r="1216">
          <cell r="L1216">
            <v>7</v>
          </cell>
          <cell r="V1216">
            <v>3287</v>
          </cell>
        </row>
        <row r="1217">
          <cell r="L1217">
            <v>7</v>
          </cell>
          <cell r="V1217">
            <v>3287</v>
          </cell>
        </row>
        <row r="1218">
          <cell r="L1218">
            <v>7</v>
          </cell>
          <cell r="V1218">
            <v>2915</v>
          </cell>
        </row>
        <row r="1219">
          <cell r="L1219">
            <v>7</v>
          </cell>
          <cell r="V1219">
            <v>3348</v>
          </cell>
        </row>
        <row r="1220">
          <cell r="L1220">
            <v>7</v>
          </cell>
          <cell r="V1220">
            <v>1562</v>
          </cell>
        </row>
        <row r="1221">
          <cell r="L1221">
            <v>7</v>
          </cell>
          <cell r="V1221">
            <v>3348</v>
          </cell>
        </row>
        <row r="1222">
          <cell r="L1222">
            <v>7</v>
          </cell>
          <cell r="V1222">
            <v>3287</v>
          </cell>
        </row>
        <row r="1223">
          <cell r="L1223">
            <v>7</v>
          </cell>
          <cell r="V1223">
            <v>3287</v>
          </cell>
        </row>
        <row r="1224">
          <cell r="L1224">
            <v>7</v>
          </cell>
          <cell r="V1224">
            <v>3348</v>
          </cell>
        </row>
        <row r="1225">
          <cell r="L1225">
            <v>7</v>
          </cell>
          <cell r="V1225">
            <v>3348</v>
          </cell>
        </row>
        <row r="1226">
          <cell r="L1226">
            <v>7</v>
          </cell>
          <cell r="V1226">
            <v>3348</v>
          </cell>
        </row>
        <row r="1227">
          <cell r="L1227">
            <v>7</v>
          </cell>
          <cell r="V1227">
            <v>3287</v>
          </cell>
        </row>
        <row r="1228">
          <cell r="L1228">
            <v>7</v>
          </cell>
          <cell r="V1228">
            <v>2629</v>
          </cell>
        </row>
        <row r="1229">
          <cell r="L1229">
            <v>7</v>
          </cell>
          <cell r="V1229">
            <v>3348</v>
          </cell>
        </row>
        <row r="1230">
          <cell r="L1230">
            <v>7</v>
          </cell>
          <cell r="V1230">
            <v>3348</v>
          </cell>
        </row>
        <row r="1231">
          <cell r="L1231">
            <v>7</v>
          </cell>
          <cell r="V1231">
            <v>3348</v>
          </cell>
        </row>
        <row r="1232">
          <cell r="L1232">
            <v>7</v>
          </cell>
          <cell r="V1232">
            <v>3348</v>
          </cell>
        </row>
        <row r="1233">
          <cell r="L1233">
            <v>7</v>
          </cell>
          <cell r="V1233">
            <v>3348</v>
          </cell>
        </row>
        <row r="1234">
          <cell r="L1234">
            <v>7</v>
          </cell>
          <cell r="V1234">
            <v>3348</v>
          </cell>
        </row>
        <row r="1235">
          <cell r="L1235">
            <v>7</v>
          </cell>
          <cell r="V1235">
            <v>3348</v>
          </cell>
        </row>
        <row r="1236">
          <cell r="L1236">
            <v>7</v>
          </cell>
          <cell r="V1236">
            <v>3348</v>
          </cell>
        </row>
        <row r="1237">
          <cell r="L1237">
            <v>7</v>
          </cell>
          <cell r="V1237">
            <v>3348</v>
          </cell>
        </row>
        <row r="1238">
          <cell r="L1238">
            <v>7</v>
          </cell>
          <cell r="V1238">
            <v>1718</v>
          </cell>
        </row>
        <row r="1239">
          <cell r="L1239">
            <v>7</v>
          </cell>
          <cell r="V1239">
            <v>1718</v>
          </cell>
        </row>
        <row r="1240">
          <cell r="L1240">
            <v>7</v>
          </cell>
          <cell r="V1240">
            <v>1437</v>
          </cell>
        </row>
        <row r="1241">
          <cell r="L1241">
            <v>7</v>
          </cell>
          <cell r="V1241">
            <v>3287</v>
          </cell>
        </row>
        <row r="1242">
          <cell r="L1242">
            <v>7</v>
          </cell>
          <cell r="V1242">
            <v>3287</v>
          </cell>
        </row>
        <row r="1243">
          <cell r="L1243">
            <v>7</v>
          </cell>
          <cell r="V1243">
            <v>3287</v>
          </cell>
        </row>
        <row r="1244">
          <cell r="L1244">
            <v>7</v>
          </cell>
          <cell r="V1244">
            <v>3287</v>
          </cell>
        </row>
        <row r="1245">
          <cell r="L1245">
            <v>7</v>
          </cell>
          <cell r="V1245">
            <v>1437</v>
          </cell>
        </row>
        <row r="1246">
          <cell r="L1246">
            <v>7</v>
          </cell>
          <cell r="V1246">
            <v>1437</v>
          </cell>
        </row>
        <row r="1247">
          <cell r="L1247">
            <v>7</v>
          </cell>
          <cell r="V1247">
            <v>1437</v>
          </cell>
        </row>
        <row r="1248">
          <cell r="L1248">
            <v>7</v>
          </cell>
          <cell r="V1248">
            <v>1718</v>
          </cell>
        </row>
        <row r="1249">
          <cell r="L1249">
            <v>7</v>
          </cell>
          <cell r="V1249">
            <v>1437</v>
          </cell>
        </row>
        <row r="1250">
          <cell r="L1250">
            <v>7</v>
          </cell>
          <cell r="V1250">
            <v>1718</v>
          </cell>
        </row>
        <row r="1251">
          <cell r="L1251">
            <v>7</v>
          </cell>
          <cell r="V1251">
            <v>1718</v>
          </cell>
        </row>
        <row r="1252">
          <cell r="L1252">
            <v>7</v>
          </cell>
          <cell r="V1252">
            <v>1718</v>
          </cell>
        </row>
        <row r="1253">
          <cell r="L1253">
            <v>7</v>
          </cell>
          <cell r="V1253">
            <v>1562</v>
          </cell>
        </row>
        <row r="1254">
          <cell r="L1254">
            <v>7</v>
          </cell>
          <cell r="V1254">
            <v>2915</v>
          </cell>
        </row>
        <row r="1255">
          <cell r="L1255">
            <v>7</v>
          </cell>
          <cell r="V1255">
            <v>3287</v>
          </cell>
        </row>
        <row r="1256">
          <cell r="L1256">
            <v>7</v>
          </cell>
          <cell r="V1256">
            <v>2629</v>
          </cell>
        </row>
        <row r="1257">
          <cell r="L1257">
            <v>7</v>
          </cell>
          <cell r="V1257">
            <v>2915</v>
          </cell>
        </row>
        <row r="1258">
          <cell r="L1258">
            <v>7</v>
          </cell>
          <cell r="V1258">
            <v>3348</v>
          </cell>
        </row>
        <row r="1259">
          <cell r="L1259">
            <v>7</v>
          </cell>
          <cell r="V1259">
            <v>1437</v>
          </cell>
        </row>
        <row r="1260">
          <cell r="L1260">
            <v>7</v>
          </cell>
          <cell r="V1260">
            <v>1562</v>
          </cell>
        </row>
        <row r="1261">
          <cell r="L1261">
            <v>7</v>
          </cell>
          <cell r="V1261">
            <v>1718</v>
          </cell>
        </row>
        <row r="1262">
          <cell r="L1262">
            <v>7</v>
          </cell>
          <cell r="V1262">
            <v>3287</v>
          </cell>
        </row>
        <row r="1263">
          <cell r="L1263">
            <v>7</v>
          </cell>
          <cell r="V1263">
            <v>3287</v>
          </cell>
        </row>
        <row r="1264">
          <cell r="L1264">
            <v>7</v>
          </cell>
          <cell r="V1264">
            <v>3287</v>
          </cell>
        </row>
        <row r="1265">
          <cell r="L1265">
            <v>7</v>
          </cell>
          <cell r="V1265">
            <v>3287</v>
          </cell>
        </row>
        <row r="1266">
          <cell r="L1266">
            <v>7</v>
          </cell>
          <cell r="V1266">
            <v>2915</v>
          </cell>
        </row>
        <row r="1267">
          <cell r="L1267">
            <v>7</v>
          </cell>
          <cell r="V1267">
            <v>2915</v>
          </cell>
        </row>
        <row r="1268">
          <cell r="L1268">
            <v>7</v>
          </cell>
          <cell r="V1268">
            <v>2915</v>
          </cell>
        </row>
        <row r="1269">
          <cell r="L1269">
            <v>7</v>
          </cell>
          <cell r="V1269">
            <v>2915</v>
          </cell>
        </row>
        <row r="1270">
          <cell r="L1270">
            <v>7</v>
          </cell>
          <cell r="V1270">
            <v>2629</v>
          </cell>
        </row>
        <row r="1271">
          <cell r="L1271">
            <v>7</v>
          </cell>
          <cell r="V1271">
            <v>1562</v>
          </cell>
        </row>
        <row r="1272">
          <cell r="L1272">
            <v>7</v>
          </cell>
          <cell r="V1272">
            <v>1437</v>
          </cell>
        </row>
        <row r="1273">
          <cell r="L1273">
            <v>7</v>
          </cell>
          <cell r="V1273">
            <v>1718</v>
          </cell>
        </row>
        <row r="1274">
          <cell r="L1274">
            <v>7</v>
          </cell>
          <cell r="V1274">
            <v>1718</v>
          </cell>
        </row>
        <row r="1275">
          <cell r="L1275">
            <v>7</v>
          </cell>
          <cell r="V1275">
            <v>1718</v>
          </cell>
        </row>
        <row r="1276">
          <cell r="L1276">
            <v>7</v>
          </cell>
          <cell r="V1276">
            <v>1718</v>
          </cell>
        </row>
        <row r="1277">
          <cell r="L1277">
            <v>7</v>
          </cell>
          <cell r="V1277">
            <v>1437</v>
          </cell>
        </row>
        <row r="1278">
          <cell r="L1278">
            <v>7</v>
          </cell>
          <cell r="V1278">
            <v>1562</v>
          </cell>
        </row>
        <row r="1279">
          <cell r="L1279">
            <v>7</v>
          </cell>
          <cell r="V1279">
            <v>1562</v>
          </cell>
        </row>
        <row r="1280">
          <cell r="L1280">
            <v>7</v>
          </cell>
          <cell r="V1280">
            <v>1562</v>
          </cell>
        </row>
        <row r="1281">
          <cell r="L1281">
            <v>7</v>
          </cell>
          <cell r="V1281">
            <v>1562</v>
          </cell>
        </row>
        <row r="1282">
          <cell r="L1282">
            <v>7</v>
          </cell>
          <cell r="V1282">
            <v>1562</v>
          </cell>
        </row>
        <row r="1283">
          <cell r="L1283">
            <v>7</v>
          </cell>
          <cell r="V1283">
            <v>1562</v>
          </cell>
        </row>
        <row r="1284">
          <cell r="L1284">
            <v>7</v>
          </cell>
          <cell r="V1284">
            <v>3348</v>
          </cell>
        </row>
        <row r="1285">
          <cell r="L1285">
            <v>7</v>
          </cell>
          <cell r="V1285">
            <v>1562</v>
          </cell>
        </row>
        <row r="1286">
          <cell r="L1286">
            <v>8</v>
          </cell>
          <cell r="V1286">
            <v>6022</v>
          </cell>
        </row>
        <row r="1287">
          <cell r="L1287">
            <v>8</v>
          </cell>
          <cell r="V1287">
            <v>6022</v>
          </cell>
        </row>
        <row r="1288">
          <cell r="L1288">
            <v>8</v>
          </cell>
          <cell r="V1288">
            <v>6022</v>
          </cell>
        </row>
        <row r="1289">
          <cell r="L1289">
            <v>8</v>
          </cell>
          <cell r="V1289">
            <v>5566</v>
          </cell>
        </row>
        <row r="1290">
          <cell r="L1290">
            <v>8</v>
          </cell>
          <cell r="V1290">
            <v>5576</v>
          </cell>
        </row>
        <row r="1291">
          <cell r="L1291">
            <v>8</v>
          </cell>
          <cell r="V1291">
            <v>5566</v>
          </cell>
        </row>
        <row r="1292">
          <cell r="L1292">
            <v>8</v>
          </cell>
          <cell r="V1292">
            <v>5566</v>
          </cell>
        </row>
        <row r="1293">
          <cell r="L1293">
            <v>8</v>
          </cell>
          <cell r="V1293">
            <v>5675</v>
          </cell>
        </row>
        <row r="1294">
          <cell r="L1294">
            <v>8</v>
          </cell>
          <cell r="V1294">
            <v>5576</v>
          </cell>
        </row>
        <row r="1295">
          <cell r="L1295">
            <v>8</v>
          </cell>
          <cell r="V1295">
            <v>5576</v>
          </cell>
        </row>
        <row r="1296">
          <cell r="L1296">
            <v>8</v>
          </cell>
          <cell r="V1296">
            <v>5576</v>
          </cell>
        </row>
        <row r="1297">
          <cell r="L1297">
            <v>8</v>
          </cell>
          <cell r="V1297">
            <v>5675</v>
          </cell>
        </row>
        <row r="1298">
          <cell r="L1298">
            <v>8</v>
          </cell>
          <cell r="V1298">
            <v>6074</v>
          </cell>
        </row>
        <row r="1299">
          <cell r="L1299">
            <v>8</v>
          </cell>
          <cell r="V1299">
            <v>6022</v>
          </cell>
        </row>
        <row r="1300">
          <cell r="L1300">
            <v>8</v>
          </cell>
          <cell r="V1300">
            <v>6022</v>
          </cell>
        </row>
        <row r="1301">
          <cell r="L1301">
            <v>8</v>
          </cell>
          <cell r="V1301">
            <v>6022</v>
          </cell>
        </row>
        <row r="1302">
          <cell r="L1302">
            <v>8</v>
          </cell>
          <cell r="V1302">
            <v>6022</v>
          </cell>
        </row>
        <row r="1303">
          <cell r="L1303">
            <v>8</v>
          </cell>
          <cell r="V1303">
            <v>6022</v>
          </cell>
        </row>
        <row r="1304">
          <cell r="L1304">
            <v>8</v>
          </cell>
          <cell r="V1304">
            <v>6022</v>
          </cell>
        </row>
        <row r="1305">
          <cell r="L1305">
            <v>8</v>
          </cell>
          <cell r="V1305">
            <v>6074</v>
          </cell>
        </row>
        <row r="1306">
          <cell r="L1306">
            <v>8</v>
          </cell>
          <cell r="V1306">
            <v>7134</v>
          </cell>
        </row>
        <row r="1307">
          <cell r="L1307">
            <v>8</v>
          </cell>
          <cell r="V1307">
            <v>6074</v>
          </cell>
        </row>
        <row r="1308">
          <cell r="L1308">
            <v>8</v>
          </cell>
          <cell r="V1308">
            <v>6074</v>
          </cell>
        </row>
        <row r="1309">
          <cell r="L1309">
            <v>8</v>
          </cell>
          <cell r="V1309">
            <v>6074</v>
          </cell>
        </row>
        <row r="1310">
          <cell r="L1310">
            <v>8</v>
          </cell>
          <cell r="V1310">
            <v>6074</v>
          </cell>
        </row>
        <row r="1311">
          <cell r="L1311">
            <v>8</v>
          </cell>
          <cell r="V1311">
            <v>5576</v>
          </cell>
        </row>
        <row r="1312">
          <cell r="L1312">
            <v>8</v>
          </cell>
          <cell r="V1312">
            <v>7205</v>
          </cell>
        </row>
        <row r="1313">
          <cell r="L1313">
            <v>8</v>
          </cell>
          <cell r="V1313">
            <v>5576</v>
          </cell>
        </row>
        <row r="1314">
          <cell r="L1314">
            <v>8</v>
          </cell>
          <cell r="V1314">
            <v>5675</v>
          </cell>
        </row>
        <row r="1315">
          <cell r="L1315">
            <v>8</v>
          </cell>
          <cell r="V1315">
            <v>6074</v>
          </cell>
        </row>
        <row r="1316">
          <cell r="L1316">
            <v>8</v>
          </cell>
          <cell r="V1316">
            <v>6074</v>
          </cell>
        </row>
        <row r="1317">
          <cell r="L1317">
            <v>8</v>
          </cell>
          <cell r="V1317">
            <v>5675</v>
          </cell>
        </row>
        <row r="1318">
          <cell r="L1318">
            <v>8</v>
          </cell>
          <cell r="V1318">
            <v>5675</v>
          </cell>
        </row>
        <row r="1319">
          <cell r="L1319">
            <v>8</v>
          </cell>
          <cell r="V1319">
            <v>5675</v>
          </cell>
        </row>
        <row r="1320">
          <cell r="L1320">
            <v>8</v>
          </cell>
          <cell r="V1320">
            <v>5675</v>
          </cell>
        </row>
        <row r="1321">
          <cell r="L1321">
            <v>8</v>
          </cell>
          <cell r="V1321">
            <v>6074</v>
          </cell>
        </row>
        <row r="1322">
          <cell r="L1322">
            <v>8</v>
          </cell>
          <cell r="V1322">
            <v>6074</v>
          </cell>
        </row>
        <row r="1323">
          <cell r="L1323">
            <v>8</v>
          </cell>
          <cell r="V1323">
            <v>6074</v>
          </cell>
        </row>
        <row r="1324">
          <cell r="L1324">
            <v>8</v>
          </cell>
          <cell r="V1324">
            <v>6074</v>
          </cell>
        </row>
        <row r="1325">
          <cell r="L1325">
            <v>8</v>
          </cell>
          <cell r="V1325">
            <v>6074</v>
          </cell>
        </row>
        <row r="1326">
          <cell r="L1326">
            <v>8</v>
          </cell>
          <cell r="V1326">
            <v>7134</v>
          </cell>
        </row>
        <row r="1327">
          <cell r="L1327">
            <v>8</v>
          </cell>
          <cell r="V1327">
            <v>7134</v>
          </cell>
        </row>
        <row r="1328">
          <cell r="L1328">
            <v>8</v>
          </cell>
          <cell r="V1328">
            <v>7419</v>
          </cell>
        </row>
        <row r="1329">
          <cell r="L1329">
            <v>8</v>
          </cell>
          <cell r="V1329">
            <v>6074</v>
          </cell>
        </row>
        <row r="1330">
          <cell r="L1330">
            <v>8</v>
          </cell>
          <cell r="V1330">
            <v>7594</v>
          </cell>
        </row>
        <row r="1331">
          <cell r="L1331">
            <v>8</v>
          </cell>
          <cell r="V1331">
            <v>5675</v>
          </cell>
        </row>
        <row r="1332">
          <cell r="L1332">
            <v>8</v>
          </cell>
          <cell r="V1332">
            <v>5675</v>
          </cell>
        </row>
        <row r="1333">
          <cell r="L1333">
            <v>8</v>
          </cell>
          <cell r="V1333">
            <v>6781</v>
          </cell>
        </row>
        <row r="1334">
          <cell r="L1334">
            <v>8</v>
          </cell>
          <cell r="V1334">
            <v>6781</v>
          </cell>
        </row>
        <row r="1335">
          <cell r="L1335">
            <v>8</v>
          </cell>
          <cell r="V1335">
            <v>7419</v>
          </cell>
        </row>
        <row r="1336">
          <cell r="L1336">
            <v>8</v>
          </cell>
          <cell r="V1336">
            <v>7134</v>
          </cell>
        </row>
        <row r="1337">
          <cell r="L1337">
            <v>8</v>
          </cell>
          <cell r="V1337">
            <v>7134</v>
          </cell>
        </row>
        <row r="1338">
          <cell r="L1338">
            <v>8</v>
          </cell>
          <cell r="V1338">
            <v>5566</v>
          </cell>
        </row>
        <row r="1339">
          <cell r="L1339">
            <v>8</v>
          </cell>
          <cell r="V1339">
            <v>6074</v>
          </cell>
        </row>
        <row r="1340">
          <cell r="L1340">
            <v>8</v>
          </cell>
          <cell r="V1340">
            <v>5566</v>
          </cell>
        </row>
        <row r="1341">
          <cell r="L1341">
            <v>8</v>
          </cell>
          <cell r="V1341">
            <v>7134</v>
          </cell>
        </row>
        <row r="1342">
          <cell r="L1342">
            <v>8</v>
          </cell>
          <cell r="V1342">
            <v>7134</v>
          </cell>
        </row>
        <row r="1343">
          <cell r="L1343">
            <v>8</v>
          </cell>
          <cell r="V1343">
            <v>7134</v>
          </cell>
        </row>
        <row r="1344">
          <cell r="L1344">
            <v>8</v>
          </cell>
          <cell r="V1344">
            <v>5356</v>
          </cell>
        </row>
        <row r="1345">
          <cell r="L1345">
            <v>8</v>
          </cell>
          <cell r="V1345">
            <v>5356</v>
          </cell>
        </row>
        <row r="1346">
          <cell r="L1346">
            <v>8</v>
          </cell>
          <cell r="V1346">
            <v>5356</v>
          </cell>
        </row>
        <row r="1347">
          <cell r="L1347">
            <v>8</v>
          </cell>
          <cell r="V1347">
            <v>7594</v>
          </cell>
        </row>
        <row r="1348">
          <cell r="L1348">
            <v>8</v>
          </cell>
          <cell r="V1348">
            <v>7594</v>
          </cell>
        </row>
        <row r="1349">
          <cell r="L1349">
            <v>8</v>
          </cell>
          <cell r="V1349">
            <v>6781</v>
          </cell>
        </row>
        <row r="1350">
          <cell r="L1350">
            <v>8</v>
          </cell>
          <cell r="V1350">
            <v>7418</v>
          </cell>
        </row>
        <row r="1351">
          <cell r="L1351">
            <v>8</v>
          </cell>
          <cell r="V1351">
            <v>6262</v>
          </cell>
        </row>
        <row r="1352">
          <cell r="L1352">
            <v>8</v>
          </cell>
          <cell r="V1352">
            <v>7205</v>
          </cell>
        </row>
        <row r="1353">
          <cell r="L1353">
            <v>8</v>
          </cell>
          <cell r="V1353">
            <v>7205</v>
          </cell>
        </row>
        <row r="1354">
          <cell r="L1354">
            <v>8</v>
          </cell>
          <cell r="V1354">
            <v>6262</v>
          </cell>
        </row>
        <row r="1355">
          <cell r="L1355">
            <v>8</v>
          </cell>
          <cell r="V1355">
            <v>7205</v>
          </cell>
        </row>
        <row r="1356">
          <cell r="L1356">
            <v>8</v>
          </cell>
          <cell r="V1356">
            <v>6074</v>
          </cell>
        </row>
        <row r="1357">
          <cell r="L1357">
            <v>8</v>
          </cell>
          <cell r="V1357">
            <v>6074</v>
          </cell>
        </row>
        <row r="1358">
          <cell r="L1358">
            <v>8</v>
          </cell>
          <cell r="V1358">
            <v>6074</v>
          </cell>
        </row>
        <row r="1359">
          <cell r="L1359">
            <v>8</v>
          </cell>
          <cell r="V1359">
            <v>6074</v>
          </cell>
        </row>
        <row r="1360">
          <cell r="L1360">
            <v>8</v>
          </cell>
          <cell r="V1360">
            <v>6074</v>
          </cell>
        </row>
        <row r="1361">
          <cell r="L1361">
            <v>8</v>
          </cell>
          <cell r="V1361">
            <v>7418</v>
          </cell>
        </row>
        <row r="1362">
          <cell r="L1362">
            <v>8</v>
          </cell>
          <cell r="V1362">
            <v>7134</v>
          </cell>
        </row>
        <row r="1363">
          <cell r="L1363">
            <v>8</v>
          </cell>
          <cell r="V1363">
            <v>7134</v>
          </cell>
        </row>
        <row r="1364">
          <cell r="L1364">
            <v>8</v>
          </cell>
          <cell r="V1364">
            <v>6022</v>
          </cell>
        </row>
        <row r="1365">
          <cell r="L1365">
            <v>8</v>
          </cell>
          <cell r="V1365">
            <v>7134</v>
          </cell>
        </row>
        <row r="1366">
          <cell r="L1366">
            <v>8</v>
          </cell>
          <cell r="V1366">
            <v>6781</v>
          </cell>
        </row>
        <row r="1367">
          <cell r="L1367">
            <v>8</v>
          </cell>
          <cell r="V1367">
            <v>7134</v>
          </cell>
        </row>
        <row r="1368">
          <cell r="L1368">
            <v>8</v>
          </cell>
          <cell r="V1368">
            <v>7134</v>
          </cell>
        </row>
        <row r="1369">
          <cell r="L1369">
            <v>8</v>
          </cell>
          <cell r="V1369">
            <v>7134</v>
          </cell>
        </row>
        <row r="1370">
          <cell r="L1370">
            <v>8</v>
          </cell>
          <cell r="V1370">
            <v>7134</v>
          </cell>
        </row>
        <row r="1371">
          <cell r="L1371">
            <v>8</v>
          </cell>
          <cell r="V1371">
            <v>7134</v>
          </cell>
        </row>
        <row r="1372">
          <cell r="L1372">
            <v>8</v>
          </cell>
          <cell r="V1372">
            <v>7134</v>
          </cell>
        </row>
        <row r="1373">
          <cell r="L1373">
            <v>8</v>
          </cell>
          <cell r="V1373">
            <v>7134</v>
          </cell>
        </row>
        <row r="1374">
          <cell r="L1374">
            <v>8</v>
          </cell>
          <cell r="V1374">
            <v>7134</v>
          </cell>
        </row>
        <row r="1375">
          <cell r="L1375">
            <v>8</v>
          </cell>
          <cell r="V1375">
            <v>7134</v>
          </cell>
        </row>
        <row r="1376">
          <cell r="L1376">
            <v>8</v>
          </cell>
          <cell r="V1376">
            <v>7134</v>
          </cell>
        </row>
        <row r="1377">
          <cell r="L1377">
            <v>8</v>
          </cell>
          <cell r="V1377">
            <v>7134</v>
          </cell>
        </row>
        <row r="1378">
          <cell r="L1378">
            <v>8</v>
          </cell>
          <cell r="V1378">
            <v>6022</v>
          </cell>
        </row>
        <row r="1379">
          <cell r="L1379">
            <v>8</v>
          </cell>
          <cell r="V1379">
            <v>7134</v>
          </cell>
        </row>
        <row r="1380">
          <cell r="L1380">
            <v>8</v>
          </cell>
          <cell r="V1380">
            <v>7134</v>
          </cell>
        </row>
        <row r="1381">
          <cell r="L1381">
            <v>8</v>
          </cell>
          <cell r="V1381">
            <v>7134</v>
          </cell>
        </row>
        <row r="1382">
          <cell r="L1382">
            <v>8</v>
          </cell>
          <cell r="V1382">
            <v>7134</v>
          </cell>
        </row>
        <row r="1383">
          <cell r="L1383">
            <v>8</v>
          </cell>
          <cell r="V1383">
            <v>7134</v>
          </cell>
        </row>
        <row r="1384">
          <cell r="L1384">
            <v>8</v>
          </cell>
          <cell r="V1384">
            <v>7418</v>
          </cell>
        </row>
        <row r="1385">
          <cell r="L1385">
            <v>8</v>
          </cell>
          <cell r="V1385">
            <v>7134</v>
          </cell>
        </row>
        <row r="1386">
          <cell r="L1386">
            <v>8</v>
          </cell>
          <cell r="V1386">
            <v>7134</v>
          </cell>
        </row>
        <row r="1387">
          <cell r="L1387">
            <v>8</v>
          </cell>
          <cell r="V1387">
            <v>5576</v>
          </cell>
        </row>
        <row r="1388">
          <cell r="L1388">
            <v>8</v>
          </cell>
          <cell r="V1388">
            <v>6583</v>
          </cell>
        </row>
        <row r="1389">
          <cell r="L1389">
            <v>8</v>
          </cell>
          <cell r="V1389">
            <v>6583</v>
          </cell>
        </row>
        <row r="1390">
          <cell r="L1390">
            <v>8</v>
          </cell>
          <cell r="V1390">
            <v>6583</v>
          </cell>
        </row>
        <row r="1391">
          <cell r="L1391">
            <v>8</v>
          </cell>
          <cell r="V1391">
            <v>6583</v>
          </cell>
        </row>
        <row r="1392">
          <cell r="L1392">
            <v>8</v>
          </cell>
          <cell r="V1392">
            <v>5675</v>
          </cell>
        </row>
        <row r="1393">
          <cell r="L1393">
            <v>8</v>
          </cell>
          <cell r="V1393">
            <v>5675</v>
          </cell>
        </row>
        <row r="1394">
          <cell r="L1394">
            <v>8</v>
          </cell>
          <cell r="V1394">
            <v>6583</v>
          </cell>
        </row>
        <row r="1395">
          <cell r="L1395">
            <v>8</v>
          </cell>
          <cell r="V1395">
            <v>5675</v>
          </cell>
        </row>
        <row r="1396">
          <cell r="L1396">
            <v>8</v>
          </cell>
          <cell r="V1396">
            <v>5675</v>
          </cell>
        </row>
        <row r="1397">
          <cell r="L1397">
            <v>8</v>
          </cell>
          <cell r="V1397">
            <v>5675</v>
          </cell>
        </row>
        <row r="1398">
          <cell r="L1398">
            <v>8</v>
          </cell>
          <cell r="V1398">
            <v>6781</v>
          </cell>
        </row>
        <row r="1399">
          <cell r="L1399">
            <v>8</v>
          </cell>
          <cell r="V1399">
            <v>6781</v>
          </cell>
        </row>
        <row r="1400">
          <cell r="L1400">
            <v>8</v>
          </cell>
          <cell r="V1400">
            <v>7075</v>
          </cell>
        </row>
        <row r="1401">
          <cell r="L1401">
            <v>8</v>
          </cell>
          <cell r="V1401">
            <v>7418</v>
          </cell>
        </row>
        <row r="1402">
          <cell r="L1402">
            <v>8</v>
          </cell>
          <cell r="V1402">
            <v>6781</v>
          </cell>
        </row>
        <row r="1403">
          <cell r="L1403">
            <v>8</v>
          </cell>
          <cell r="V1403">
            <v>2686</v>
          </cell>
        </row>
        <row r="1404">
          <cell r="L1404">
            <v>8</v>
          </cell>
          <cell r="V1404">
            <v>2686</v>
          </cell>
        </row>
        <row r="1405">
          <cell r="L1405">
            <v>8</v>
          </cell>
          <cell r="V1405">
            <v>1093</v>
          </cell>
        </row>
        <row r="1406">
          <cell r="L1406">
            <v>8</v>
          </cell>
          <cell r="V1406">
            <v>1093</v>
          </cell>
        </row>
        <row r="1407">
          <cell r="L1407">
            <v>8</v>
          </cell>
          <cell r="V1407">
            <v>1093</v>
          </cell>
        </row>
        <row r="1408">
          <cell r="L1408">
            <v>8</v>
          </cell>
          <cell r="V1408">
            <v>1093</v>
          </cell>
        </row>
        <row r="1409">
          <cell r="L1409">
            <v>8</v>
          </cell>
          <cell r="V1409">
            <v>1093</v>
          </cell>
        </row>
        <row r="1410">
          <cell r="L1410">
            <v>8</v>
          </cell>
          <cell r="V1410">
            <v>2686</v>
          </cell>
        </row>
        <row r="1411">
          <cell r="L1411">
            <v>8</v>
          </cell>
          <cell r="V1411">
            <v>1692</v>
          </cell>
        </row>
        <row r="1412">
          <cell r="L1412">
            <v>8</v>
          </cell>
          <cell r="V1412">
            <v>2686</v>
          </cell>
        </row>
        <row r="1413">
          <cell r="L1413">
            <v>8</v>
          </cell>
          <cell r="V1413">
            <v>1093</v>
          </cell>
        </row>
        <row r="1414">
          <cell r="L1414">
            <v>8</v>
          </cell>
          <cell r="V1414">
            <v>1093</v>
          </cell>
        </row>
        <row r="1415">
          <cell r="L1415">
            <v>8</v>
          </cell>
          <cell r="V1415">
            <v>2686</v>
          </cell>
        </row>
        <row r="1416">
          <cell r="L1416">
            <v>8</v>
          </cell>
          <cell r="V1416">
            <v>2686</v>
          </cell>
        </row>
        <row r="1417">
          <cell r="L1417">
            <v>8</v>
          </cell>
          <cell r="V1417">
            <v>3266</v>
          </cell>
        </row>
        <row r="1418">
          <cell r="L1418">
            <v>8</v>
          </cell>
          <cell r="V1418">
            <v>2686</v>
          </cell>
        </row>
        <row r="1419">
          <cell r="L1419">
            <v>8</v>
          </cell>
          <cell r="V1419">
            <v>1093</v>
          </cell>
        </row>
        <row r="1420">
          <cell r="L1420">
            <v>8</v>
          </cell>
          <cell r="V1420">
            <v>2686</v>
          </cell>
        </row>
        <row r="1421">
          <cell r="L1421">
            <v>8</v>
          </cell>
          <cell r="V1421">
            <v>2686</v>
          </cell>
        </row>
        <row r="1422">
          <cell r="L1422">
            <v>8</v>
          </cell>
          <cell r="V1422">
            <v>2686</v>
          </cell>
        </row>
        <row r="1423">
          <cell r="L1423">
            <v>8</v>
          </cell>
          <cell r="V1423">
            <v>2686</v>
          </cell>
        </row>
        <row r="1424">
          <cell r="L1424">
            <v>8</v>
          </cell>
          <cell r="V1424">
            <v>2686</v>
          </cell>
        </row>
        <row r="1425">
          <cell r="L1425">
            <v>8</v>
          </cell>
          <cell r="V1425">
            <v>2686</v>
          </cell>
        </row>
        <row r="1426">
          <cell r="L1426">
            <v>8</v>
          </cell>
          <cell r="V1426">
            <v>1093</v>
          </cell>
        </row>
        <row r="1427">
          <cell r="L1427">
            <v>8</v>
          </cell>
          <cell r="V1427">
            <v>1692</v>
          </cell>
        </row>
        <row r="1428">
          <cell r="L1428">
            <v>8</v>
          </cell>
          <cell r="V1428">
            <v>1692</v>
          </cell>
        </row>
        <row r="1429">
          <cell r="L1429">
            <v>8</v>
          </cell>
          <cell r="V1429">
            <v>1692</v>
          </cell>
        </row>
        <row r="1430">
          <cell r="L1430">
            <v>8</v>
          </cell>
          <cell r="V1430">
            <v>2686</v>
          </cell>
        </row>
        <row r="1431">
          <cell r="L1431">
            <v>8</v>
          </cell>
          <cell r="V1431">
            <v>2686</v>
          </cell>
        </row>
        <row r="1432">
          <cell r="L1432">
            <v>8</v>
          </cell>
          <cell r="V1432">
            <v>2686</v>
          </cell>
        </row>
        <row r="1433">
          <cell r="L1433">
            <v>8</v>
          </cell>
          <cell r="V1433">
            <v>2686</v>
          </cell>
        </row>
        <row r="1434">
          <cell r="L1434">
            <v>8</v>
          </cell>
          <cell r="V1434">
            <v>1692</v>
          </cell>
        </row>
        <row r="1435">
          <cell r="L1435">
            <v>8</v>
          </cell>
          <cell r="V1435">
            <v>1692</v>
          </cell>
        </row>
        <row r="1436">
          <cell r="L1436">
            <v>8</v>
          </cell>
          <cell r="V1436">
            <v>1692</v>
          </cell>
        </row>
        <row r="1437">
          <cell r="L1437">
            <v>8</v>
          </cell>
          <cell r="V1437">
            <v>1692</v>
          </cell>
        </row>
        <row r="1438">
          <cell r="L1438">
            <v>8</v>
          </cell>
          <cell r="V1438">
            <v>1692</v>
          </cell>
        </row>
        <row r="1439">
          <cell r="L1439">
            <v>8</v>
          </cell>
          <cell r="V1439">
            <v>1692</v>
          </cell>
        </row>
        <row r="1440">
          <cell r="L1440">
            <v>8</v>
          </cell>
          <cell r="V1440">
            <v>2686</v>
          </cell>
        </row>
        <row r="1441">
          <cell r="L1441">
            <v>8</v>
          </cell>
          <cell r="V1441">
            <v>2686</v>
          </cell>
        </row>
        <row r="1442">
          <cell r="L1442">
            <v>8</v>
          </cell>
          <cell r="V1442">
            <v>2686</v>
          </cell>
        </row>
        <row r="1443">
          <cell r="L1443">
            <v>8</v>
          </cell>
          <cell r="V1443">
            <v>1093</v>
          </cell>
        </row>
        <row r="1444">
          <cell r="L1444">
            <v>8</v>
          </cell>
          <cell r="V1444">
            <v>3266</v>
          </cell>
        </row>
        <row r="1445">
          <cell r="L1445">
            <v>8</v>
          </cell>
          <cell r="V1445">
            <v>3266</v>
          </cell>
        </row>
        <row r="1446">
          <cell r="L1446">
            <v>8</v>
          </cell>
          <cell r="V1446">
            <v>3266</v>
          </cell>
        </row>
        <row r="1447">
          <cell r="L1447">
            <v>8</v>
          </cell>
          <cell r="V1447">
            <v>3266</v>
          </cell>
        </row>
        <row r="1448">
          <cell r="L1448">
            <v>8</v>
          </cell>
          <cell r="V1448">
            <v>3266</v>
          </cell>
        </row>
        <row r="1449">
          <cell r="L1449">
            <v>8</v>
          </cell>
          <cell r="V1449">
            <v>3266</v>
          </cell>
        </row>
        <row r="1450">
          <cell r="L1450">
            <v>8</v>
          </cell>
          <cell r="V1450">
            <v>3266</v>
          </cell>
        </row>
        <row r="1451">
          <cell r="L1451">
            <v>8</v>
          </cell>
          <cell r="V1451">
            <v>1692</v>
          </cell>
        </row>
        <row r="1452">
          <cell r="L1452">
            <v>8</v>
          </cell>
          <cell r="V1452">
            <v>1692</v>
          </cell>
        </row>
        <row r="1453">
          <cell r="L1453">
            <v>8</v>
          </cell>
          <cell r="V1453">
            <v>1692</v>
          </cell>
        </row>
        <row r="1454">
          <cell r="L1454">
            <v>8</v>
          </cell>
          <cell r="V1454">
            <v>1692</v>
          </cell>
        </row>
        <row r="1455">
          <cell r="L1455">
            <v>8</v>
          </cell>
          <cell r="V1455">
            <v>1692</v>
          </cell>
        </row>
        <row r="1456">
          <cell r="L1456">
            <v>8</v>
          </cell>
          <cell r="V1456">
            <v>1692</v>
          </cell>
        </row>
        <row r="1457">
          <cell r="L1457">
            <v>8</v>
          </cell>
          <cell r="V1457">
            <v>1692</v>
          </cell>
        </row>
        <row r="1458">
          <cell r="L1458">
            <v>8</v>
          </cell>
          <cell r="V1458">
            <v>1692</v>
          </cell>
        </row>
        <row r="1459">
          <cell r="L1459">
            <v>8</v>
          </cell>
          <cell r="V1459">
            <v>1692</v>
          </cell>
        </row>
        <row r="1460">
          <cell r="L1460">
            <v>8</v>
          </cell>
          <cell r="V1460">
            <v>1093</v>
          </cell>
        </row>
        <row r="1461">
          <cell r="L1461">
            <v>8</v>
          </cell>
          <cell r="V1461">
            <v>1093</v>
          </cell>
        </row>
        <row r="1462">
          <cell r="L1462">
            <v>8</v>
          </cell>
          <cell r="V1462">
            <v>7418</v>
          </cell>
        </row>
        <row r="1463">
          <cell r="L1463">
            <v>8</v>
          </cell>
          <cell r="V1463">
            <v>6022</v>
          </cell>
        </row>
        <row r="1464">
          <cell r="L1464">
            <v>8</v>
          </cell>
          <cell r="V1464">
            <v>6074</v>
          </cell>
        </row>
        <row r="1465">
          <cell r="L1465">
            <v>8</v>
          </cell>
          <cell r="V1465">
            <v>7205</v>
          </cell>
        </row>
        <row r="1466">
          <cell r="L1466">
            <v>8</v>
          </cell>
          <cell r="V1466">
            <v>6022</v>
          </cell>
        </row>
        <row r="1467">
          <cell r="L1467">
            <v>8</v>
          </cell>
          <cell r="V1467">
            <v>6022</v>
          </cell>
        </row>
        <row r="1468">
          <cell r="L1468">
            <v>8</v>
          </cell>
          <cell r="V1468">
            <v>6022</v>
          </cell>
        </row>
        <row r="1469">
          <cell r="L1469">
            <v>8</v>
          </cell>
          <cell r="V1469">
            <v>6022</v>
          </cell>
        </row>
        <row r="1470">
          <cell r="L1470">
            <v>8</v>
          </cell>
          <cell r="V1470">
            <v>1093</v>
          </cell>
        </row>
        <row r="1471">
          <cell r="L1471">
            <v>8</v>
          </cell>
          <cell r="V1471">
            <v>1093</v>
          </cell>
        </row>
        <row r="1472">
          <cell r="L1472">
            <v>8</v>
          </cell>
          <cell r="V1472">
            <v>1093</v>
          </cell>
        </row>
        <row r="1473">
          <cell r="L1473">
            <v>8</v>
          </cell>
          <cell r="V1473">
            <v>1093</v>
          </cell>
        </row>
        <row r="1474">
          <cell r="L1474">
            <v>8</v>
          </cell>
          <cell r="V1474">
            <v>5576</v>
          </cell>
        </row>
        <row r="1475">
          <cell r="L1475">
            <v>8</v>
          </cell>
          <cell r="V1475">
            <v>5566</v>
          </cell>
        </row>
        <row r="1476">
          <cell r="L1476">
            <v>8</v>
          </cell>
          <cell r="V1476">
            <v>5566</v>
          </cell>
        </row>
        <row r="1477">
          <cell r="L1477">
            <v>8</v>
          </cell>
          <cell r="V1477">
            <v>5566</v>
          </cell>
        </row>
        <row r="1478">
          <cell r="L1478">
            <v>8</v>
          </cell>
          <cell r="V1478">
            <v>6022</v>
          </cell>
        </row>
        <row r="1479">
          <cell r="L1479">
            <v>8</v>
          </cell>
          <cell r="V1479">
            <v>2686</v>
          </cell>
        </row>
        <row r="1480">
          <cell r="L1480">
            <v>8</v>
          </cell>
          <cell r="V1480">
            <v>6022</v>
          </cell>
        </row>
        <row r="1481">
          <cell r="L1481">
            <v>9</v>
          </cell>
          <cell r="V1481">
            <v>4195</v>
          </cell>
        </row>
        <row r="1482">
          <cell r="L1482">
            <v>9</v>
          </cell>
          <cell r="V1482">
            <v>4195</v>
          </cell>
        </row>
        <row r="1483">
          <cell r="L1483">
            <v>9</v>
          </cell>
          <cell r="V1483">
            <v>4195</v>
          </cell>
        </row>
        <row r="1484">
          <cell r="L1484">
            <v>9</v>
          </cell>
          <cell r="V1484">
            <v>4993</v>
          </cell>
        </row>
        <row r="1485">
          <cell r="L1485">
            <v>9</v>
          </cell>
          <cell r="V1485">
            <v>5821</v>
          </cell>
        </row>
        <row r="1486">
          <cell r="L1486">
            <v>9</v>
          </cell>
          <cell r="V1486">
            <v>5821</v>
          </cell>
        </row>
        <row r="1487">
          <cell r="L1487">
            <v>9</v>
          </cell>
          <cell r="V1487">
            <v>4195</v>
          </cell>
        </row>
        <row r="1488">
          <cell r="L1488">
            <v>9</v>
          </cell>
          <cell r="V1488">
            <v>4195</v>
          </cell>
        </row>
        <row r="1489">
          <cell r="L1489">
            <v>9</v>
          </cell>
          <cell r="V1489">
            <v>4195</v>
          </cell>
        </row>
        <row r="1490">
          <cell r="L1490">
            <v>9</v>
          </cell>
          <cell r="V1490">
            <v>5821</v>
          </cell>
        </row>
        <row r="1491">
          <cell r="L1491">
            <v>9</v>
          </cell>
          <cell r="V1491">
            <v>5821</v>
          </cell>
        </row>
        <row r="1492">
          <cell r="L1492">
            <v>9</v>
          </cell>
          <cell r="V1492">
            <v>4670</v>
          </cell>
        </row>
        <row r="1493">
          <cell r="L1493">
            <v>9</v>
          </cell>
          <cell r="V1493">
            <v>4670</v>
          </cell>
        </row>
        <row r="1494">
          <cell r="L1494">
            <v>9</v>
          </cell>
          <cell r="V1494">
            <v>4670</v>
          </cell>
        </row>
        <row r="1495">
          <cell r="L1495">
            <v>9</v>
          </cell>
          <cell r="V1495">
            <v>4670</v>
          </cell>
        </row>
        <row r="1496">
          <cell r="L1496">
            <v>9</v>
          </cell>
          <cell r="V1496">
            <v>4670</v>
          </cell>
        </row>
        <row r="1497">
          <cell r="L1497">
            <v>9</v>
          </cell>
          <cell r="V1497">
            <v>4670</v>
          </cell>
        </row>
        <row r="1498">
          <cell r="L1498">
            <v>9</v>
          </cell>
          <cell r="V1498">
            <v>4670</v>
          </cell>
        </row>
        <row r="1499">
          <cell r="L1499">
            <v>9</v>
          </cell>
          <cell r="V1499">
            <v>4670</v>
          </cell>
        </row>
        <row r="1500">
          <cell r="L1500">
            <v>9</v>
          </cell>
          <cell r="V1500">
            <v>5821</v>
          </cell>
        </row>
        <row r="1501">
          <cell r="L1501">
            <v>9</v>
          </cell>
          <cell r="V1501">
            <v>5821</v>
          </cell>
        </row>
        <row r="1502">
          <cell r="L1502">
            <v>9</v>
          </cell>
          <cell r="V1502">
            <v>5821</v>
          </cell>
        </row>
        <row r="1503">
          <cell r="L1503">
            <v>9</v>
          </cell>
          <cell r="V1503">
            <v>5821</v>
          </cell>
        </row>
        <row r="1504">
          <cell r="L1504">
            <v>9</v>
          </cell>
          <cell r="V1504">
            <v>5821</v>
          </cell>
        </row>
        <row r="1505">
          <cell r="L1505">
            <v>9</v>
          </cell>
          <cell r="V1505">
            <v>5821</v>
          </cell>
        </row>
        <row r="1506">
          <cell r="L1506">
            <v>9</v>
          </cell>
          <cell r="V1506">
            <v>4195</v>
          </cell>
        </row>
        <row r="1507">
          <cell r="L1507">
            <v>9</v>
          </cell>
          <cell r="V1507">
            <v>4195</v>
          </cell>
        </row>
        <row r="1508">
          <cell r="L1508">
            <v>9</v>
          </cell>
          <cell r="V1508">
            <v>4670</v>
          </cell>
        </row>
        <row r="1509">
          <cell r="L1509">
            <v>9</v>
          </cell>
          <cell r="V1509">
            <v>4670</v>
          </cell>
        </row>
        <row r="1510">
          <cell r="L1510">
            <v>9</v>
          </cell>
          <cell r="V1510">
            <v>4670</v>
          </cell>
        </row>
        <row r="1511">
          <cell r="L1511">
            <v>9</v>
          </cell>
          <cell r="V1511">
            <v>4670</v>
          </cell>
        </row>
        <row r="1512">
          <cell r="L1512">
            <v>9</v>
          </cell>
          <cell r="V1512">
            <v>4670</v>
          </cell>
        </row>
        <row r="1513">
          <cell r="L1513">
            <v>9</v>
          </cell>
          <cell r="V1513">
            <v>4670</v>
          </cell>
        </row>
        <row r="1514">
          <cell r="L1514">
            <v>9</v>
          </cell>
          <cell r="V1514">
            <v>10045</v>
          </cell>
        </row>
        <row r="1515">
          <cell r="L1515">
            <v>9</v>
          </cell>
          <cell r="V1515">
            <v>10045</v>
          </cell>
        </row>
        <row r="1516">
          <cell r="L1516">
            <v>9</v>
          </cell>
          <cell r="V1516">
            <v>10045</v>
          </cell>
        </row>
        <row r="1517">
          <cell r="L1517">
            <v>9</v>
          </cell>
          <cell r="V1517">
            <v>10045</v>
          </cell>
        </row>
        <row r="1518">
          <cell r="L1518">
            <v>9</v>
          </cell>
          <cell r="V1518">
            <v>10045</v>
          </cell>
        </row>
        <row r="1519">
          <cell r="L1519">
            <v>9</v>
          </cell>
          <cell r="V1519">
            <v>10045</v>
          </cell>
        </row>
        <row r="1520">
          <cell r="L1520">
            <v>9</v>
          </cell>
          <cell r="V1520">
            <v>10045</v>
          </cell>
        </row>
        <row r="1521">
          <cell r="L1521">
            <v>9</v>
          </cell>
          <cell r="V1521">
            <v>10045</v>
          </cell>
        </row>
        <row r="1522">
          <cell r="L1522">
            <v>9</v>
          </cell>
          <cell r="V1522">
            <v>10045</v>
          </cell>
        </row>
        <row r="1523">
          <cell r="L1523">
            <v>9</v>
          </cell>
          <cell r="V1523">
            <v>10045</v>
          </cell>
        </row>
        <row r="1524">
          <cell r="L1524">
            <v>9</v>
          </cell>
          <cell r="V1524">
            <v>10045</v>
          </cell>
        </row>
        <row r="1525">
          <cell r="L1525">
            <v>9</v>
          </cell>
          <cell r="V1525">
            <v>10045</v>
          </cell>
        </row>
        <row r="1526">
          <cell r="L1526">
            <v>9</v>
          </cell>
          <cell r="V1526">
            <v>10045</v>
          </cell>
        </row>
        <row r="1527">
          <cell r="L1527">
            <v>9</v>
          </cell>
          <cell r="V1527">
            <v>4670</v>
          </cell>
        </row>
        <row r="1528">
          <cell r="L1528">
            <v>9</v>
          </cell>
          <cell r="V1528">
            <v>5821</v>
          </cell>
        </row>
        <row r="1529">
          <cell r="L1529">
            <v>9</v>
          </cell>
          <cell r="V1529">
            <v>4670</v>
          </cell>
        </row>
        <row r="1530">
          <cell r="L1530">
            <v>9</v>
          </cell>
          <cell r="V1530">
            <v>10045</v>
          </cell>
        </row>
        <row r="1531">
          <cell r="L1531">
            <v>10</v>
          </cell>
          <cell r="V1531">
            <v>5957</v>
          </cell>
        </row>
        <row r="1532">
          <cell r="L1532">
            <v>10</v>
          </cell>
          <cell r="V1532">
            <v>5957</v>
          </cell>
        </row>
        <row r="1533">
          <cell r="L1533">
            <v>10</v>
          </cell>
          <cell r="V1533">
            <v>5957</v>
          </cell>
        </row>
        <row r="1534">
          <cell r="L1534">
            <v>10</v>
          </cell>
          <cell r="V1534">
            <v>5957</v>
          </cell>
        </row>
        <row r="1535">
          <cell r="L1535">
            <v>10</v>
          </cell>
          <cell r="V1535">
            <v>5957</v>
          </cell>
        </row>
        <row r="1536">
          <cell r="L1536">
            <v>10</v>
          </cell>
          <cell r="V1536">
            <v>4242</v>
          </cell>
        </row>
        <row r="1537">
          <cell r="L1537">
            <v>10</v>
          </cell>
          <cell r="V1537">
            <v>6217</v>
          </cell>
        </row>
        <row r="1538">
          <cell r="L1538">
            <v>10</v>
          </cell>
          <cell r="V1538">
            <v>4298</v>
          </cell>
        </row>
        <row r="1539">
          <cell r="L1539">
            <v>10</v>
          </cell>
          <cell r="V1539">
            <v>6217</v>
          </cell>
        </row>
        <row r="1540">
          <cell r="L1540">
            <v>10</v>
          </cell>
          <cell r="V1540">
            <v>6217</v>
          </cell>
        </row>
        <row r="1541">
          <cell r="L1541">
            <v>10</v>
          </cell>
          <cell r="V1541">
            <v>4242</v>
          </cell>
        </row>
        <row r="1542">
          <cell r="L1542">
            <v>10</v>
          </cell>
          <cell r="V1542">
            <v>5957</v>
          </cell>
        </row>
        <row r="1543">
          <cell r="L1543">
            <v>10</v>
          </cell>
          <cell r="V1543">
            <v>5957</v>
          </cell>
        </row>
        <row r="1544">
          <cell r="L1544">
            <v>10</v>
          </cell>
          <cell r="V1544">
            <v>5957</v>
          </cell>
        </row>
        <row r="1545">
          <cell r="L1545">
            <v>10</v>
          </cell>
          <cell r="V1545">
            <v>5957</v>
          </cell>
        </row>
        <row r="1546">
          <cell r="L1546">
            <v>10</v>
          </cell>
          <cell r="V1546">
            <v>5957</v>
          </cell>
        </row>
        <row r="1547">
          <cell r="L1547">
            <v>10</v>
          </cell>
          <cell r="V1547">
            <v>5957</v>
          </cell>
        </row>
        <row r="1548">
          <cell r="L1548">
            <v>10</v>
          </cell>
          <cell r="V1548">
            <v>4242</v>
          </cell>
        </row>
        <row r="1549">
          <cell r="L1549">
            <v>10</v>
          </cell>
          <cell r="V1549">
            <v>6243</v>
          </cell>
        </row>
        <row r="1550">
          <cell r="L1550">
            <v>10</v>
          </cell>
          <cell r="V1550">
            <v>5957</v>
          </cell>
        </row>
        <row r="1551">
          <cell r="L1551">
            <v>10</v>
          </cell>
          <cell r="V1551">
            <v>5957</v>
          </cell>
        </row>
        <row r="1552">
          <cell r="L1552">
            <v>10</v>
          </cell>
          <cell r="V1552">
            <v>5957</v>
          </cell>
        </row>
        <row r="1553">
          <cell r="L1553">
            <v>10</v>
          </cell>
          <cell r="V1553">
            <v>5957</v>
          </cell>
        </row>
        <row r="1554">
          <cell r="L1554">
            <v>10</v>
          </cell>
          <cell r="V1554">
            <v>4242</v>
          </cell>
        </row>
        <row r="1555">
          <cell r="L1555">
            <v>10</v>
          </cell>
          <cell r="V1555">
            <v>5957</v>
          </cell>
        </row>
        <row r="1556">
          <cell r="L1556">
            <v>10</v>
          </cell>
          <cell r="V1556">
            <v>5957</v>
          </cell>
        </row>
        <row r="1557">
          <cell r="L1557">
            <v>10</v>
          </cell>
          <cell r="V1557">
            <v>4242</v>
          </cell>
        </row>
        <row r="1558">
          <cell r="L1558">
            <v>10</v>
          </cell>
          <cell r="V1558">
            <v>4242</v>
          </cell>
        </row>
        <row r="1559">
          <cell r="L1559">
            <v>10</v>
          </cell>
          <cell r="V1559">
            <v>4242</v>
          </cell>
        </row>
        <row r="1560">
          <cell r="L1560">
            <v>10</v>
          </cell>
          <cell r="V1560">
            <v>5957</v>
          </cell>
        </row>
        <row r="1561">
          <cell r="L1561">
            <v>10</v>
          </cell>
          <cell r="V1561">
            <v>5957</v>
          </cell>
        </row>
        <row r="1562">
          <cell r="L1562">
            <v>10</v>
          </cell>
          <cell r="V1562">
            <v>5957</v>
          </cell>
        </row>
        <row r="1563">
          <cell r="L1563">
            <v>10</v>
          </cell>
          <cell r="V1563">
            <v>5957</v>
          </cell>
        </row>
        <row r="1564">
          <cell r="L1564">
            <v>10</v>
          </cell>
          <cell r="V1564">
            <v>5957</v>
          </cell>
        </row>
        <row r="1565">
          <cell r="L1565">
            <v>10</v>
          </cell>
          <cell r="V1565">
            <v>5957</v>
          </cell>
        </row>
        <row r="1566">
          <cell r="L1566">
            <v>10</v>
          </cell>
          <cell r="V1566">
            <v>6217</v>
          </cell>
        </row>
        <row r="1567">
          <cell r="L1567">
            <v>10</v>
          </cell>
          <cell r="V1567">
            <v>6217</v>
          </cell>
        </row>
        <row r="1568">
          <cell r="L1568">
            <v>10</v>
          </cell>
          <cell r="V1568">
            <v>6191</v>
          </cell>
        </row>
        <row r="1569">
          <cell r="L1569">
            <v>10</v>
          </cell>
          <cell r="V1569">
            <v>4242</v>
          </cell>
        </row>
        <row r="1570">
          <cell r="L1570">
            <v>10</v>
          </cell>
          <cell r="V1570">
            <v>4242</v>
          </cell>
        </row>
        <row r="1571">
          <cell r="L1571">
            <v>10</v>
          </cell>
          <cell r="V1571">
            <v>5957</v>
          </cell>
        </row>
        <row r="1572">
          <cell r="L1572">
            <v>10</v>
          </cell>
          <cell r="V1572">
            <v>5957</v>
          </cell>
        </row>
        <row r="1573">
          <cell r="L1573">
            <v>10</v>
          </cell>
          <cell r="V1573">
            <v>5957</v>
          </cell>
        </row>
        <row r="1574">
          <cell r="L1574">
            <v>10</v>
          </cell>
          <cell r="V1574">
            <v>5957</v>
          </cell>
        </row>
        <row r="1575">
          <cell r="L1575">
            <v>10</v>
          </cell>
          <cell r="V1575">
            <v>5957</v>
          </cell>
        </row>
        <row r="1576">
          <cell r="L1576">
            <v>10</v>
          </cell>
          <cell r="V1576">
            <v>5957</v>
          </cell>
        </row>
        <row r="1577">
          <cell r="L1577">
            <v>10</v>
          </cell>
          <cell r="V1577">
            <v>6217</v>
          </cell>
        </row>
        <row r="1578">
          <cell r="L1578">
            <v>10</v>
          </cell>
          <cell r="V1578">
            <v>6217</v>
          </cell>
        </row>
        <row r="1579">
          <cell r="L1579">
            <v>10</v>
          </cell>
          <cell r="V1579">
            <v>6217</v>
          </cell>
        </row>
        <row r="1580">
          <cell r="L1580">
            <v>10</v>
          </cell>
          <cell r="V1580">
            <v>6820</v>
          </cell>
        </row>
        <row r="1581">
          <cell r="L1581">
            <v>10</v>
          </cell>
          <cell r="V1581">
            <v>4242</v>
          </cell>
        </row>
        <row r="1582">
          <cell r="L1582">
            <v>10</v>
          </cell>
          <cell r="V1582">
            <v>4242</v>
          </cell>
        </row>
        <row r="1583">
          <cell r="L1583">
            <v>10</v>
          </cell>
          <cell r="V1583">
            <v>4242</v>
          </cell>
        </row>
        <row r="1584">
          <cell r="L1584">
            <v>10</v>
          </cell>
          <cell r="V1584">
            <v>5957</v>
          </cell>
        </row>
        <row r="1585">
          <cell r="L1585">
            <v>10</v>
          </cell>
          <cell r="V1585">
            <v>6820</v>
          </cell>
        </row>
        <row r="1586">
          <cell r="L1586">
            <v>10</v>
          </cell>
          <cell r="V1586">
            <v>4242</v>
          </cell>
        </row>
        <row r="1587">
          <cell r="L1587">
            <v>10</v>
          </cell>
          <cell r="V1587">
            <v>5957</v>
          </cell>
        </row>
        <row r="1588">
          <cell r="L1588">
            <v>10</v>
          </cell>
          <cell r="V1588">
            <v>5957</v>
          </cell>
        </row>
        <row r="1589">
          <cell r="L1589">
            <v>10</v>
          </cell>
          <cell r="V1589">
            <v>6217</v>
          </cell>
        </row>
        <row r="1590">
          <cell r="L1590">
            <v>10</v>
          </cell>
          <cell r="V1590">
            <v>5957</v>
          </cell>
        </row>
        <row r="1591">
          <cell r="L1591">
            <v>10</v>
          </cell>
          <cell r="V1591">
            <v>6217</v>
          </cell>
        </row>
        <row r="1592">
          <cell r="L1592">
            <v>10</v>
          </cell>
          <cell r="V1592">
            <v>6217</v>
          </cell>
        </row>
        <row r="1593">
          <cell r="L1593">
            <v>10</v>
          </cell>
          <cell r="V1593">
            <v>6217</v>
          </cell>
        </row>
        <row r="1594">
          <cell r="L1594">
            <v>10</v>
          </cell>
          <cell r="V1594">
            <v>6217</v>
          </cell>
        </row>
        <row r="1595">
          <cell r="L1595">
            <v>10</v>
          </cell>
          <cell r="V1595">
            <v>6217</v>
          </cell>
        </row>
        <row r="1596">
          <cell r="L1596">
            <v>10</v>
          </cell>
          <cell r="V1596">
            <v>6820</v>
          </cell>
        </row>
        <row r="1597">
          <cell r="L1597">
            <v>10</v>
          </cell>
          <cell r="V1597">
            <v>6820</v>
          </cell>
        </row>
        <row r="1598">
          <cell r="L1598">
            <v>10</v>
          </cell>
          <cell r="V1598">
            <v>6820</v>
          </cell>
        </row>
        <row r="1599">
          <cell r="L1599">
            <v>10</v>
          </cell>
          <cell r="V1599">
            <v>5957</v>
          </cell>
        </row>
        <row r="1600">
          <cell r="L1600">
            <v>10</v>
          </cell>
          <cell r="V1600">
            <v>6820</v>
          </cell>
        </row>
        <row r="1601">
          <cell r="L1601">
            <v>10</v>
          </cell>
          <cell r="V1601">
            <v>5957</v>
          </cell>
        </row>
        <row r="1602">
          <cell r="L1602">
            <v>10</v>
          </cell>
          <cell r="V1602">
            <v>5957</v>
          </cell>
        </row>
        <row r="1603">
          <cell r="L1603">
            <v>10</v>
          </cell>
          <cell r="V1603">
            <v>4242</v>
          </cell>
        </row>
        <row r="1604">
          <cell r="L1604">
            <v>10</v>
          </cell>
          <cell r="V1604">
            <v>6217</v>
          </cell>
        </row>
        <row r="1605">
          <cell r="L1605">
            <v>10</v>
          </cell>
          <cell r="V1605">
            <v>6217</v>
          </cell>
        </row>
        <row r="1606">
          <cell r="L1606">
            <v>10</v>
          </cell>
          <cell r="V1606">
            <v>6191</v>
          </cell>
        </row>
        <row r="1607">
          <cell r="L1607">
            <v>10</v>
          </cell>
          <cell r="V1607">
            <v>6217</v>
          </cell>
        </row>
        <row r="1608">
          <cell r="L1608">
            <v>10</v>
          </cell>
          <cell r="V1608">
            <v>6217</v>
          </cell>
        </row>
        <row r="1609">
          <cell r="L1609">
            <v>11</v>
          </cell>
          <cell r="V1609">
            <v>1669</v>
          </cell>
        </row>
        <row r="1610">
          <cell r="L1610">
            <v>11</v>
          </cell>
          <cell r="V1610">
            <v>1669</v>
          </cell>
        </row>
        <row r="1611">
          <cell r="L1611">
            <v>11</v>
          </cell>
          <cell r="V1611">
            <v>1669</v>
          </cell>
        </row>
        <row r="1612">
          <cell r="L1612">
            <v>11</v>
          </cell>
          <cell r="V1612">
            <v>1669</v>
          </cell>
        </row>
        <row r="1613">
          <cell r="L1613">
            <v>11</v>
          </cell>
          <cell r="V1613">
            <v>1849</v>
          </cell>
        </row>
        <row r="1614">
          <cell r="L1614">
            <v>11</v>
          </cell>
          <cell r="V1614">
            <v>1849</v>
          </cell>
        </row>
        <row r="1615">
          <cell r="L1615">
            <v>11</v>
          </cell>
          <cell r="V1615">
            <v>1669</v>
          </cell>
        </row>
        <row r="1616">
          <cell r="L1616">
            <v>11</v>
          </cell>
          <cell r="V1616">
            <v>1849</v>
          </cell>
        </row>
        <row r="1617">
          <cell r="L1617">
            <v>11</v>
          </cell>
          <cell r="V1617">
            <v>1849</v>
          </cell>
        </row>
        <row r="1618">
          <cell r="L1618">
            <v>11</v>
          </cell>
          <cell r="V1618">
            <v>1539</v>
          </cell>
        </row>
        <row r="1619">
          <cell r="L1619">
            <v>11</v>
          </cell>
          <cell r="V1619">
            <v>6083</v>
          </cell>
        </row>
        <row r="1620">
          <cell r="L1620">
            <v>11</v>
          </cell>
          <cell r="V1620">
            <v>1669</v>
          </cell>
        </row>
        <row r="1621">
          <cell r="L1621">
            <v>11</v>
          </cell>
          <cell r="V1621">
            <v>1281</v>
          </cell>
        </row>
        <row r="1622">
          <cell r="L1622">
            <v>11</v>
          </cell>
          <cell r="V1622">
            <v>1539</v>
          </cell>
        </row>
        <row r="1623">
          <cell r="L1623">
            <v>11</v>
          </cell>
          <cell r="V1623">
            <v>2705</v>
          </cell>
        </row>
        <row r="1624">
          <cell r="L1624">
            <v>11</v>
          </cell>
          <cell r="V1624">
            <v>2705</v>
          </cell>
        </row>
        <row r="1625">
          <cell r="L1625">
            <v>11</v>
          </cell>
          <cell r="V1625">
            <v>1413</v>
          </cell>
        </row>
        <row r="1626">
          <cell r="L1626">
            <v>11</v>
          </cell>
          <cell r="V1626">
            <v>1576</v>
          </cell>
        </row>
        <row r="1627">
          <cell r="L1627">
            <v>11</v>
          </cell>
          <cell r="V1627">
            <v>1539</v>
          </cell>
        </row>
        <row r="1628">
          <cell r="L1628">
            <v>11</v>
          </cell>
          <cell r="V1628">
            <v>1576</v>
          </cell>
        </row>
        <row r="1629">
          <cell r="L1629">
            <v>11</v>
          </cell>
          <cell r="V1629">
            <v>1971</v>
          </cell>
        </row>
        <row r="1630">
          <cell r="L1630">
            <v>11</v>
          </cell>
          <cell r="V1630">
            <v>1971</v>
          </cell>
        </row>
        <row r="1631">
          <cell r="L1631">
            <v>11</v>
          </cell>
          <cell r="V1631">
            <v>1718</v>
          </cell>
        </row>
        <row r="1632">
          <cell r="L1632">
            <v>11</v>
          </cell>
          <cell r="V1632">
            <v>1718</v>
          </cell>
        </row>
        <row r="1633">
          <cell r="L1633">
            <v>11</v>
          </cell>
          <cell r="V1633">
            <v>1669</v>
          </cell>
        </row>
        <row r="1634">
          <cell r="L1634">
            <v>11</v>
          </cell>
          <cell r="V1634">
            <v>1669</v>
          </cell>
        </row>
        <row r="1635">
          <cell r="L1635">
            <v>11</v>
          </cell>
          <cell r="V1635">
            <v>1539</v>
          </cell>
        </row>
        <row r="1636">
          <cell r="L1636">
            <v>11</v>
          </cell>
          <cell r="V1636">
            <v>2427</v>
          </cell>
        </row>
        <row r="1637">
          <cell r="L1637">
            <v>11</v>
          </cell>
          <cell r="V1637">
            <v>2427</v>
          </cell>
        </row>
        <row r="1638">
          <cell r="L1638">
            <v>11</v>
          </cell>
          <cell r="V1638">
            <v>1539</v>
          </cell>
        </row>
        <row r="1639">
          <cell r="L1639">
            <v>11</v>
          </cell>
          <cell r="V1639">
            <v>1539</v>
          </cell>
        </row>
        <row r="1640">
          <cell r="L1640">
            <v>11</v>
          </cell>
          <cell r="V1640">
            <v>1539</v>
          </cell>
        </row>
        <row r="1641">
          <cell r="L1641">
            <v>11</v>
          </cell>
          <cell r="V1641">
            <v>1734</v>
          </cell>
        </row>
        <row r="1642">
          <cell r="L1642">
            <v>11</v>
          </cell>
          <cell r="V1642">
            <v>1669</v>
          </cell>
        </row>
        <row r="1643">
          <cell r="L1643">
            <v>11</v>
          </cell>
          <cell r="V1643">
            <v>1669</v>
          </cell>
        </row>
        <row r="1644">
          <cell r="L1644">
            <v>11</v>
          </cell>
          <cell r="V1644">
            <v>2642</v>
          </cell>
        </row>
        <row r="1645">
          <cell r="L1645">
            <v>11</v>
          </cell>
          <cell r="V1645">
            <v>1539</v>
          </cell>
        </row>
        <row r="1646">
          <cell r="L1646">
            <v>11</v>
          </cell>
          <cell r="V1646">
            <v>1539</v>
          </cell>
        </row>
        <row r="1647">
          <cell r="L1647">
            <v>11</v>
          </cell>
          <cell r="V1647">
            <v>1539</v>
          </cell>
        </row>
        <row r="1648">
          <cell r="L1648">
            <v>11</v>
          </cell>
          <cell r="V1648">
            <v>1539</v>
          </cell>
        </row>
        <row r="1649">
          <cell r="L1649">
            <v>11</v>
          </cell>
          <cell r="V1649">
            <v>2427</v>
          </cell>
        </row>
        <row r="1650">
          <cell r="L1650">
            <v>11</v>
          </cell>
          <cell r="V1650">
            <v>2427</v>
          </cell>
        </row>
        <row r="1651">
          <cell r="L1651">
            <v>11</v>
          </cell>
          <cell r="V1651">
            <v>2223</v>
          </cell>
        </row>
        <row r="1652">
          <cell r="L1652">
            <v>11</v>
          </cell>
          <cell r="V1652">
            <v>1413</v>
          </cell>
        </row>
        <row r="1653">
          <cell r="L1653">
            <v>11</v>
          </cell>
          <cell r="V1653">
            <v>1413</v>
          </cell>
        </row>
        <row r="1654">
          <cell r="L1654">
            <v>11</v>
          </cell>
          <cell r="V1654">
            <v>1281</v>
          </cell>
        </row>
        <row r="1655">
          <cell r="L1655">
            <v>11</v>
          </cell>
          <cell r="V1655">
            <v>1669</v>
          </cell>
        </row>
        <row r="1656">
          <cell r="L1656">
            <v>11</v>
          </cell>
          <cell r="V1656">
            <v>1539</v>
          </cell>
        </row>
        <row r="1657">
          <cell r="L1657">
            <v>11</v>
          </cell>
          <cell r="V1657">
            <v>1737</v>
          </cell>
        </row>
        <row r="1658">
          <cell r="L1658">
            <v>11</v>
          </cell>
          <cell r="V1658">
            <v>1971</v>
          </cell>
        </row>
        <row r="1659">
          <cell r="L1659">
            <v>11</v>
          </cell>
          <cell r="V1659">
            <v>1971</v>
          </cell>
        </row>
        <row r="1660">
          <cell r="L1660">
            <v>11</v>
          </cell>
          <cell r="V1660">
            <v>1737</v>
          </cell>
        </row>
        <row r="1661">
          <cell r="L1661">
            <v>11</v>
          </cell>
          <cell r="V1661">
            <v>1737</v>
          </cell>
        </row>
        <row r="1662">
          <cell r="L1662">
            <v>11</v>
          </cell>
          <cell r="V1662">
            <v>1737</v>
          </cell>
        </row>
        <row r="1663">
          <cell r="L1663">
            <v>11</v>
          </cell>
          <cell r="V1663">
            <v>1971</v>
          </cell>
        </row>
        <row r="1664">
          <cell r="L1664">
            <v>11</v>
          </cell>
          <cell r="V1664">
            <v>1737</v>
          </cell>
        </row>
        <row r="1665">
          <cell r="L1665">
            <v>11</v>
          </cell>
          <cell r="V1665">
            <v>2013</v>
          </cell>
        </row>
        <row r="1666">
          <cell r="L1666">
            <v>11</v>
          </cell>
          <cell r="V1666">
            <v>1413</v>
          </cell>
        </row>
        <row r="1667">
          <cell r="L1667">
            <v>11</v>
          </cell>
          <cell r="V1667">
            <v>2427</v>
          </cell>
        </row>
        <row r="1668">
          <cell r="L1668">
            <v>11</v>
          </cell>
          <cell r="V1668">
            <v>5968</v>
          </cell>
        </row>
        <row r="1669">
          <cell r="L1669">
            <v>11</v>
          </cell>
          <cell r="V1669">
            <v>1359</v>
          </cell>
        </row>
        <row r="1670">
          <cell r="L1670">
            <v>11</v>
          </cell>
          <cell r="V1670">
            <v>1359</v>
          </cell>
        </row>
        <row r="1671">
          <cell r="L1671">
            <v>11</v>
          </cell>
          <cell r="V1671">
            <v>1359</v>
          </cell>
        </row>
        <row r="1672">
          <cell r="L1672">
            <v>11</v>
          </cell>
          <cell r="V1672">
            <v>1539</v>
          </cell>
        </row>
        <row r="1673">
          <cell r="L1673">
            <v>11</v>
          </cell>
          <cell r="V1673">
            <v>1539</v>
          </cell>
        </row>
        <row r="1674">
          <cell r="L1674">
            <v>11</v>
          </cell>
          <cell r="V1674">
            <v>1539</v>
          </cell>
        </row>
        <row r="1675">
          <cell r="L1675">
            <v>11</v>
          </cell>
          <cell r="V1675">
            <v>2013</v>
          </cell>
        </row>
        <row r="1676">
          <cell r="L1676">
            <v>11</v>
          </cell>
          <cell r="V1676">
            <v>1539</v>
          </cell>
        </row>
        <row r="1677">
          <cell r="L1677">
            <v>11</v>
          </cell>
          <cell r="V1677">
            <v>1576</v>
          </cell>
        </row>
        <row r="1678">
          <cell r="L1678">
            <v>11</v>
          </cell>
          <cell r="V1678">
            <v>1576</v>
          </cell>
        </row>
        <row r="1679">
          <cell r="L1679">
            <v>11</v>
          </cell>
          <cell r="V1679">
            <v>1576</v>
          </cell>
        </row>
        <row r="1680">
          <cell r="L1680">
            <v>11</v>
          </cell>
          <cell r="V1680">
            <v>1576</v>
          </cell>
        </row>
        <row r="1681">
          <cell r="L1681">
            <v>11</v>
          </cell>
          <cell r="V1681">
            <v>1290</v>
          </cell>
        </row>
        <row r="1682">
          <cell r="L1682">
            <v>11</v>
          </cell>
          <cell r="V1682">
            <v>2223</v>
          </cell>
        </row>
        <row r="1683">
          <cell r="L1683">
            <v>11</v>
          </cell>
          <cell r="V1683">
            <v>2223</v>
          </cell>
        </row>
        <row r="1684">
          <cell r="L1684">
            <v>11</v>
          </cell>
          <cell r="V1684">
            <v>2427</v>
          </cell>
        </row>
        <row r="1685">
          <cell r="L1685">
            <v>11</v>
          </cell>
          <cell r="V1685">
            <v>2443</v>
          </cell>
        </row>
        <row r="1686">
          <cell r="L1686">
            <v>11</v>
          </cell>
          <cell r="V1686">
            <v>2443</v>
          </cell>
        </row>
        <row r="1687">
          <cell r="L1687">
            <v>11</v>
          </cell>
          <cell r="V1687">
            <v>2443</v>
          </cell>
        </row>
        <row r="1688">
          <cell r="L1688">
            <v>11</v>
          </cell>
          <cell r="V1688">
            <v>2427</v>
          </cell>
        </row>
        <row r="1689">
          <cell r="L1689">
            <v>11</v>
          </cell>
          <cell r="V1689">
            <v>2443</v>
          </cell>
        </row>
        <row r="1690">
          <cell r="L1690">
            <v>11</v>
          </cell>
          <cell r="V1690">
            <v>1912</v>
          </cell>
        </row>
        <row r="1691">
          <cell r="L1691">
            <v>11</v>
          </cell>
          <cell r="V1691">
            <v>1912</v>
          </cell>
        </row>
        <row r="1692">
          <cell r="L1692">
            <v>11</v>
          </cell>
          <cell r="V1692">
            <v>1912</v>
          </cell>
        </row>
        <row r="1693">
          <cell r="L1693">
            <v>11</v>
          </cell>
          <cell r="V1693">
            <v>1413</v>
          </cell>
        </row>
        <row r="1694">
          <cell r="L1694">
            <v>11</v>
          </cell>
          <cell r="V1694">
            <v>1971</v>
          </cell>
        </row>
        <row r="1695">
          <cell r="L1695">
            <v>11</v>
          </cell>
          <cell r="V1695">
            <v>1971</v>
          </cell>
        </row>
        <row r="1696">
          <cell r="L1696">
            <v>11</v>
          </cell>
          <cell r="V1696">
            <v>2642</v>
          </cell>
        </row>
        <row r="1697">
          <cell r="L1697">
            <v>11</v>
          </cell>
          <cell r="V1697">
            <v>2642</v>
          </cell>
        </row>
        <row r="1698">
          <cell r="L1698">
            <v>11</v>
          </cell>
          <cell r="V1698">
            <v>1539</v>
          </cell>
        </row>
        <row r="1699">
          <cell r="L1699">
            <v>11</v>
          </cell>
          <cell r="V1699">
            <v>1539</v>
          </cell>
        </row>
        <row r="1700">
          <cell r="L1700">
            <v>11</v>
          </cell>
          <cell r="V1700">
            <v>2642</v>
          </cell>
        </row>
        <row r="1701">
          <cell r="L1701">
            <v>11</v>
          </cell>
          <cell r="V1701">
            <v>2642</v>
          </cell>
        </row>
        <row r="1702">
          <cell r="L1702">
            <v>11</v>
          </cell>
          <cell r="V1702">
            <v>2642</v>
          </cell>
        </row>
        <row r="1703">
          <cell r="L1703">
            <v>11</v>
          </cell>
          <cell r="V1703">
            <v>2642</v>
          </cell>
        </row>
        <row r="1704">
          <cell r="L1704">
            <v>11</v>
          </cell>
          <cell r="V1704">
            <v>2013</v>
          </cell>
        </row>
        <row r="1705">
          <cell r="L1705">
            <v>11</v>
          </cell>
          <cell r="V1705">
            <v>2013</v>
          </cell>
        </row>
        <row r="1706">
          <cell r="L1706">
            <v>11</v>
          </cell>
          <cell r="V1706">
            <v>2013</v>
          </cell>
        </row>
        <row r="1707">
          <cell r="L1707">
            <v>11</v>
          </cell>
          <cell r="V1707">
            <v>2869</v>
          </cell>
        </row>
        <row r="1708">
          <cell r="L1708">
            <v>11</v>
          </cell>
          <cell r="V1708">
            <v>2869</v>
          </cell>
        </row>
        <row r="1709">
          <cell r="L1709">
            <v>11</v>
          </cell>
          <cell r="V1709">
            <v>2427</v>
          </cell>
        </row>
        <row r="1710">
          <cell r="L1710">
            <v>11</v>
          </cell>
          <cell r="V1710">
            <v>2427</v>
          </cell>
        </row>
        <row r="1711">
          <cell r="L1711">
            <v>11</v>
          </cell>
          <cell r="V1711">
            <v>6083</v>
          </cell>
        </row>
        <row r="1712">
          <cell r="L1712">
            <v>11</v>
          </cell>
          <cell r="V1712">
            <v>1849</v>
          </cell>
        </row>
        <row r="1713">
          <cell r="L1713">
            <v>11</v>
          </cell>
          <cell r="V1713">
            <v>1849</v>
          </cell>
        </row>
        <row r="1714">
          <cell r="L1714">
            <v>11</v>
          </cell>
          <cell r="V1714">
            <v>1849</v>
          </cell>
        </row>
        <row r="1715">
          <cell r="L1715">
            <v>11</v>
          </cell>
          <cell r="V1715">
            <v>6083</v>
          </cell>
        </row>
        <row r="1716">
          <cell r="L1716">
            <v>11</v>
          </cell>
          <cell r="V1716">
            <v>6083</v>
          </cell>
        </row>
        <row r="1717">
          <cell r="L1717">
            <v>11</v>
          </cell>
          <cell r="V1717">
            <v>5228</v>
          </cell>
        </row>
        <row r="1718">
          <cell r="L1718">
            <v>11</v>
          </cell>
          <cell r="V1718">
            <v>2223</v>
          </cell>
        </row>
        <row r="1719">
          <cell r="L1719">
            <v>11</v>
          </cell>
          <cell r="V1719">
            <v>1971</v>
          </cell>
        </row>
        <row r="1720">
          <cell r="L1720">
            <v>11</v>
          </cell>
          <cell r="V1720">
            <v>1971</v>
          </cell>
        </row>
        <row r="1721">
          <cell r="L1721">
            <v>11</v>
          </cell>
          <cell r="V1721">
            <v>1971</v>
          </cell>
        </row>
        <row r="1722">
          <cell r="L1722">
            <v>11</v>
          </cell>
          <cell r="V1722">
            <v>1971</v>
          </cell>
        </row>
        <row r="1723">
          <cell r="L1723">
            <v>11</v>
          </cell>
          <cell r="V1723">
            <v>2223</v>
          </cell>
        </row>
        <row r="1724">
          <cell r="L1724">
            <v>11</v>
          </cell>
          <cell r="V1724">
            <v>1971</v>
          </cell>
        </row>
        <row r="1725">
          <cell r="L1725">
            <v>11</v>
          </cell>
          <cell r="V1725">
            <v>1971</v>
          </cell>
        </row>
        <row r="1726">
          <cell r="L1726">
            <v>11</v>
          </cell>
          <cell r="V1726">
            <v>1971</v>
          </cell>
        </row>
        <row r="1727">
          <cell r="L1727">
            <v>11</v>
          </cell>
          <cell r="V1727">
            <v>1971</v>
          </cell>
        </row>
        <row r="1728">
          <cell r="L1728">
            <v>11</v>
          </cell>
          <cell r="V1728">
            <v>1971</v>
          </cell>
        </row>
        <row r="1729">
          <cell r="L1729">
            <v>11</v>
          </cell>
          <cell r="V1729">
            <v>2223</v>
          </cell>
        </row>
        <row r="1730">
          <cell r="L1730">
            <v>11</v>
          </cell>
          <cell r="V1730">
            <v>1971</v>
          </cell>
        </row>
        <row r="1731">
          <cell r="L1731">
            <v>11</v>
          </cell>
          <cell r="V1731">
            <v>2223</v>
          </cell>
        </row>
        <row r="1732">
          <cell r="L1732">
            <v>11</v>
          </cell>
          <cell r="V1732">
            <v>2223</v>
          </cell>
        </row>
        <row r="1733">
          <cell r="L1733">
            <v>11</v>
          </cell>
          <cell r="V1733">
            <v>2223</v>
          </cell>
        </row>
        <row r="1734">
          <cell r="L1734">
            <v>11</v>
          </cell>
          <cell r="V1734">
            <v>1971</v>
          </cell>
        </row>
        <row r="1735">
          <cell r="L1735">
            <v>11</v>
          </cell>
          <cell r="V1735">
            <v>2223</v>
          </cell>
        </row>
        <row r="1736">
          <cell r="L1736">
            <v>11</v>
          </cell>
          <cell r="V1736">
            <v>1971</v>
          </cell>
        </row>
        <row r="1737">
          <cell r="L1737">
            <v>11</v>
          </cell>
          <cell r="V1737">
            <v>2869</v>
          </cell>
        </row>
        <row r="1738">
          <cell r="L1738">
            <v>11</v>
          </cell>
          <cell r="V1738">
            <v>2869</v>
          </cell>
        </row>
        <row r="1739">
          <cell r="L1739">
            <v>11</v>
          </cell>
          <cell r="V1739">
            <v>2869</v>
          </cell>
        </row>
        <row r="1740">
          <cell r="L1740">
            <v>11</v>
          </cell>
          <cell r="V1740">
            <v>2869</v>
          </cell>
        </row>
        <row r="1741">
          <cell r="L1741">
            <v>11</v>
          </cell>
          <cell r="V1741">
            <v>2869</v>
          </cell>
        </row>
        <row r="1742">
          <cell r="L1742">
            <v>11</v>
          </cell>
          <cell r="V1742">
            <v>2869</v>
          </cell>
        </row>
        <row r="1743">
          <cell r="L1743">
            <v>11</v>
          </cell>
          <cell r="V1743">
            <v>1734</v>
          </cell>
        </row>
        <row r="1744">
          <cell r="L1744">
            <v>11</v>
          </cell>
          <cell r="V1744">
            <v>1281</v>
          </cell>
        </row>
        <row r="1745">
          <cell r="L1745">
            <v>11</v>
          </cell>
          <cell r="V1745">
            <v>1258</v>
          </cell>
        </row>
        <row r="1746">
          <cell r="L1746">
            <v>11</v>
          </cell>
          <cell r="V1746">
            <v>2642</v>
          </cell>
        </row>
        <row r="1747">
          <cell r="L1747">
            <v>11</v>
          </cell>
          <cell r="V1747">
            <v>2642</v>
          </cell>
        </row>
        <row r="1748">
          <cell r="L1748">
            <v>11</v>
          </cell>
          <cell r="V1748">
            <v>1281</v>
          </cell>
        </row>
        <row r="1749">
          <cell r="L1749">
            <v>11</v>
          </cell>
          <cell r="V1749">
            <v>1281</v>
          </cell>
        </row>
        <row r="1750">
          <cell r="L1750">
            <v>11</v>
          </cell>
          <cell r="V1750">
            <v>2642</v>
          </cell>
        </row>
        <row r="1751">
          <cell r="L1751">
            <v>11</v>
          </cell>
          <cell r="V1751">
            <v>2642</v>
          </cell>
        </row>
        <row r="1752">
          <cell r="L1752">
            <v>11</v>
          </cell>
          <cell r="V1752">
            <v>1258</v>
          </cell>
        </row>
        <row r="1753">
          <cell r="L1753">
            <v>11</v>
          </cell>
          <cell r="V1753">
            <v>1281</v>
          </cell>
        </row>
        <row r="1754">
          <cell r="L1754">
            <v>11</v>
          </cell>
          <cell r="V1754">
            <v>1258</v>
          </cell>
        </row>
        <row r="1755">
          <cell r="L1755">
            <v>11</v>
          </cell>
          <cell r="V1755">
            <v>1413</v>
          </cell>
        </row>
        <row r="1756">
          <cell r="L1756">
            <v>11</v>
          </cell>
          <cell r="V1756">
            <v>1413</v>
          </cell>
        </row>
        <row r="1757">
          <cell r="L1757">
            <v>11</v>
          </cell>
          <cell r="V1757">
            <v>1413</v>
          </cell>
        </row>
        <row r="1758">
          <cell r="L1758">
            <v>11</v>
          </cell>
          <cell r="V1758">
            <v>1413</v>
          </cell>
        </row>
        <row r="1759">
          <cell r="L1759">
            <v>11</v>
          </cell>
          <cell r="V1759">
            <v>1413</v>
          </cell>
        </row>
        <row r="1760">
          <cell r="L1760">
            <v>11</v>
          </cell>
          <cell r="V1760">
            <v>1413</v>
          </cell>
        </row>
        <row r="1761">
          <cell r="L1761">
            <v>11</v>
          </cell>
          <cell r="V1761">
            <v>1413</v>
          </cell>
        </row>
        <row r="1762">
          <cell r="L1762">
            <v>11</v>
          </cell>
          <cell r="V1762">
            <v>1413</v>
          </cell>
        </row>
        <row r="1763">
          <cell r="L1763">
            <v>11</v>
          </cell>
          <cell r="V1763">
            <v>1413</v>
          </cell>
        </row>
        <row r="1764">
          <cell r="L1764">
            <v>11</v>
          </cell>
          <cell r="V1764">
            <v>2443</v>
          </cell>
        </row>
        <row r="1765">
          <cell r="L1765">
            <v>11</v>
          </cell>
          <cell r="V1765">
            <v>2443</v>
          </cell>
        </row>
        <row r="1766">
          <cell r="L1766">
            <v>11</v>
          </cell>
          <cell r="V1766">
            <v>2443</v>
          </cell>
        </row>
        <row r="1767">
          <cell r="L1767">
            <v>11</v>
          </cell>
          <cell r="V1767">
            <v>2443</v>
          </cell>
        </row>
        <row r="1768">
          <cell r="L1768">
            <v>11</v>
          </cell>
          <cell r="V1768">
            <v>2443</v>
          </cell>
        </row>
        <row r="1769">
          <cell r="L1769">
            <v>11</v>
          </cell>
          <cell r="V1769">
            <v>2443</v>
          </cell>
        </row>
        <row r="1770">
          <cell r="L1770">
            <v>11</v>
          </cell>
          <cell r="V1770">
            <v>2443</v>
          </cell>
        </row>
        <row r="1771">
          <cell r="L1771">
            <v>11</v>
          </cell>
          <cell r="V1771">
            <v>2443</v>
          </cell>
        </row>
        <row r="1772">
          <cell r="L1772">
            <v>11</v>
          </cell>
          <cell r="V1772">
            <v>2642</v>
          </cell>
        </row>
        <row r="1773">
          <cell r="L1773">
            <v>11</v>
          </cell>
          <cell r="V1773">
            <v>2642</v>
          </cell>
        </row>
        <row r="1774">
          <cell r="L1774">
            <v>11</v>
          </cell>
          <cell r="V1774">
            <v>1290</v>
          </cell>
        </row>
        <row r="1775">
          <cell r="L1775">
            <v>11</v>
          </cell>
          <cell r="V1775">
            <v>2427</v>
          </cell>
        </row>
        <row r="1776">
          <cell r="L1776">
            <v>11</v>
          </cell>
          <cell r="V1776">
            <v>2443</v>
          </cell>
        </row>
        <row r="1777">
          <cell r="L1777">
            <v>11</v>
          </cell>
          <cell r="V1777">
            <v>2443</v>
          </cell>
        </row>
        <row r="1778">
          <cell r="L1778">
            <v>11</v>
          </cell>
          <cell r="V1778">
            <v>2443</v>
          </cell>
        </row>
        <row r="1779">
          <cell r="L1779">
            <v>11</v>
          </cell>
          <cell r="V1779">
            <v>2443</v>
          </cell>
        </row>
        <row r="1780">
          <cell r="L1780">
            <v>11</v>
          </cell>
          <cell r="V1780">
            <v>6083</v>
          </cell>
        </row>
        <row r="1781">
          <cell r="L1781">
            <v>11</v>
          </cell>
          <cell r="V1781">
            <v>2427</v>
          </cell>
        </row>
        <row r="1782">
          <cell r="L1782">
            <v>11</v>
          </cell>
          <cell r="V1782">
            <v>1730</v>
          </cell>
        </row>
        <row r="1783">
          <cell r="L1783">
            <v>11</v>
          </cell>
          <cell r="V1783">
            <v>1730</v>
          </cell>
        </row>
        <row r="1784">
          <cell r="L1784">
            <v>11</v>
          </cell>
          <cell r="V1784">
            <v>1730</v>
          </cell>
        </row>
        <row r="1785">
          <cell r="L1785">
            <v>11</v>
          </cell>
          <cell r="V1785">
            <v>1734</v>
          </cell>
        </row>
        <row r="1786">
          <cell r="L1786">
            <v>11</v>
          </cell>
          <cell r="V1786">
            <v>1576</v>
          </cell>
        </row>
        <row r="1787">
          <cell r="L1787">
            <v>11</v>
          </cell>
          <cell r="V1787">
            <v>2869</v>
          </cell>
        </row>
        <row r="1788">
          <cell r="L1788">
            <v>11</v>
          </cell>
          <cell r="V1788">
            <v>2869</v>
          </cell>
        </row>
        <row r="1789">
          <cell r="L1789">
            <v>11</v>
          </cell>
          <cell r="V1789">
            <v>2869</v>
          </cell>
        </row>
        <row r="1790">
          <cell r="L1790">
            <v>11</v>
          </cell>
          <cell r="V1790">
            <v>1576</v>
          </cell>
        </row>
        <row r="1791">
          <cell r="L1791">
            <v>11</v>
          </cell>
          <cell r="V1791">
            <v>2642</v>
          </cell>
        </row>
        <row r="1792">
          <cell r="L1792">
            <v>11</v>
          </cell>
          <cell r="V1792">
            <v>2642</v>
          </cell>
        </row>
        <row r="1793">
          <cell r="L1793">
            <v>11</v>
          </cell>
          <cell r="V1793">
            <v>2642</v>
          </cell>
        </row>
        <row r="1794">
          <cell r="L1794">
            <v>11</v>
          </cell>
          <cell r="V1794">
            <v>2642</v>
          </cell>
        </row>
        <row r="1795">
          <cell r="L1795">
            <v>11</v>
          </cell>
          <cell r="V1795">
            <v>2642</v>
          </cell>
        </row>
        <row r="1796">
          <cell r="L1796">
            <v>11</v>
          </cell>
          <cell r="V1796">
            <v>1539</v>
          </cell>
        </row>
        <row r="1797">
          <cell r="L1797">
            <v>11</v>
          </cell>
          <cell r="V1797">
            <v>1290</v>
          </cell>
        </row>
        <row r="1798">
          <cell r="L1798">
            <v>11</v>
          </cell>
          <cell r="V1798">
            <v>1290</v>
          </cell>
        </row>
        <row r="1799">
          <cell r="L1799">
            <v>11</v>
          </cell>
          <cell r="V1799">
            <v>1290</v>
          </cell>
        </row>
        <row r="1800">
          <cell r="L1800">
            <v>11</v>
          </cell>
          <cell r="V1800">
            <v>1290</v>
          </cell>
        </row>
        <row r="1801">
          <cell r="L1801">
            <v>11</v>
          </cell>
          <cell r="V1801">
            <v>1290</v>
          </cell>
        </row>
        <row r="1802">
          <cell r="L1802">
            <v>11</v>
          </cell>
          <cell r="V1802">
            <v>1290</v>
          </cell>
        </row>
        <row r="1803">
          <cell r="L1803">
            <v>11</v>
          </cell>
          <cell r="V1803">
            <v>2443</v>
          </cell>
        </row>
        <row r="1804">
          <cell r="L1804">
            <v>11</v>
          </cell>
          <cell r="V1804">
            <v>2427</v>
          </cell>
        </row>
        <row r="1805">
          <cell r="L1805">
            <v>11</v>
          </cell>
          <cell r="V1805">
            <v>2427</v>
          </cell>
        </row>
        <row r="1806">
          <cell r="L1806">
            <v>11</v>
          </cell>
          <cell r="V1806">
            <v>2427</v>
          </cell>
        </row>
        <row r="1807">
          <cell r="L1807">
            <v>11</v>
          </cell>
          <cell r="V1807">
            <v>2443</v>
          </cell>
        </row>
        <row r="1808">
          <cell r="L1808">
            <v>11</v>
          </cell>
          <cell r="V1808">
            <v>2427</v>
          </cell>
        </row>
        <row r="1809">
          <cell r="L1809">
            <v>11</v>
          </cell>
          <cell r="V1809">
            <v>2443</v>
          </cell>
        </row>
        <row r="1810">
          <cell r="L1810">
            <v>11</v>
          </cell>
          <cell r="V1810">
            <v>2443</v>
          </cell>
        </row>
        <row r="1811">
          <cell r="L1811">
            <v>11</v>
          </cell>
          <cell r="V1811">
            <v>2443</v>
          </cell>
        </row>
        <row r="1812">
          <cell r="L1812">
            <v>11</v>
          </cell>
          <cell r="V1812">
            <v>2427</v>
          </cell>
        </row>
        <row r="1813">
          <cell r="L1813">
            <v>11</v>
          </cell>
          <cell r="V1813">
            <v>2443</v>
          </cell>
        </row>
        <row r="1814">
          <cell r="L1814">
            <v>11</v>
          </cell>
          <cell r="V1814">
            <v>2443</v>
          </cell>
        </row>
        <row r="1815">
          <cell r="L1815">
            <v>11</v>
          </cell>
          <cell r="V1815">
            <v>2427</v>
          </cell>
        </row>
        <row r="1816">
          <cell r="L1816">
            <v>11</v>
          </cell>
          <cell r="V1816">
            <v>2427</v>
          </cell>
        </row>
        <row r="1817">
          <cell r="L1817">
            <v>11</v>
          </cell>
          <cell r="V1817">
            <v>2427</v>
          </cell>
        </row>
        <row r="1818">
          <cell r="L1818">
            <v>11</v>
          </cell>
          <cell r="V1818">
            <v>2443</v>
          </cell>
        </row>
        <row r="1819">
          <cell r="L1819">
            <v>11</v>
          </cell>
          <cell r="V1819">
            <v>2443</v>
          </cell>
        </row>
        <row r="1820">
          <cell r="L1820">
            <v>11</v>
          </cell>
          <cell r="V1820">
            <v>2443</v>
          </cell>
        </row>
        <row r="1821">
          <cell r="L1821">
            <v>11</v>
          </cell>
          <cell r="V1821">
            <v>2443</v>
          </cell>
        </row>
        <row r="1822">
          <cell r="L1822">
            <v>11</v>
          </cell>
          <cell r="V1822">
            <v>2443</v>
          </cell>
        </row>
        <row r="1823">
          <cell r="L1823">
            <v>11</v>
          </cell>
          <cell r="V1823">
            <v>2443</v>
          </cell>
        </row>
        <row r="1824">
          <cell r="L1824">
            <v>11</v>
          </cell>
          <cell r="V1824">
            <v>2427</v>
          </cell>
        </row>
        <row r="1825">
          <cell r="L1825">
            <v>11</v>
          </cell>
          <cell r="V1825">
            <v>2427</v>
          </cell>
        </row>
        <row r="1826">
          <cell r="L1826">
            <v>11</v>
          </cell>
          <cell r="V1826">
            <v>2443</v>
          </cell>
        </row>
        <row r="1827">
          <cell r="L1827">
            <v>11</v>
          </cell>
          <cell r="V1827">
            <v>2443</v>
          </cell>
        </row>
        <row r="1828">
          <cell r="L1828">
            <v>11</v>
          </cell>
          <cell r="V1828">
            <v>2443</v>
          </cell>
        </row>
        <row r="1829">
          <cell r="L1829">
            <v>11</v>
          </cell>
          <cell r="V1829">
            <v>2443</v>
          </cell>
        </row>
        <row r="1830">
          <cell r="L1830">
            <v>11</v>
          </cell>
          <cell r="V1830">
            <v>6083</v>
          </cell>
        </row>
        <row r="1831">
          <cell r="L1831">
            <v>11</v>
          </cell>
          <cell r="V1831">
            <v>6083</v>
          </cell>
        </row>
        <row r="1832">
          <cell r="L1832">
            <v>11</v>
          </cell>
          <cell r="V1832">
            <v>6083</v>
          </cell>
        </row>
        <row r="1833">
          <cell r="L1833">
            <v>11</v>
          </cell>
          <cell r="V1833">
            <v>6083</v>
          </cell>
        </row>
        <row r="1834">
          <cell r="L1834">
            <v>11</v>
          </cell>
          <cell r="V1834">
            <v>6083</v>
          </cell>
        </row>
        <row r="1835">
          <cell r="L1835">
            <v>11</v>
          </cell>
          <cell r="V1835">
            <v>6083</v>
          </cell>
        </row>
        <row r="1836">
          <cell r="L1836">
            <v>11</v>
          </cell>
          <cell r="V1836">
            <v>2013</v>
          </cell>
        </row>
        <row r="1837">
          <cell r="L1837">
            <v>11</v>
          </cell>
          <cell r="V1837">
            <v>2013</v>
          </cell>
        </row>
        <row r="1838">
          <cell r="L1838">
            <v>11</v>
          </cell>
          <cell r="V1838">
            <v>1281</v>
          </cell>
        </row>
        <row r="1839">
          <cell r="L1839">
            <v>11</v>
          </cell>
          <cell r="V1839">
            <v>1281</v>
          </cell>
        </row>
        <row r="1840">
          <cell r="L1840">
            <v>11</v>
          </cell>
          <cell r="V1840">
            <v>1281</v>
          </cell>
        </row>
        <row r="1841">
          <cell r="L1841">
            <v>11</v>
          </cell>
          <cell r="V1841">
            <v>2642</v>
          </cell>
        </row>
        <row r="1842">
          <cell r="L1842">
            <v>11</v>
          </cell>
          <cell r="V1842">
            <v>1912</v>
          </cell>
        </row>
        <row r="1843">
          <cell r="L1843">
            <v>11</v>
          </cell>
          <cell r="V1843">
            <v>2642</v>
          </cell>
        </row>
        <row r="1844">
          <cell r="L1844">
            <v>11</v>
          </cell>
          <cell r="V1844">
            <v>2094</v>
          </cell>
        </row>
        <row r="1845">
          <cell r="L1845">
            <v>11</v>
          </cell>
          <cell r="V1845">
            <v>1971</v>
          </cell>
        </row>
        <row r="1846">
          <cell r="L1846">
            <v>11</v>
          </cell>
          <cell r="V1846">
            <v>2094</v>
          </cell>
        </row>
        <row r="1847">
          <cell r="L1847">
            <v>11</v>
          </cell>
          <cell r="V1847">
            <v>2094</v>
          </cell>
        </row>
        <row r="1848">
          <cell r="L1848">
            <v>11</v>
          </cell>
          <cell r="V1848">
            <v>2642</v>
          </cell>
        </row>
        <row r="1849">
          <cell r="L1849">
            <v>11</v>
          </cell>
          <cell r="V1849">
            <v>2642</v>
          </cell>
        </row>
        <row r="1850">
          <cell r="L1850">
            <v>11</v>
          </cell>
          <cell r="V1850">
            <v>2443</v>
          </cell>
        </row>
        <row r="1851">
          <cell r="L1851">
            <v>11</v>
          </cell>
          <cell r="V1851">
            <v>1669</v>
          </cell>
        </row>
        <row r="1852">
          <cell r="L1852">
            <v>11</v>
          </cell>
          <cell r="V1852">
            <v>1734</v>
          </cell>
        </row>
        <row r="1853">
          <cell r="L1853">
            <v>11</v>
          </cell>
          <cell r="V1853">
            <v>5968</v>
          </cell>
        </row>
        <row r="1854">
          <cell r="L1854">
            <v>11</v>
          </cell>
          <cell r="V1854">
            <v>2013</v>
          </cell>
        </row>
        <row r="1855">
          <cell r="L1855">
            <v>11</v>
          </cell>
          <cell r="V1855">
            <v>1849</v>
          </cell>
        </row>
        <row r="1856">
          <cell r="L1856">
            <v>11</v>
          </cell>
          <cell r="V1856">
            <v>2869</v>
          </cell>
        </row>
        <row r="1857">
          <cell r="L1857">
            <v>11</v>
          </cell>
          <cell r="V1857">
            <v>2869</v>
          </cell>
        </row>
        <row r="1858">
          <cell r="L1858">
            <v>11</v>
          </cell>
          <cell r="V1858">
            <v>2869</v>
          </cell>
        </row>
        <row r="1859">
          <cell r="L1859">
            <v>11</v>
          </cell>
          <cell r="V1859">
            <v>2869</v>
          </cell>
        </row>
        <row r="1860">
          <cell r="L1860">
            <v>11</v>
          </cell>
          <cell r="V1860">
            <v>2869</v>
          </cell>
        </row>
        <row r="1861">
          <cell r="L1861">
            <v>11</v>
          </cell>
          <cell r="V1861">
            <v>2869</v>
          </cell>
        </row>
        <row r="1862">
          <cell r="L1862">
            <v>11</v>
          </cell>
          <cell r="V1862">
            <v>1281</v>
          </cell>
        </row>
        <row r="1863">
          <cell r="L1863">
            <v>11</v>
          </cell>
          <cell r="V1863">
            <v>1413</v>
          </cell>
        </row>
        <row r="1864">
          <cell r="L1864">
            <v>11</v>
          </cell>
          <cell r="V1864">
            <v>2094</v>
          </cell>
        </row>
        <row r="1865">
          <cell r="L1865">
            <v>12</v>
          </cell>
          <cell r="V1865">
            <v>1189</v>
          </cell>
        </row>
        <row r="1866">
          <cell r="L1866">
            <v>12</v>
          </cell>
          <cell r="V1866">
            <v>1189</v>
          </cell>
        </row>
        <row r="1867">
          <cell r="L1867">
            <v>12</v>
          </cell>
          <cell r="V1867">
            <v>1189</v>
          </cell>
        </row>
        <row r="1868">
          <cell r="L1868">
            <v>12</v>
          </cell>
          <cell r="V1868">
            <v>1189</v>
          </cell>
        </row>
        <row r="1869">
          <cell r="L1869">
            <v>12</v>
          </cell>
          <cell r="V1869">
            <v>1189</v>
          </cell>
        </row>
        <row r="1870">
          <cell r="L1870">
            <v>12</v>
          </cell>
          <cell r="V1870">
            <v>1189</v>
          </cell>
        </row>
        <row r="1871">
          <cell r="L1871">
            <v>12</v>
          </cell>
          <cell r="V1871">
            <v>1189</v>
          </cell>
        </row>
        <row r="1872">
          <cell r="L1872">
            <v>12</v>
          </cell>
          <cell r="V1872">
            <v>2340</v>
          </cell>
        </row>
        <row r="1873">
          <cell r="L1873">
            <v>12</v>
          </cell>
          <cell r="V1873">
            <v>1189</v>
          </cell>
        </row>
        <row r="1874">
          <cell r="L1874">
            <v>12</v>
          </cell>
          <cell r="V1874">
            <v>1189</v>
          </cell>
        </row>
        <row r="1875">
          <cell r="L1875">
            <v>12</v>
          </cell>
          <cell r="V1875">
            <v>1189</v>
          </cell>
        </row>
        <row r="1876">
          <cell r="L1876">
            <v>12</v>
          </cell>
          <cell r="V1876">
            <v>1189</v>
          </cell>
        </row>
        <row r="1877">
          <cell r="L1877">
            <v>12</v>
          </cell>
          <cell r="V1877">
            <v>2294</v>
          </cell>
        </row>
        <row r="1878">
          <cell r="L1878">
            <v>12</v>
          </cell>
          <cell r="V1878">
            <v>2294</v>
          </cell>
        </row>
        <row r="1879">
          <cell r="L1879">
            <v>12</v>
          </cell>
          <cell r="V1879">
            <v>1189</v>
          </cell>
        </row>
        <row r="1880">
          <cell r="L1880">
            <v>12</v>
          </cell>
          <cell r="V1880">
            <v>1189</v>
          </cell>
        </row>
        <row r="1881">
          <cell r="L1881">
            <v>12</v>
          </cell>
          <cell r="V1881">
            <v>1189</v>
          </cell>
        </row>
        <row r="1882">
          <cell r="L1882">
            <v>12</v>
          </cell>
          <cell r="V1882">
            <v>1189</v>
          </cell>
        </row>
        <row r="1883">
          <cell r="L1883">
            <v>12</v>
          </cell>
          <cell r="V1883">
            <v>2294</v>
          </cell>
        </row>
        <row r="1884">
          <cell r="L1884">
            <v>12</v>
          </cell>
          <cell r="V1884">
            <v>1542</v>
          </cell>
        </row>
        <row r="1885">
          <cell r="L1885">
            <v>12</v>
          </cell>
          <cell r="V1885">
            <v>1189</v>
          </cell>
        </row>
        <row r="1886">
          <cell r="L1886">
            <v>12</v>
          </cell>
          <cell r="V1886">
            <v>1189</v>
          </cell>
        </row>
        <row r="1887">
          <cell r="L1887">
            <v>12</v>
          </cell>
          <cell r="V1887">
            <v>2340</v>
          </cell>
        </row>
        <row r="1888">
          <cell r="L1888">
            <v>12</v>
          </cell>
          <cell r="V1888">
            <v>2022</v>
          </cell>
        </row>
        <row r="1889">
          <cell r="L1889">
            <v>12</v>
          </cell>
          <cell r="V1889">
            <v>3402</v>
          </cell>
        </row>
        <row r="1890">
          <cell r="L1890">
            <v>12</v>
          </cell>
          <cell r="V1890">
            <v>2022</v>
          </cell>
        </row>
        <row r="1891">
          <cell r="L1891">
            <v>12</v>
          </cell>
          <cell r="V1891">
            <v>2294</v>
          </cell>
        </row>
        <row r="1892">
          <cell r="L1892">
            <v>12</v>
          </cell>
          <cell r="V1892">
            <v>2294</v>
          </cell>
        </row>
        <row r="1893">
          <cell r="L1893">
            <v>12</v>
          </cell>
          <cell r="V1893">
            <v>3402</v>
          </cell>
        </row>
        <row r="1894">
          <cell r="L1894">
            <v>12</v>
          </cell>
          <cell r="V1894">
            <v>2022</v>
          </cell>
        </row>
        <row r="1895">
          <cell r="L1895">
            <v>12</v>
          </cell>
          <cell r="V1895">
            <v>2619</v>
          </cell>
        </row>
        <row r="1896">
          <cell r="L1896">
            <v>12</v>
          </cell>
          <cell r="V1896">
            <v>2294</v>
          </cell>
        </row>
        <row r="1897">
          <cell r="L1897">
            <v>12</v>
          </cell>
          <cell r="V1897">
            <v>2294</v>
          </cell>
        </row>
        <row r="1898">
          <cell r="L1898">
            <v>12</v>
          </cell>
          <cell r="V1898">
            <v>2294</v>
          </cell>
        </row>
        <row r="1899">
          <cell r="L1899">
            <v>12</v>
          </cell>
          <cell r="V1899">
            <v>3402</v>
          </cell>
        </row>
        <row r="1900">
          <cell r="L1900">
            <v>12</v>
          </cell>
          <cell r="V1900">
            <v>1376</v>
          </cell>
        </row>
        <row r="1901">
          <cell r="L1901">
            <v>12</v>
          </cell>
          <cell r="V1901">
            <v>2022</v>
          </cell>
        </row>
        <row r="1902">
          <cell r="L1902">
            <v>12</v>
          </cell>
          <cell r="V1902">
            <v>2340</v>
          </cell>
        </row>
        <row r="1903">
          <cell r="L1903">
            <v>12</v>
          </cell>
          <cell r="V1903">
            <v>2294</v>
          </cell>
        </row>
        <row r="1904">
          <cell r="L1904">
            <v>12</v>
          </cell>
          <cell r="V1904">
            <v>4180</v>
          </cell>
        </row>
        <row r="1905">
          <cell r="L1905">
            <v>12</v>
          </cell>
          <cell r="V1905">
            <v>3402</v>
          </cell>
        </row>
        <row r="1906">
          <cell r="L1906">
            <v>12</v>
          </cell>
          <cell r="V1906">
            <v>2022</v>
          </cell>
        </row>
        <row r="1907">
          <cell r="L1907">
            <v>12</v>
          </cell>
          <cell r="V1907">
            <v>2022</v>
          </cell>
        </row>
        <row r="1908">
          <cell r="L1908">
            <v>12</v>
          </cell>
          <cell r="V1908">
            <v>1545</v>
          </cell>
        </row>
        <row r="1909">
          <cell r="L1909">
            <v>12</v>
          </cell>
          <cell r="V1909">
            <v>1545</v>
          </cell>
        </row>
        <row r="1910">
          <cell r="L1910">
            <v>12</v>
          </cell>
          <cell r="V1910">
            <v>1545</v>
          </cell>
        </row>
        <row r="1911">
          <cell r="L1911">
            <v>12</v>
          </cell>
          <cell r="V1911">
            <v>3402</v>
          </cell>
        </row>
        <row r="1912">
          <cell r="L1912">
            <v>12</v>
          </cell>
          <cell r="V1912">
            <v>1542</v>
          </cell>
        </row>
        <row r="1913">
          <cell r="L1913">
            <v>12</v>
          </cell>
          <cell r="V1913">
            <v>1189</v>
          </cell>
        </row>
        <row r="1914">
          <cell r="L1914">
            <v>12</v>
          </cell>
          <cell r="V1914">
            <v>1189</v>
          </cell>
        </row>
        <row r="1915">
          <cell r="L1915">
            <v>12</v>
          </cell>
          <cell r="V1915">
            <v>1189</v>
          </cell>
        </row>
        <row r="1916">
          <cell r="L1916">
            <v>12</v>
          </cell>
          <cell r="V1916">
            <v>1189</v>
          </cell>
        </row>
        <row r="1917">
          <cell r="L1917">
            <v>12</v>
          </cell>
          <cell r="V1917">
            <v>1189</v>
          </cell>
        </row>
        <row r="1918">
          <cell r="L1918">
            <v>12</v>
          </cell>
          <cell r="V1918">
            <v>1189</v>
          </cell>
        </row>
        <row r="1919">
          <cell r="L1919">
            <v>12</v>
          </cell>
          <cell r="V1919">
            <v>1189</v>
          </cell>
        </row>
        <row r="1920">
          <cell r="L1920">
            <v>12</v>
          </cell>
          <cell r="V1920">
            <v>1542</v>
          </cell>
        </row>
        <row r="1921">
          <cell r="L1921">
            <v>12</v>
          </cell>
          <cell r="V1921">
            <v>4180</v>
          </cell>
        </row>
        <row r="1922">
          <cell r="L1922">
            <v>12</v>
          </cell>
          <cell r="V1922">
            <v>1542</v>
          </cell>
        </row>
        <row r="1923">
          <cell r="L1923">
            <v>12</v>
          </cell>
          <cell r="V1923">
            <v>1542</v>
          </cell>
        </row>
        <row r="1924">
          <cell r="L1924">
            <v>12</v>
          </cell>
          <cell r="V1924">
            <v>3402</v>
          </cell>
        </row>
        <row r="1925">
          <cell r="L1925">
            <v>12</v>
          </cell>
          <cell r="V1925">
            <v>3402</v>
          </cell>
        </row>
        <row r="1926">
          <cell r="L1926">
            <v>12</v>
          </cell>
          <cell r="V1926">
            <v>4180</v>
          </cell>
        </row>
        <row r="1927">
          <cell r="L1927">
            <v>12</v>
          </cell>
          <cell r="V1927">
            <v>3402</v>
          </cell>
        </row>
        <row r="1928">
          <cell r="L1928">
            <v>12</v>
          </cell>
          <cell r="V1928">
            <v>3402</v>
          </cell>
        </row>
        <row r="1929">
          <cell r="L1929">
            <v>12</v>
          </cell>
          <cell r="V1929">
            <v>3402</v>
          </cell>
        </row>
        <row r="1930">
          <cell r="L1930">
            <v>12</v>
          </cell>
          <cell r="V1930">
            <v>4280</v>
          </cell>
        </row>
        <row r="1931">
          <cell r="L1931">
            <v>12</v>
          </cell>
          <cell r="V1931">
            <v>3402</v>
          </cell>
        </row>
        <row r="1932">
          <cell r="L1932">
            <v>12</v>
          </cell>
          <cell r="V1932">
            <v>3402</v>
          </cell>
        </row>
        <row r="1933">
          <cell r="L1933">
            <v>12</v>
          </cell>
          <cell r="V1933">
            <v>2340</v>
          </cell>
        </row>
        <row r="1934">
          <cell r="L1934">
            <v>12</v>
          </cell>
          <cell r="V1934">
            <v>2340</v>
          </cell>
        </row>
        <row r="1935">
          <cell r="L1935">
            <v>12</v>
          </cell>
          <cell r="V1935">
            <v>2294</v>
          </cell>
        </row>
        <row r="1936">
          <cell r="L1936">
            <v>12</v>
          </cell>
          <cell r="V1936">
            <v>2294</v>
          </cell>
        </row>
        <row r="1937">
          <cell r="L1937">
            <v>12</v>
          </cell>
          <cell r="V1937">
            <v>2294</v>
          </cell>
        </row>
        <row r="1938">
          <cell r="L1938">
            <v>12</v>
          </cell>
          <cell r="V1938">
            <v>2294</v>
          </cell>
        </row>
        <row r="1939">
          <cell r="L1939">
            <v>12</v>
          </cell>
          <cell r="V1939">
            <v>3402</v>
          </cell>
        </row>
        <row r="1940">
          <cell r="L1940">
            <v>12</v>
          </cell>
          <cell r="V1940">
            <v>2022</v>
          </cell>
        </row>
        <row r="1941">
          <cell r="L1941">
            <v>12</v>
          </cell>
          <cell r="V1941">
            <v>2022</v>
          </cell>
        </row>
        <row r="1942">
          <cell r="L1942">
            <v>12</v>
          </cell>
          <cell r="V1942">
            <v>3402</v>
          </cell>
        </row>
        <row r="1943">
          <cell r="L1943">
            <v>12</v>
          </cell>
          <cell r="V1943">
            <v>3402</v>
          </cell>
        </row>
        <row r="1944">
          <cell r="L1944">
            <v>12</v>
          </cell>
          <cell r="V1944">
            <v>3402</v>
          </cell>
        </row>
        <row r="1945">
          <cell r="L1945">
            <v>12</v>
          </cell>
          <cell r="V1945">
            <v>2022</v>
          </cell>
        </row>
        <row r="1946">
          <cell r="L1946">
            <v>12</v>
          </cell>
          <cell r="V1946">
            <v>1545</v>
          </cell>
        </row>
        <row r="1947">
          <cell r="L1947">
            <v>12</v>
          </cell>
          <cell r="V1947">
            <v>1545</v>
          </cell>
        </row>
        <row r="1948">
          <cell r="L1948">
            <v>12</v>
          </cell>
          <cell r="V1948">
            <v>1545</v>
          </cell>
        </row>
        <row r="1949">
          <cell r="L1949">
            <v>12</v>
          </cell>
          <cell r="V1949">
            <v>1545</v>
          </cell>
        </row>
        <row r="1950">
          <cell r="L1950">
            <v>12</v>
          </cell>
          <cell r="V1950">
            <v>4180</v>
          </cell>
        </row>
        <row r="1951">
          <cell r="L1951">
            <v>12</v>
          </cell>
          <cell r="V1951">
            <v>1189</v>
          </cell>
        </row>
        <row r="1952">
          <cell r="L1952">
            <v>12</v>
          </cell>
          <cell r="V1952">
            <v>1189</v>
          </cell>
        </row>
        <row r="1953">
          <cell r="L1953">
            <v>12</v>
          </cell>
          <cell r="V1953">
            <v>1189</v>
          </cell>
        </row>
        <row r="1954">
          <cell r="L1954">
            <v>12</v>
          </cell>
          <cell r="V1954">
            <v>3402</v>
          </cell>
        </row>
        <row r="1955">
          <cell r="L1955">
            <v>12</v>
          </cell>
          <cell r="V1955">
            <v>3402</v>
          </cell>
        </row>
        <row r="1956">
          <cell r="L1956">
            <v>12</v>
          </cell>
          <cell r="V1956">
            <v>4280</v>
          </cell>
        </row>
        <row r="1957">
          <cell r="L1957">
            <v>12</v>
          </cell>
          <cell r="V1957">
            <v>3402</v>
          </cell>
        </row>
        <row r="1958">
          <cell r="L1958">
            <v>12</v>
          </cell>
          <cell r="V1958">
            <v>4280</v>
          </cell>
        </row>
        <row r="1959">
          <cell r="L1959">
            <v>12</v>
          </cell>
          <cell r="V1959">
            <v>2022</v>
          </cell>
        </row>
        <row r="1960">
          <cell r="L1960">
            <v>12</v>
          </cell>
          <cell r="V1960">
            <v>2022</v>
          </cell>
        </row>
        <row r="1961">
          <cell r="L1961">
            <v>12</v>
          </cell>
          <cell r="V1961">
            <v>2022</v>
          </cell>
        </row>
        <row r="1962">
          <cell r="L1962">
            <v>12</v>
          </cell>
          <cell r="V1962">
            <v>1342</v>
          </cell>
        </row>
        <row r="1963">
          <cell r="L1963">
            <v>12</v>
          </cell>
          <cell r="V1963">
            <v>1545</v>
          </cell>
        </row>
        <row r="1964">
          <cell r="L1964">
            <v>12</v>
          </cell>
          <cell r="V1964">
            <v>1342</v>
          </cell>
        </row>
        <row r="1965">
          <cell r="L1965">
            <v>12</v>
          </cell>
          <cell r="V1965">
            <v>1542</v>
          </cell>
        </row>
        <row r="1966">
          <cell r="L1966">
            <v>12</v>
          </cell>
          <cell r="V1966">
            <v>3402</v>
          </cell>
        </row>
        <row r="1967">
          <cell r="L1967">
            <v>12</v>
          </cell>
          <cell r="V1967">
            <v>1342</v>
          </cell>
        </row>
        <row r="1968">
          <cell r="L1968">
            <v>12</v>
          </cell>
          <cell r="V1968">
            <v>4180</v>
          </cell>
        </row>
        <row r="1969">
          <cell r="L1969">
            <v>12</v>
          </cell>
          <cell r="V1969">
            <v>4180</v>
          </cell>
        </row>
        <row r="1970">
          <cell r="L1970">
            <v>12</v>
          </cell>
          <cell r="V1970">
            <v>3402</v>
          </cell>
        </row>
        <row r="1971">
          <cell r="L1971">
            <v>12</v>
          </cell>
          <cell r="V1971">
            <v>4180</v>
          </cell>
        </row>
        <row r="1972">
          <cell r="L1972">
            <v>12</v>
          </cell>
          <cell r="V1972">
            <v>4280</v>
          </cell>
        </row>
        <row r="1973">
          <cell r="L1973">
            <v>12</v>
          </cell>
          <cell r="V1973">
            <v>4280</v>
          </cell>
        </row>
        <row r="1974">
          <cell r="L1974">
            <v>12</v>
          </cell>
          <cell r="V1974">
            <v>4280</v>
          </cell>
        </row>
        <row r="1975">
          <cell r="L1975">
            <v>12</v>
          </cell>
          <cell r="V1975">
            <v>3402</v>
          </cell>
        </row>
        <row r="1976">
          <cell r="L1976">
            <v>12</v>
          </cell>
          <cell r="V1976">
            <v>3402</v>
          </cell>
        </row>
        <row r="1977">
          <cell r="L1977">
            <v>12</v>
          </cell>
          <cell r="V1977">
            <v>3402</v>
          </cell>
        </row>
        <row r="1978">
          <cell r="L1978">
            <v>12</v>
          </cell>
          <cell r="V1978">
            <v>4280</v>
          </cell>
        </row>
        <row r="1979">
          <cell r="L1979">
            <v>12</v>
          </cell>
          <cell r="V1979">
            <v>4280</v>
          </cell>
        </row>
        <row r="1980">
          <cell r="L1980">
            <v>12</v>
          </cell>
          <cell r="V1980">
            <v>4280</v>
          </cell>
        </row>
        <row r="1981">
          <cell r="L1981">
            <v>12</v>
          </cell>
          <cell r="V1981">
            <v>4280</v>
          </cell>
        </row>
        <row r="1982">
          <cell r="L1982">
            <v>12</v>
          </cell>
          <cell r="V1982">
            <v>4280</v>
          </cell>
        </row>
        <row r="1983">
          <cell r="L1983">
            <v>12</v>
          </cell>
          <cell r="V1983">
            <v>4280</v>
          </cell>
        </row>
        <row r="1984">
          <cell r="L1984">
            <v>12</v>
          </cell>
          <cell r="V1984">
            <v>4280</v>
          </cell>
        </row>
        <row r="1985">
          <cell r="L1985">
            <v>12</v>
          </cell>
          <cell r="V1985">
            <v>1189</v>
          </cell>
        </row>
        <row r="1986">
          <cell r="L1986">
            <v>12</v>
          </cell>
          <cell r="V1986">
            <v>1189</v>
          </cell>
        </row>
        <row r="1987">
          <cell r="L1987">
            <v>12</v>
          </cell>
          <cell r="V1987">
            <v>2022</v>
          </cell>
        </row>
        <row r="1988">
          <cell r="L1988">
            <v>13</v>
          </cell>
          <cell r="V1988">
            <v>522</v>
          </cell>
        </row>
        <row r="1989">
          <cell r="L1989">
            <v>13</v>
          </cell>
          <cell r="V1989">
            <v>522</v>
          </cell>
        </row>
        <row r="1990">
          <cell r="L1990">
            <v>13</v>
          </cell>
          <cell r="V1990">
            <v>522</v>
          </cell>
        </row>
        <row r="1991">
          <cell r="L1991">
            <v>13</v>
          </cell>
          <cell r="V1991">
            <v>522</v>
          </cell>
        </row>
        <row r="1992">
          <cell r="L1992">
            <v>13</v>
          </cell>
          <cell r="V1992">
            <v>550</v>
          </cell>
        </row>
        <row r="1993">
          <cell r="L1993">
            <v>13</v>
          </cell>
          <cell r="V1993">
            <v>1010</v>
          </cell>
        </row>
        <row r="1994">
          <cell r="L1994">
            <v>13</v>
          </cell>
          <cell r="V1994">
            <v>1010</v>
          </cell>
        </row>
        <row r="1995">
          <cell r="L1995">
            <v>13</v>
          </cell>
          <cell r="V1995">
            <v>1010</v>
          </cell>
        </row>
        <row r="1996">
          <cell r="L1996">
            <v>13</v>
          </cell>
          <cell r="V1996">
            <v>1010</v>
          </cell>
        </row>
        <row r="1997">
          <cell r="L1997">
            <v>13</v>
          </cell>
          <cell r="V1997">
            <v>1010</v>
          </cell>
        </row>
        <row r="1998">
          <cell r="L1998">
            <v>13</v>
          </cell>
          <cell r="V1998">
            <v>1010</v>
          </cell>
        </row>
        <row r="1999">
          <cell r="L1999">
            <v>13</v>
          </cell>
          <cell r="V1999">
            <v>1010</v>
          </cell>
        </row>
        <row r="2000">
          <cell r="L2000">
            <v>13</v>
          </cell>
          <cell r="V2000">
            <v>1010</v>
          </cell>
        </row>
        <row r="2001">
          <cell r="L2001">
            <v>13</v>
          </cell>
          <cell r="V2001">
            <v>1010</v>
          </cell>
        </row>
        <row r="2002">
          <cell r="L2002">
            <v>13</v>
          </cell>
          <cell r="V2002">
            <v>522</v>
          </cell>
        </row>
        <row r="2003">
          <cell r="L2003">
            <v>13</v>
          </cell>
          <cell r="V2003">
            <v>522</v>
          </cell>
        </row>
        <row r="2004">
          <cell r="L2004">
            <v>13</v>
          </cell>
          <cell r="V2004">
            <v>522</v>
          </cell>
        </row>
        <row r="2005">
          <cell r="L2005">
            <v>13</v>
          </cell>
          <cell r="V2005">
            <v>522</v>
          </cell>
        </row>
        <row r="2006">
          <cell r="L2006">
            <v>13</v>
          </cell>
          <cell r="V2006">
            <v>522</v>
          </cell>
        </row>
        <row r="2007">
          <cell r="L2007">
            <v>13</v>
          </cell>
          <cell r="V2007">
            <v>1061</v>
          </cell>
        </row>
        <row r="2008">
          <cell r="L2008">
            <v>13</v>
          </cell>
          <cell r="V2008">
            <v>1061</v>
          </cell>
        </row>
        <row r="2009">
          <cell r="L2009">
            <v>13</v>
          </cell>
          <cell r="V2009">
            <v>1061</v>
          </cell>
        </row>
        <row r="2010">
          <cell r="L2010">
            <v>13</v>
          </cell>
          <cell r="V2010">
            <v>1061</v>
          </cell>
        </row>
        <row r="2011">
          <cell r="L2011">
            <v>13</v>
          </cell>
          <cell r="V2011">
            <v>1061</v>
          </cell>
        </row>
        <row r="2012">
          <cell r="L2012">
            <v>13</v>
          </cell>
          <cell r="V2012">
            <v>1061</v>
          </cell>
        </row>
        <row r="2013">
          <cell r="L2013">
            <v>13</v>
          </cell>
          <cell r="V2013">
            <v>224</v>
          </cell>
        </row>
        <row r="2014">
          <cell r="L2014">
            <v>13</v>
          </cell>
          <cell r="V2014">
            <v>1061</v>
          </cell>
        </row>
        <row r="2015">
          <cell r="L2015">
            <v>13</v>
          </cell>
          <cell r="V2015">
            <v>1061</v>
          </cell>
        </row>
        <row r="2016">
          <cell r="L2016">
            <v>13</v>
          </cell>
          <cell r="V2016">
            <v>1061</v>
          </cell>
        </row>
        <row r="2017">
          <cell r="L2017">
            <v>13</v>
          </cell>
          <cell r="V2017">
            <v>1061</v>
          </cell>
        </row>
        <row r="2018">
          <cell r="L2018">
            <v>13</v>
          </cell>
          <cell r="V2018">
            <v>224</v>
          </cell>
        </row>
        <row r="2019">
          <cell r="L2019">
            <v>13</v>
          </cell>
          <cell r="V2019">
            <v>1061</v>
          </cell>
        </row>
      </sheetData>
      <sheetData sheetId="14">
        <row r="5">
          <cell r="D5">
            <v>1</v>
          </cell>
          <cell r="G5">
            <v>0.78</v>
          </cell>
          <cell r="H5">
            <v>1.2880000000000001E-2</v>
          </cell>
          <cell r="X5">
            <v>1.2880000000000001E-2</v>
          </cell>
        </row>
        <row r="6">
          <cell r="G6">
            <v>0.79</v>
          </cell>
          <cell r="H6">
            <v>1.2880000000000001E-2</v>
          </cell>
          <cell r="X6">
            <v>1.2880000000000001E-2</v>
          </cell>
        </row>
        <row r="7">
          <cell r="D7">
            <v>0.76131349011298977</v>
          </cell>
          <cell r="G7">
            <v>0.8</v>
          </cell>
          <cell r="H7">
            <v>0.63756000000000002</v>
          </cell>
          <cell r="X7">
            <v>0.63756000000000002</v>
          </cell>
        </row>
        <row r="8">
          <cell r="G8">
            <v>0.81</v>
          </cell>
          <cell r="H8">
            <v>0.64400000000000002</v>
          </cell>
          <cell r="X8">
            <v>0.64400000000000002</v>
          </cell>
        </row>
        <row r="9">
          <cell r="G9">
            <v>0.82</v>
          </cell>
          <cell r="H9">
            <v>0.64400000000000002</v>
          </cell>
          <cell r="X9">
            <v>0.64400000000000002</v>
          </cell>
        </row>
        <row r="10">
          <cell r="G10">
            <v>0.83</v>
          </cell>
          <cell r="H10">
            <v>0.64400000000000002</v>
          </cell>
          <cell r="X10">
            <v>0.64400000000000002</v>
          </cell>
        </row>
        <row r="11">
          <cell r="G11">
            <v>0.84</v>
          </cell>
          <cell r="H11">
            <v>0.64400000000000002</v>
          </cell>
          <cell r="X11">
            <v>0.64400000000000002</v>
          </cell>
        </row>
        <row r="12">
          <cell r="D12">
            <v>0.92</v>
          </cell>
          <cell r="G12">
            <v>0.85</v>
          </cell>
          <cell r="H12">
            <v>0.64400000000000002</v>
          </cell>
          <cell r="X12">
            <v>0.64400000000000002</v>
          </cell>
        </row>
        <row r="13">
          <cell r="G13">
            <v>0.86</v>
          </cell>
          <cell r="H13">
            <v>0.64400000000000002</v>
          </cell>
          <cell r="X13">
            <v>0.64400000000000002</v>
          </cell>
        </row>
        <row r="14">
          <cell r="G14">
            <v>0.87</v>
          </cell>
          <cell r="H14">
            <v>0.64400000000000002</v>
          </cell>
          <cell r="X14">
            <v>0.64400000000000002</v>
          </cell>
        </row>
        <row r="15">
          <cell r="G15">
            <v>0.88</v>
          </cell>
          <cell r="H15">
            <v>0.64400000000000002</v>
          </cell>
          <cell r="X15">
            <v>0.64400000000000002</v>
          </cell>
        </row>
        <row r="16">
          <cell r="G16">
            <v>0.89</v>
          </cell>
          <cell r="H16">
            <v>0.64400000000000002</v>
          </cell>
          <cell r="X16">
            <v>0.64400000000000002</v>
          </cell>
        </row>
        <row r="17">
          <cell r="G17">
            <v>0.9</v>
          </cell>
          <cell r="H17">
            <v>0.7358709677419355</v>
          </cell>
          <cell r="X17">
            <v>0.7358709677419355</v>
          </cell>
        </row>
        <row r="18">
          <cell r="G18">
            <v>0.91</v>
          </cell>
          <cell r="H18">
            <v>0.77032258064516135</v>
          </cell>
          <cell r="X18">
            <v>0.77032258064516135</v>
          </cell>
        </row>
        <row r="19">
          <cell r="G19">
            <v>0.92</v>
          </cell>
          <cell r="H19">
            <v>0.96554838709677426</v>
          </cell>
          <cell r="X19">
            <v>0.96554838709677426</v>
          </cell>
        </row>
        <row r="20">
          <cell r="G20">
            <v>0.93</v>
          </cell>
          <cell r="H20">
            <v>0.98277419354838713</v>
          </cell>
          <cell r="X20">
            <v>0.98277419354838713</v>
          </cell>
        </row>
        <row r="21">
          <cell r="G21">
            <v>0.94</v>
          </cell>
          <cell r="H21">
            <v>0.98277419354838713</v>
          </cell>
          <cell r="X21">
            <v>0.98277419354838713</v>
          </cell>
        </row>
        <row r="22">
          <cell r="G22">
            <v>0.95</v>
          </cell>
          <cell r="H22">
            <v>0.98277419354838713</v>
          </cell>
          <cell r="X22">
            <v>0.98277419354838713</v>
          </cell>
        </row>
        <row r="23">
          <cell r="G23">
            <v>0.96</v>
          </cell>
          <cell r="H23">
            <v>1</v>
          </cell>
          <cell r="X23">
            <v>1</v>
          </cell>
        </row>
        <row r="27">
          <cell r="C27">
            <v>0.8</v>
          </cell>
        </row>
      </sheetData>
      <sheetData sheetId="15">
        <row r="4">
          <cell r="D4">
            <v>8</v>
          </cell>
          <cell r="G4">
            <v>0.78</v>
          </cell>
          <cell r="H4">
            <v>717</v>
          </cell>
          <cell r="X4">
            <v>337.56020000000001</v>
          </cell>
        </row>
        <row r="5">
          <cell r="G5">
            <v>0.8</v>
          </cell>
          <cell r="H5">
            <v>717</v>
          </cell>
        </row>
        <row r="6">
          <cell r="D6">
            <v>0.92</v>
          </cell>
          <cell r="G6">
            <v>0.81</v>
          </cell>
          <cell r="H6">
            <v>753</v>
          </cell>
        </row>
        <row r="7">
          <cell r="G7">
            <v>0.9</v>
          </cell>
          <cell r="H7">
            <v>974</v>
          </cell>
        </row>
        <row r="8">
          <cell r="G8">
            <v>0.92</v>
          </cell>
          <cell r="H8">
            <v>974</v>
          </cell>
        </row>
        <row r="9">
          <cell r="G9">
            <v>0.96</v>
          </cell>
          <cell r="H9">
            <v>974</v>
          </cell>
        </row>
        <row r="12">
          <cell r="E12">
            <v>816.18972332015812</v>
          </cell>
        </row>
        <row r="13">
          <cell r="E13">
            <v>816.18972332015812</v>
          </cell>
        </row>
        <row r="14">
          <cell r="E14">
            <v>816.18972332015812</v>
          </cell>
        </row>
        <row r="15">
          <cell r="E15">
            <v>857.16996047430837</v>
          </cell>
        </row>
        <row r="16">
          <cell r="E16">
            <v>857.16996047430837</v>
          </cell>
        </row>
        <row r="17">
          <cell r="E17">
            <v>1108.7430830039527</v>
          </cell>
        </row>
        <row r="18">
          <cell r="E18">
            <v>1108.7430830039527</v>
          </cell>
        </row>
        <row r="19">
          <cell r="E19">
            <v>1108.7430830039527</v>
          </cell>
        </row>
        <row r="20">
          <cell r="E20">
            <v>1108.7430830039527</v>
          </cell>
        </row>
        <row r="21">
          <cell r="E21">
            <v>1108.7430830039527</v>
          </cell>
        </row>
      </sheetData>
      <sheetData sheetId="16">
        <row r="5">
          <cell r="D5">
            <v>42</v>
          </cell>
          <cell r="E5">
            <v>28.690565487905797</v>
          </cell>
          <cell r="N5">
            <v>0</v>
          </cell>
        </row>
        <row r="6">
          <cell r="D6">
            <v>42</v>
          </cell>
          <cell r="E6">
            <v>28.690565487905797</v>
          </cell>
        </row>
        <row r="7">
          <cell r="D7">
            <v>52</v>
          </cell>
          <cell r="E7">
            <v>36.125849695825025</v>
          </cell>
        </row>
        <row r="8">
          <cell r="D8">
            <v>42</v>
          </cell>
          <cell r="E8">
            <v>28.690565487905797</v>
          </cell>
        </row>
        <row r="9">
          <cell r="D9">
            <v>52</v>
          </cell>
          <cell r="E9">
            <v>36.125849695825025</v>
          </cell>
        </row>
        <row r="10">
          <cell r="D10">
            <v>42</v>
          </cell>
          <cell r="E10">
            <v>38.423979083452345</v>
          </cell>
        </row>
        <row r="11">
          <cell r="D11">
            <v>42</v>
          </cell>
          <cell r="E11">
            <v>38.423979083452345</v>
          </cell>
        </row>
        <row r="12">
          <cell r="D12">
            <v>52</v>
          </cell>
          <cell r="E12">
            <v>48.899409168524336</v>
          </cell>
        </row>
        <row r="13">
          <cell r="D13">
            <v>52</v>
          </cell>
          <cell r="E13">
            <v>49.930791778310038</v>
          </cell>
        </row>
        <row r="14">
          <cell r="D14">
            <v>52</v>
          </cell>
          <cell r="E14">
            <v>49.930791778310038</v>
          </cell>
        </row>
        <row r="16">
          <cell r="D16">
            <v>5</v>
          </cell>
        </row>
        <row r="18">
          <cell r="L18">
            <v>1.0672313393329804</v>
          </cell>
        </row>
      </sheetData>
      <sheetData sheetId="17">
        <row r="4">
          <cell r="D4">
            <v>1</v>
          </cell>
        </row>
        <row r="10">
          <cell r="C10">
            <v>1</v>
          </cell>
          <cell r="D10">
            <v>1</v>
          </cell>
          <cell r="E10">
            <v>1</v>
          </cell>
          <cell r="H10">
            <v>28.592194672224558</v>
          </cell>
          <cell r="I10">
            <v>28.592194672224558</v>
          </cell>
          <cell r="J10">
            <v>28.592194672224558</v>
          </cell>
          <cell r="N10">
            <v>10.67521839661357</v>
          </cell>
          <cell r="O10">
            <v>10.67521839661357</v>
          </cell>
          <cell r="P10">
            <v>10.67521839661357</v>
          </cell>
          <cell r="T10">
            <v>16.868756602246524</v>
          </cell>
          <cell r="U10">
            <v>16.868756602246524</v>
          </cell>
          <cell r="V10">
            <v>16.868756602246524</v>
          </cell>
        </row>
        <row r="11">
          <cell r="C11">
            <v>0.96653103549567809</v>
          </cell>
          <cell r="D11">
            <v>0.80239595833268995</v>
          </cell>
          <cell r="E11">
            <v>0.84284943081385577</v>
          </cell>
          <cell r="H11">
            <v>27.635243523639211</v>
          </cell>
          <cell r="I11">
            <v>27.635243523639211</v>
          </cell>
          <cell r="J11">
            <v>27.635243523639211</v>
          </cell>
          <cell r="N11">
            <v>8.565752095761507</v>
          </cell>
          <cell r="O11">
            <v>8.565752095761507</v>
          </cell>
          <cell r="P11">
            <v>8.565752095761507</v>
          </cell>
          <cell r="T11">
            <v>14.217821900740955</v>
          </cell>
          <cell r="U11">
            <v>14.217821900740955</v>
          </cell>
          <cell r="V11">
            <v>14.217821900740955</v>
          </cell>
        </row>
        <row r="12">
          <cell r="C12">
            <v>0.97558288037582053</v>
          </cell>
          <cell r="D12">
            <v>0.94300264928035371</v>
          </cell>
          <cell r="E12">
            <v>0.94928609601974301</v>
          </cell>
          <cell r="H12">
            <v>27.894055634595023</v>
          </cell>
          <cell r="I12">
            <v>27.894055634595023</v>
          </cell>
          <cell r="J12">
            <v>27.894055634595023</v>
          </cell>
          <cell r="N12">
            <v>10.066759229652966</v>
          </cell>
          <cell r="O12">
            <v>10.066759229652966</v>
          </cell>
          <cell r="P12">
            <v>10.066759229652966</v>
          </cell>
          <cell r="T12">
            <v>16.013276099653869</v>
          </cell>
          <cell r="U12">
            <v>16.013276099653869</v>
          </cell>
          <cell r="V12">
            <v>16.013276099653869</v>
          </cell>
        </row>
        <row r="13">
          <cell r="C13">
            <v>0.97834843043426889</v>
          </cell>
          <cell r="D13">
            <v>1.0367023026094961</v>
          </cell>
          <cell r="E13">
            <v>1.1143585819770787</v>
          </cell>
          <cell r="H13">
            <v>27.973128780241961</v>
          </cell>
          <cell r="I13">
            <v>27.973128780241961</v>
          </cell>
          <cell r="J13">
            <v>27.973128780241961</v>
          </cell>
          <cell r="N13">
            <v>11.067023492628541</v>
          </cell>
          <cell r="O13">
            <v>11.067023492628541</v>
          </cell>
          <cell r="P13">
            <v>11.067023492628541</v>
          </cell>
          <cell r="T13">
            <v>18.797843686995922</v>
          </cell>
          <cell r="U13">
            <v>18.797843686995922</v>
          </cell>
          <cell r="V13">
            <v>18.797843686995922</v>
          </cell>
        </row>
        <row r="14">
          <cell r="C14">
            <v>0.99599967755121188</v>
          </cell>
          <cell r="D14">
            <v>1.2017633115179742</v>
          </cell>
          <cell r="E14">
            <v>1.1806286902515699</v>
          </cell>
          <cell r="H14">
            <v>28.477816674017138</v>
          </cell>
          <cell r="I14">
            <v>28.477816674017138</v>
          </cell>
          <cell r="J14">
            <v>28.477816674017138</v>
          </cell>
          <cell r="N14">
            <v>12.829085811491922</v>
          </cell>
          <cell r="O14">
            <v>12.829085811491922</v>
          </cell>
          <cell r="P14">
            <v>12.829085811491922</v>
          </cell>
          <cell r="T14">
            <v>19.915738013482837</v>
          </cell>
          <cell r="U14">
            <v>19.915738013482837</v>
          </cell>
          <cell r="V14">
            <v>19.915738013482837</v>
          </cell>
        </row>
        <row r="15">
          <cell r="C15">
            <v>0.99775823984663536</v>
          </cell>
          <cell r="D15">
            <v>1.2609914232514403</v>
          </cell>
          <cell r="E15">
            <v>1.2947568667954896</v>
          </cell>
          <cell r="H15">
            <v>28.528097829511122</v>
          </cell>
          <cell r="I15">
            <v>28.527897004158245</v>
          </cell>
          <cell r="J15">
            <v>28.513053647933418</v>
          </cell>
          <cell r="N15">
            <v>13.461358839465703</v>
          </cell>
          <cell r="O15">
            <v>13.461360808341782</v>
          </cell>
          <cell r="P15">
            <v>13.461358839465703</v>
          </cell>
          <cell r="T15">
            <v>21.840938445060438</v>
          </cell>
          <cell r="U15">
            <v>21.840938445060438</v>
          </cell>
          <cell r="V15">
            <v>21.840938445060438</v>
          </cell>
        </row>
        <row r="16">
          <cell r="C16">
            <v>0.99253908752237385</v>
          </cell>
          <cell r="D16">
            <v>1.1443240276747486</v>
          </cell>
          <cell r="E16">
            <v>1.5017149940688896</v>
          </cell>
          <cell r="H16">
            <v>28.378870810231842</v>
          </cell>
          <cell r="I16">
            <v>28.449478641633032</v>
          </cell>
          <cell r="J16">
            <v>28.346935641381059</v>
          </cell>
          <cell r="N16">
            <v>12.215908911920412</v>
          </cell>
          <cell r="O16">
            <v>12.257914881552411</v>
          </cell>
          <cell r="P16">
            <v>12.013148153981833</v>
          </cell>
          <cell r="T16">
            <v>25.332064720892181</v>
          </cell>
          <cell r="U16">
            <v>25.377443375125985</v>
          </cell>
          <cell r="V16">
            <v>25.120711788054397</v>
          </cell>
        </row>
        <row r="17">
          <cell r="C17">
            <v>0.9880653513171489</v>
          </cell>
          <cell r="D17">
            <v>1.1353177338778644</v>
          </cell>
          <cell r="E17">
            <v>1.4989231158514602</v>
          </cell>
          <cell r="H17">
            <v>28.25095687373987</v>
          </cell>
          <cell r="I17">
            <v>28.431620936239895</v>
          </cell>
          <cell r="J17">
            <v>28.096020114037266</v>
          </cell>
          <cell r="N17">
            <v>12.119764758694606</v>
          </cell>
          <cell r="O17">
            <v>12.246485556325574</v>
          </cell>
          <cell r="P17">
            <v>11.993558822139665</v>
          </cell>
          <cell r="T17">
            <v>25.284969206779252</v>
          </cell>
          <cell r="U17">
            <v>25.421729303175432</v>
          </cell>
          <cell r="V17">
            <v>25.154785156250014</v>
          </cell>
        </row>
        <row r="18">
          <cell r="C18">
            <v>0.98036632179244187</v>
          </cell>
          <cell r="D18">
            <v>1.0879127803981878</v>
          </cell>
          <cell r="E18">
            <v>1.4661986148759947</v>
          </cell>
          <cell r="H18">
            <v>28.030824722782242</v>
          </cell>
          <cell r="I18">
            <v>28.318556262600772</v>
          </cell>
          <cell r="J18">
            <v>27.747570407006037</v>
          </cell>
          <cell r="N18">
            <v>11.613706527217754</v>
          </cell>
          <cell r="O18">
            <v>11.88364927230338</v>
          </cell>
          <cell r="P18">
            <v>11.462107012348799</v>
          </cell>
          <cell r="T18">
            <v>24.732947564894143</v>
          </cell>
          <cell r="U18">
            <v>25.009186775453625</v>
          </cell>
          <cell r="V18">
            <v>24.581926899571613</v>
          </cell>
        </row>
        <row r="19">
          <cell r="C19">
            <v>0.97162673956798573</v>
          </cell>
          <cell r="D19">
            <v>1.0613414287400473</v>
          </cell>
          <cell r="E19">
            <v>1.4485962428974537</v>
          </cell>
          <cell r="H19">
            <v>27.780940886466681</v>
          </cell>
          <cell r="I19">
            <v>28.193711803805417</v>
          </cell>
          <cell r="J19">
            <v>27.358296055947562</v>
          </cell>
          <cell r="N19">
            <v>11.330051545173884</v>
          </cell>
          <cell r="O19">
            <v>11.538484634891663</v>
          </cell>
          <cell r="P19">
            <v>11.112480901902762</v>
          </cell>
          <cell r="T19">
            <v>24.436017436365933</v>
          </cell>
          <cell r="U19">
            <v>24.645622007308489</v>
          </cell>
          <cell r="V19">
            <v>24.219311129662348</v>
          </cell>
        </row>
        <row r="20">
          <cell r="C20">
            <v>0.95706402859617101</v>
          </cell>
          <cell r="D20">
            <v>1.0242028239233356</v>
          </cell>
          <cell r="E20">
            <v>1.4235695991157189</v>
          </cell>
          <cell r="H20">
            <v>27.364561019405212</v>
          </cell>
          <cell r="I20">
            <v>27.8324289629536</v>
          </cell>
          <cell r="J20">
            <v>26.878931845388077</v>
          </cell>
          <cell r="N20">
            <v>10.933588827809961</v>
          </cell>
          <cell r="O20">
            <v>11.221108713457651</v>
          </cell>
          <cell r="P20">
            <v>10.787214709866426</v>
          </cell>
          <cell r="T20">
            <v>24.013849073840721</v>
          </cell>
          <cell r="U20">
            <v>24.299058483492953</v>
          </cell>
          <cell r="V20">
            <v>23.863773469002012</v>
          </cell>
        </row>
        <row r="21">
          <cell r="C21">
            <v>0.94882423668968108</v>
          </cell>
          <cell r="D21">
            <v>1.0096332551000557</v>
          </cell>
          <cell r="E21">
            <v>1.4139810381074369</v>
          </cell>
          <cell r="H21">
            <v>27.128967285156232</v>
          </cell>
          <cell r="I21">
            <v>27.684341922883096</v>
          </cell>
          <cell r="J21">
            <v>26.673052387852799</v>
          </cell>
          <cell r="N21">
            <v>10.778055498676956</v>
          </cell>
          <cell r="O21">
            <v>11.031950919858891</v>
          </cell>
          <cell r="P21">
            <v>10.50724349483365</v>
          </cell>
          <cell r="T21">
            <v>23.852101972026219</v>
          </cell>
          <cell r="U21">
            <v>24.096459173387146</v>
          </cell>
          <cell r="V21">
            <v>23.576335291708695</v>
          </cell>
        </row>
        <row r="22">
          <cell r="C22">
            <v>0.94489883753349901</v>
          </cell>
          <cell r="D22">
            <v>0.99112389382628219</v>
          </cell>
          <cell r="E22">
            <v>1.4016809003956729</v>
          </cell>
          <cell r="H22">
            <v>27.016731508316489</v>
          </cell>
          <cell r="I22">
            <v>27.552756032636076</v>
          </cell>
          <cell r="J22">
            <v>26.369871077998965</v>
          </cell>
          <cell r="N22">
            <v>10.580464024697601</v>
          </cell>
          <cell r="O22">
            <v>10.851588095388077</v>
          </cell>
          <cell r="P22">
            <v>10.291021531628026</v>
          </cell>
          <cell r="T22">
            <v>23.644613942792361</v>
          </cell>
          <cell r="U22">
            <v>23.900713520665288</v>
          </cell>
          <cell r="V22">
            <v>23.360215710055432</v>
          </cell>
        </row>
        <row r="23">
          <cell r="C23">
            <v>0.93999183036098033</v>
          </cell>
          <cell r="D23">
            <v>0.99527228142511592</v>
          </cell>
          <cell r="E23">
            <v>1.4039600394404752</v>
          </cell>
          <cell r="H23">
            <v>26.876429403981831</v>
          </cell>
          <cell r="I23">
            <v>27.510007796749004</v>
          </cell>
          <cell r="J23">
            <v>26.19296953755045</v>
          </cell>
          <cell r="N23">
            <v>10.624748968308955</v>
          </cell>
          <cell r="O23">
            <v>10.844594647807483</v>
          </cell>
          <cell r="P23">
            <v>10.322372928742441</v>
          </cell>
          <cell r="T23">
            <v>23.683060184601807</v>
          </cell>
          <cell r="U23">
            <v>23.885433073966759</v>
          </cell>
          <cell r="V23">
            <v>23.390296197706629</v>
          </cell>
        </row>
        <row r="24">
          <cell r="C24">
            <v>0.93844026306360273</v>
          </cell>
          <cell r="D24">
            <v>0.99038283696856244</v>
          </cell>
          <cell r="E24">
            <v>1.4002040761864278</v>
          </cell>
          <cell r="H24">
            <v>26.832066689768155</v>
          </cell>
          <cell r="I24">
            <v>27.604226389238914</v>
          </cell>
          <cell r="J24">
            <v>26.175161054057497</v>
          </cell>
          <cell r="N24">
            <v>10.572553080897135</v>
          </cell>
          <cell r="O24">
            <v>10.781618179813471</v>
          </cell>
          <cell r="P24">
            <v>10.400406376008052</v>
          </cell>
          <cell r="T24">
            <v>23.619701754662298</v>
          </cell>
          <cell r="U24">
            <v>23.817776587701573</v>
          </cell>
          <cell r="V24">
            <v>23.467025264616979</v>
          </cell>
        </row>
        <row r="25">
          <cell r="C25">
            <v>0.94175183872924495</v>
          </cell>
          <cell r="D25">
            <v>0.99892896728611136</v>
          </cell>
          <cell r="E25">
            <v>1.4062073146577996</v>
          </cell>
          <cell r="H25">
            <v>26.926751905871999</v>
          </cell>
          <cell r="I25">
            <v>27.67585212953631</v>
          </cell>
          <cell r="J25">
            <v>26.250356366557419</v>
          </cell>
          <cell r="N25">
            <v>10.663784888482891</v>
          </cell>
          <cell r="O25">
            <v>10.809471868699562</v>
          </cell>
          <cell r="P25">
            <v>10.521873228011561</v>
          </cell>
          <cell r="T25">
            <v>23.720968923261111</v>
          </cell>
          <cell r="U25">
            <v>23.846711189516181</v>
          </cell>
          <cell r="V25">
            <v>23.592001638104879</v>
          </cell>
        </row>
        <row r="26">
          <cell r="C26">
            <v>0.94967934776277163</v>
          </cell>
          <cell r="D26">
            <v>1.0208930589058918</v>
          </cell>
          <cell r="E26">
            <v>1.4191055119007527</v>
          </cell>
          <cell r="H26">
            <v>27.153416787424412</v>
          </cell>
          <cell r="I26">
            <v>27.862334220640101</v>
          </cell>
          <cell r="J26">
            <v>26.378705424647226</v>
          </cell>
          <cell r="N26">
            <v>10.898256363407278</v>
          </cell>
          <cell r="O26">
            <v>11.035896547378993</v>
          </cell>
          <cell r="P26">
            <v>10.704244306010633</v>
          </cell>
          <cell r="T26">
            <v>23.938545473160257</v>
          </cell>
          <cell r="U26">
            <v>24.058611469884074</v>
          </cell>
          <cell r="V26">
            <v>23.758123582409286</v>
          </cell>
        </row>
        <row r="27">
          <cell r="C27">
            <v>0.95473846802600237</v>
          </cell>
          <cell r="D27">
            <v>1.0140669624995113</v>
          </cell>
          <cell r="E27">
            <v>1.4153507158198715</v>
          </cell>
          <cell r="H27">
            <v>27.298068138860902</v>
          </cell>
          <cell r="I27">
            <v>28.034118652343743</v>
          </cell>
          <cell r="J27">
            <v>26.430683751260077</v>
          </cell>
          <cell r="N27">
            <v>10.825386293472826</v>
          </cell>
          <cell r="O27">
            <v>10.99895058908769</v>
          </cell>
          <cell r="P27">
            <v>10.614950856854813</v>
          </cell>
          <cell r="T27">
            <v>23.8752067319808</v>
          </cell>
          <cell r="U27">
            <v>24.038637222782242</v>
          </cell>
          <cell r="V27">
            <v>23.683398831275252</v>
          </cell>
        </row>
        <row r="28">
          <cell r="C28">
            <v>0.9515091807910524</v>
          </cell>
          <cell r="D28">
            <v>1.0094419045550331</v>
          </cell>
          <cell r="E28">
            <v>1.4128688387958184</v>
          </cell>
          <cell r="H28">
            <v>27.205735729586682</v>
          </cell>
          <cell r="I28">
            <v>27.932302167338733</v>
          </cell>
          <cell r="J28">
            <v>26.349558184223792</v>
          </cell>
          <cell r="N28">
            <v>10.776012789818529</v>
          </cell>
          <cell r="O28">
            <v>10.952318745274736</v>
          </cell>
          <cell r="P28">
            <v>10.553706015309935</v>
          </cell>
          <cell r="T28">
            <v>23.833340552545341</v>
          </cell>
          <cell r="U28">
            <v>23.989177088583638</v>
          </cell>
          <cell r="V28">
            <v>23.630766837827611</v>
          </cell>
        </row>
        <row r="29">
          <cell r="C29">
            <v>0.95198466331317322</v>
          </cell>
          <cell r="D29">
            <v>1.0191785580225425</v>
          </cell>
          <cell r="E29">
            <v>1.4186741246979246</v>
          </cell>
          <cell r="H29">
            <v>27.219330818422399</v>
          </cell>
          <cell r="I29">
            <v>27.898311491935484</v>
          </cell>
          <cell r="J29">
            <v>26.32184231665827</v>
          </cell>
          <cell r="N29">
            <v>10.879953692036336</v>
          </cell>
          <cell r="O29">
            <v>10.957793205015122</v>
          </cell>
          <cell r="P29">
            <v>10.556627827305908</v>
          </cell>
          <cell r="T29">
            <v>23.931268507434424</v>
          </cell>
          <cell r="U29">
            <v>23.987365722656204</v>
          </cell>
          <cell r="V29">
            <v>23.621314264112929</v>
          </cell>
        </row>
        <row r="30">
          <cell r="C30">
            <v>0.9538099515410966</v>
          </cell>
          <cell r="D30">
            <v>1.0188075685080351</v>
          </cell>
          <cell r="E30">
            <v>1.4169139108435365</v>
          </cell>
          <cell r="H30">
            <v>27.271519814768105</v>
          </cell>
          <cell r="I30">
            <v>27.877100790700592</v>
          </cell>
          <cell r="J30">
            <v>26.346813571068591</v>
          </cell>
          <cell r="N30">
            <v>10.875993297946115</v>
          </cell>
          <cell r="O30">
            <v>10.947976389238917</v>
          </cell>
          <cell r="P30">
            <v>10.545961441532283</v>
          </cell>
          <cell r="T30">
            <v>23.901575888356849</v>
          </cell>
          <cell r="U30">
            <v>23.958070816532231</v>
          </cell>
          <cell r="V30">
            <v>23.652564264112929</v>
          </cell>
        </row>
        <row r="31">
          <cell r="C31">
            <v>0.95387165064896318</v>
          </cell>
          <cell r="D31">
            <v>1.0321782224225122</v>
          </cell>
          <cell r="E31">
            <v>1.4249231698384395</v>
          </cell>
          <cell r="H31">
            <v>27.273283927671329</v>
          </cell>
          <cell r="I31">
            <v>27.915594285534244</v>
          </cell>
          <cell r="J31">
            <v>26.428531769783223</v>
          </cell>
          <cell r="N31">
            <v>11.018727948588696</v>
          </cell>
          <cell r="O31">
            <v>11.165628740864413</v>
          </cell>
          <cell r="P31">
            <v>10.724259899508541</v>
          </cell>
          <cell r="T31">
            <v>24.036682128906222</v>
          </cell>
          <cell r="U31">
            <v>24.156740250126038</v>
          </cell>
          <cell r="V31">
            <v>23.78827298072072</v>
          </cell>
        </row>
        <row r="32">
          <cell r="C32">
            <v>0.95544993586358895</v>
          </cell>
          <cell r="D32">
            <v>1.0472361731669646</v>
          </cell>
          <cell r="E32">
            <v>1.4331805698488234</v>
          </cell>
          <cell r="H32">
            <v>27.318410565776205</v>
          </cell>
          <cell r="I32">
            <v>28.02419551726307</v>
          </cell>
          <cell r="J32">
            <v>26.47372534967236</v>
          </cell>
          <cell r="N32">
            <v>11.179474861391174</v>
          </cell>
          <cell r="O32">
            <v>11.283172607421832</v>
          </cell>
          <cell r="P32">
            <v>10.904430758568568</v>
          </cell>
          <cell r="T32">
            <v>24.175974199848774</v>
          </cell>
          <cell r="U32">
            <v>24.251283707157263</v>
          </cell>
          <cell r="V32">
            <v>23.925247684601807</v>
          </cell>
        </row>
        <row r="33">
          <cell r="C33">
            <v>0.95896685387259828</v>
          </cell>
          <cell r="D33">
            <v>1.0586402045643162</v>
          </cell>
          <cell r="E33">
            <v>1.4405233729649041</v>
          </cell>
          <cell r="H33">
            <v>27.418966970136051</v>
          </cell>
          <cell r="I33">
            <v>28.103497905115976</v>
          </cell>
          <cell r="J33">
            <v>26.536997149067563</v>
          </cell>
          <cell r="N33">
            <v>11.301215387159742</v>
          </cell>
          <cell r="O33">
            <v>11.410045992943587</v>
          </cell>
          <cell r="P33">
            <v>10.960551600302452</v>
          </cell>
          <cell r="T33">
            <v>24.299838158392156</v>
          </cell>
          <cell r="U33">
            <v>24.380886939264101</v>
          </cell>
          <cell r="V33">
            <v>23.986410817792308</v>
          </cell>
        </row>
        <row r="34">
          <cell r="C34">
            <v>0.96063080168787762</v>
          </cell>
          <cell r="D34">
            <v>1.0611098715262941</v>
          </cell>
          <cell r="E34">
            <v>1.4400185705698223</v>
          </cell>
          <cell r="H34">
            <v>27.46654288999494</v>
          </cell>
          <cell r="I34">
            <v>28.244567871093778</v>
          </cell>
          <cell r="J34">
            <v>26.598128780241961</v>
          </cell>
          <cell r="N34">
            <v>11.327579621345755</v>
          </cell>
          <cell r="O34">
            <v>11.5158238564768</v>
          </cell>
          <cell r="P34">
            <v>11.127099806262606</v>
          </cell>
          <cell r="T34">
            <v>24.291322769657292</v>
          </cell>
          <cell r="U34">
            <v>24.462908344884024</v>
          </cell>
          <cell r="V34">
            <v>24.129455566406296</v>
          </cell>
        </row>
        <row r="35">
          <cell r="C35">
            <v>0.95906780352899612</v>
          </cell>
          <cell r="D35">
            <v>1.0653547182432461</v>
          </cell>
          <cell r="E35">
            <v>1.4418688901927641</v>
          </cell>
          <cell r="H35">
            <v>27.421853342363871</v>
          </cell>
          <cell r="I35">
            <v>28.453715662802374</v>
          </cell>
          <cell r="J35">
            <v>26.635923324092698</v>
          </cell>
          <cell r="N35">
            <v>11.372894287109368</v>
          </cell>
          <cell r="O35">
            <v>11.768672820060491</v>
          </cell>
          <cell r="P35">
            <v>11.222701534148232</v>
          </cell>
          <cell r="T35">
            <v>24.322535361013056</v>
          </cell>
          <cell r="U35">
            <v>24.702672158518194</v>
          </cell>
          <cell r="V35">
            <v>24.209681357106891</v>
          </cell>
        </row>
        <row r="36">
          <cell r="C36">
            <v>0.95923492823300771</v>
          </cell>
          <cell r="D36">
            <v>1.0749583946091059</v>
          </cell>
          <cell r="E36">
            <v>1.4474234672984272</v>
          </cell>
          <cell r="H36">
            <v>27.426631804435509</v>
          </cell>
          <cell r="I36">
            <v>28.666657478578582</v>
          </cell>
          <cell r="J36">
            <v>26.691114856350762</v>
          </cell>
          <cell r="N36">
            <v>11.475415629725315</v>
          </cell>
          <cell r="O36">
            <v>11.884015483240878</v>
          </cell>
          <cell r="P36">
            <v>11.321459370274685</v>
          </cell>
          <cell r="T36">
            <v>24.416234170236901</v>
          </cell>
          <cell r="U36">
            <v>24.799570391255017</v>
          </cell>
          <cell r="V36">
            <v>24.301669213079638</v>
          </cell>
        </row>
        <row r="37">
          <cell r="C37">
            <v>0.96054011226258751</v>
          </cell>
          <cell r="D37">
            <v>1.0885567326178798</v>
          </cell>
          <cell r="E37">
            <v>1.4553010691600006</v>
          </cell>
          <cell r="H37">
            <v>27.463949880292333</v>
          </cell>
          <cell r="I37">
            <v>28.781805223034322</v>
          </cell>
          <cell r="J37">
            <v>26.70526123046875</v>
          </cell>
          <cell r="N37">
            <v>11.620580857799949</v>
          </cell>
          <cell r="O37">
            <v>12.073534565587199</v>
          </cell>
          <cell r="P37">
            <v>11.370471585181418</v>
          </cell>
          <cell r="T37">
            <v>24.549119518649185</v>
          </cell>
          <cell r="U37">
            <v>24.972215221774245</v>
          </cell>
          <cell r="V37">
            <v>24.341552734375018</v>
          </cell>
        </row>
        <row r="38">
          <cell r="C38">
            <v>0.96529135673198829</v>
          </cell>
          <cell r="D38">
            <v>1.0995298333661467</v>
          </cell>
          <cell r="E38">
            <v>1.4606274639113519</v>
          </cell>
          <cell r="H38">
            <v>27.599798387096772</v>
          </cell>
          <cell r="I38">
            <v>28.90771681262596</v>
          </cell>
          <cell r="J38">
            <v>26.666881930443562</v>
          </cell>
          <cell r="N38">
            <v>11.737721104775742</v>
          </cell>
          <cell r="O38">
            <v>12.243233957598246</v>
          </cell>
          <cell r="P38">
            <v>11.308612454322063</v>
          </cell>
          <cell r="T38">
            <v>24.638969175277214</v>
          </cell>
          <cell r="U38">
            <v>25.109355311239948</v>
          </cell>
          <cell r="V38">
            <v>24.259415165070553</v>
          </cell>
        </row>
        <row r="39">
          <cell r="C39">
            <v>0.96603753031775219</v>
          </cell>
          <cell r="D39">
            <v>1.1048701273718982</v>
          </cell>
          <cell r="E39">
            <v>1.4630801616062095</v>
          </cell>
          <cell r="H39">
            <v>27.621133127520203</v>
          </cell>
          <cell r="I39">
            <v>28.954412644909315</v>
          </cell>
          <cell r="J39">
            <v>26.530232091103795</v>
          </cell>
          <cell r="N39">
            <v>11.794729909589265</v>
          </cell>
          <cell r="O39">
            <v>12.209110383064568</v>
          </cell>
          <cell r="P39">
            <v>11.355481547694039</v>
          </cell>
          <cell r="T39">
            <v>24.680343135710658</v>
          </cell>
          <cell r="U39">
            <v>25.045981130292333</v>
          </cell>
          <cell r="V39">
            <v>24.296772618447587</v>
          </cell>
        </row>
        <row r="40">
          <cell r="C40">
            <v>0.96745417623787133</v>
          </cell>
          <cell r="D40">
            <v>1.113825937328309</v>
          </cell>
          <cell r="E40">
            <v>1.4675965055504734</v>
          </cell>
        </row>
        <row r="41">
          <cell r="C41">
            <v>0.96887289959866962</v>
          </cell>
          <cell r="D41">
            <v>1.1228543409135892</v>
          </cell>
          <cell r="E41">
            <v>1.47212679087892</v>
          </cell>
        </row>
        <row r="42">
          <cell r="C42">
            <v>0.97029370344661026</v>
          </cell>
          <cell r="D42">
            <v>1.1319559265541321</v>
          </cell>
          <cell r="E42">
            <v>1.4766710606268438</v>
          </cell>
        </row>
        <row r="43">
          <cell r="C43">
            <v>0.97171659083262396</v>
          </cell>
          <cell r="D43">
            <v>1.1411312874459734</v>
          </cell>
          <cell r="E43">
            <v>1.4812293579623843</v>
          </cell>
        </row>
        <row r="44">
          <cell r="C44">
            <v>0.97314156481211556</v>
          </cell>
          <cell r="D44">
            <v>1.1503810215934516</v>
          </cell>
          <cell r="E44">
            <v>1.4858017261869354</v>
          </cell>
        </row>
        <row r="45">
          <cell r="C45">
            <v>0.9745686284449705</v>
          </cell>
          <cell r="D45">
            <v>1.1597057318481843</v>
          </cell>
          <cell r="E45">
            <v>1.4903882087355569</v>
          </cell>
        </row>
        <row r="46">
          <cell r="C46">
            <v>0.97599778479556132</v>
          </cell>
          <cell r="D46">
            <v>1.1691060259483583</v>
          </cell>
          <cell r="E46">
            <v>1.4949888491773873</v>
          </cell>
        </row>
        <row r="47">
          <cell r="C47">
            <v>0.9774290369327544</v>
          </cell>
          <cell r="D47">
            <v>1.1785825165583392</v>
          </cell>
          <cell r="E47">
            <v>1.4996036912160573</v>
          </cell>
        </row>
        <row r="48">
          <cell r="C48">
            <v>0.97886238792991631</v>
          </cell>
          <cell r="D48">
            <v>1.1881358213086015</v>
          </cell>
          <cell r="E48">
            <v>1.5042327786901053</v>
          </cell>
        </row>
        <row r="49">
          <cell r="C49">
            <v>0.98029784086492078</v>
          </cell>
          <cell r="D49">
            <v>1.197766562835983</v>
          </cell>
          <cell r="E49">
            <v>1.5088761555733938</v>
          </cell>
        </row>
        <row r="50">
          <cell r="C50">
            <v>0.98173539882015481</v>
          </cell>
          <cell r="D50">
            <v>1.2074753688242652</v>
          </cell>
          <cell r="E50">
            <v>1.5135338659755271</v>
          </cell>
        </row>
        <row r="51">
          <cell r="C51">
            <v>0.98317506488252582</v>
          </cell>
          <cell r="D51">
            <v>1.2172628720450824</v>
          </cell>
          <cell r="E51">
            <v>1.5182059541422701</v>
          </cell>
        </row>
        <row r="52">
          <cell r="C52">
            <v>0.9846168421434679</v>
          </cell>
          <cell r="D52">
            <v>1.2271297103991627</v>
          </cell>
          <cell r="E52">
            <v>1.5228924644559692</v>
          </cell>
        </row>
        <row r="53">
          <cell r="C53">
            <v>0.98606073369894853</v>
          </cell>
          <cell r="D53">
            <v>1.2370765269579032</v>
          </cell>
          <cell r="E53">
            <v>1.5275934414359729</v>
          </cell>
        </row>
        <row r="54">
          <cell r="C54">
            <v>0.98750674264947536</v>
          </cell>
          <cell r="D54">
            <v>1.2471039700052817</v>
          </cell>
          <cell r="E54">
            <v>1.5323089297390557</v>
          </cell>
        </row>
        <row r="55">
          <cell r="C55">
            <v>0.9889548721001028</v>
          </cell>
          <cell r="D55">
            <v>1.25721269308011</v>
          </cell>
          <cell r="E55">
            <v>1.537038974159842</v>
          </cell>
        </row>
        <row r="56">
          <cell r="C56">
            <v>0.99040512516043866</v>
          </cell>
          <cell r="D56">
            <v>1.2674033550186266</v>
          </cell>
          <cell r="E56">
            <v>1.5417836196312313</v>
          </cell>
        </row>
        <row r="57">
          <cell r="C57">
            <v>0.99185750494465075</v>
          </cell>
          <cell r="D57">
            <v>1.2776766199974376</v>
          </cell>
          <cell r="E57">
            <v>1.5465429112248255</v>
          </cell>
        </row>
        <row r="58">
          <cell r="C58">
            <v>0.99331201457147367</v>
          </cell>
          <cell r="D58">
            <v>1.288033157576804</v>
          </cell>
          <cell r="E58">
            <v>1.5513168941513567</v>
          </cell>
        </row>
        <row r="59">
          <cell r="C59">
            <v>0.99476865716421559</v>
          </cell>
          <cell r="D59">
            <v>1.29847364274428</v>
          </cell>
          <cell r="E59">
            <v>1.5561056137611169</v>
          </cell>
        </row>
        <row r="60">
          <cell r="C60">
            <v>0.99622743585076479</v>
          </cell>
          <cell r="D60">
            <v>1.3089987559587057</v>
          </cell>
          <cell r="E60">
            <v>1.5609091155443886</v>
          </cell>
        </row>
        <row r="61">
          <cell r="C61">
            <v>0.99768835376359633</v>
          </cell>
          <cell r="D61">
            <v>1.3196091831945562</v>
          </cell>
          <cell r="E61">
            <v>1.5657274451318774</v>
          </cell>
        </row>
        <row r="62">
          <cell r="C62">
            <v>0.99915141403977914</v>
          </cell>
          <cell r="D62">
            <v>1.3303056159866493</v>
          </cell>
          <cell r="E62">
            <v>1.5705606482951451</v>
          </cell>
        </row>
        <row r="63">
          <cell r="C63">
            <v>1.0006166198209823</v>
          </cell>
          <cell r="D63">
            <v>1.3410887514752172</v>
          </cell>
          <cell r="E63">
            <v>1.5754087709470439</v>
          </cell>
        </row>
        <row r="64">
          <cell r="C64">
            <v>1.0020839742534819</v>
          </cell>
          <cell r="D64">
            <v>1.3519592924513419</v>
          </cell>
          <cell r="E64">
            <v>1.5802718591421541</v>
          </cell>
        </row>
        <row r="65">
          <cell r="C65">
            <v>1.0035534804881683</v>
          </cell>
          <cell r="D65">
            <v>1.36291794740276</v>
          </cell>
          <cell r="E65">
            <v>1.5851499590772198</v>
          </cell>
        </row>
        <row r="66">
          <cell r="C66">
            <v>1.0050251416805522</v>
          </cell>
          <cell r="D66">
            <v>1.3739654305600379</v>
          </cell>
          <cell r="E66">
            <v>1.5900431170915894</v>
          </cell>
        </row>
        <row r="67">
          <cell r="C67">
            <v>1.0064989609907717</v>
          </cell>
          <cell r="D67">
            <v>1.3851024619431229</v>
          </cell>
          <cell r="E67">
            <v>1.5949513796676544</v>
          </cell>
        </row>
        <row r="68">
          <cell r="C68">
            <v>1.007974941583599</v>
          </cell>
          <cell r="D68">
            <v>1.3963297674082691</v>
          </cell>
          <cell r="E68">
            <v>1.5998747934312922</v>
          </cell>
        </row>
        <row r="69">
          <cell r="C69">
            <v>1.0094530866284475</v>
          </cell>
          <cell r="D69">
            <v>1.4076480786953462</v>
          </cell>
          <cell r="E69">
            <v>1.6048134051523077</v>
          </cell>
        </row>
        <row r="70">
          <cell r="C70">
            <v>1.0109333992993781</v>
          </cell>
          <cell r="D70">
            <v>1.4190581334755303</v>
          </cell>
          <cell r="E70">
            <v>1.6097672617448791</v>
          </cell>
        </row>
        <row r="71">
          <cell r="C71">
            <v>1.0124158827751066</v>
          </cell>
          <cell r="D71">
            <v>1.4305606753993814</v>
          </cell>
          <cell r="E71">
            <v>1.6147364102680017</v>
          </cell>
        </row>
        <row r="72">
          <cell r="C72">
            <v>1.0139005402390102</v>
          </cell>
          <cell r="D72">
            <v>1.4421564541453109</v>
          </cell>
          <cell r="E72">
            <v>1.6197208979259372</v>
          </cell>
        </row>
        <row r="73">
          <cell r="C73">
            <v>1.0153873748791342</v>
          </cell>
          <cell r="D73">
            <v>1.4538462254684423</v>
          </cell>
          <cell r="E73">
            <v>1.6247207720686598</v>
          </cell>
        </row>
        <row r="74">
          <cell r="C74">
            <v>1.016876389888199</v>
          </cell>
          <cell r="D74">
            <v>1.4656307512498674</v>
          </cell>
          <cell r="E74">
            <v>1.629736080192308</v>
          </cell>
        </row>
        <row r="75">
          <cell r="C75">
            <v>1.0183675884636072</v>
          </cell>
          <cell r="D75">
            <v>1.4775107995463015</v>
          </cell>
          <cell r="E75">
            <v>1.6347668699396343</v>
          </cell>
        </row>
        <row r="76">
          <cell r="C76">
            <v>1.01986097380745</v>
          </cell>
          <cell r="D76">
            <v>1.4894871446401419</v>
          </cell>
          <cell r="E76">
            <v>1.6398131891004584</v>
          </cell>
        </row>
        <row r="77">
          <cell r="C77">
            <v>1.0213565491265144</v>
          </cell>
          <cell r="D77">
            <v>1.5015605670899317</v>
          </cell>
          <cell r="E77">
            <v>1.6448750856121215</v>
          </cell>
        </row>
        <row r="78">
          <cell r="C78">
            <v>1.02285431763229</v>
          </cell>
          <cell r="D78">
            <v>1.513731853781233</v>
          </cell>
          <cell r="E78">
            <v>1.6499526075599409</v>
          </cell>
        </row>
        <row r="79">
          <cell r="C79">
            <v>1.0243542825409757</v>
          </cell>
          <cell r="D79">
            <v>1.5260017979779115</v>
          </cell>
          <cell r="E79">
            <v>1.6550458031776676</v>
          </cell>
        </row>
        <row r="80">
          <cell r="C80">
            <v>1.0258564470734872</v>
          </cell>
          <cell r="D80">
            <v>1.5383711993738378</v>
          </cell>
          <cell r="E80">
            <v>1.6601547208479439</v>
          </cell>
        </row>
        <row r="81">
          <cell r="C81">
            <v>1.0273608144554631</v>
          </cell>
          <cell r="D81">
            <v>1.5508408641450082</v>
          </cell>
          <cell r="E81">
            <v>1.6652794091027634</v>
          </cell>
        </row>
        <row r="82">
          <cell r="C82">
            <v>1.0288673879172725</v>
          </cell>
          <cell r="D82">
            <v>1.5634116050020859</v>
          </cell>
          <cell r="E82">
            <v>1.6704199166239315</v>
          </cell>
        </row>
        <row r="83">
          <cell r="C83">
            <v>1.0303761706940215</v>
          </cell>
          <cell r="D83">
            <v>1.5760842412433704</v>
          </cell>
          <cell r="E83">
            <v>1.6755762922435284</v>
          </cell>
        </row>
        <row r="84">
          <cell r="C84">
            <v>1.0318871660255606</v>
          </cell>
          <cell r="D84">
            <v>1.5888595988081953</v>
          </cell>
          <cell r="E84">
            <v>1.6807485849443728</v>
          </cell>
        </row>
        <row r="85">
          <cell r="C85">
            <v>1.0334003771564912</v>
          </cell>
          <cell r="D85">
            <v>1.601738510330758</v>
          </cell>
          <cell r="E85">
            <v>1.6859368438604874</v>
          </cell>
        </row>
        <row r="86">
          <cell r="C86">
            <v>1.0349158073361726</v>
          </cell>
          <cell r="D86">
            <v>1.6147218151943878</v>
          </cell>
          <cell r="E86">
            <v>1.6911411182775649</v>
          </cell>
        </row>
        <row r="87">
          <cell r="C87">
            <v>1.0364334598187293</v>
          </cell>
          <cell r="D87">
            <v>1.6278103595862519</v>
          </cell>
          <cell r="E87">
            <v>1.6963614576334369</v>
          </cell>
        </row>
        <row r="88">
          <cell r="C88">
            <v>1.0379533378630577</v>
          </cell>
          <cell r="D88">
            <v>1.641004996552506</v>
          </cell>
          <cell r="E88">
            <v>1.7015979115185436</v>
          </cell>
        </row>
        <row r="89">
          <cell r="C89">
            <v>1.0394754447328334</v>
          </cell>
          <cell r="D89">
            <v>1.6543065860538917</v>
          </cell>
          <cell r="E89">
            <v>1.7068505296764045</v>
          </cell>
        </row>
        <row r="90">
          <cell r="C90">
            <v>1.0409997836965179</v>
          </cell>
          <cell r="D90">
            <v>1.6677159950217844</v>
          </cell>
          <cell r="E90">
            <v>1.7121193620040911</v>
          </cell>
        </row>
        <row r="91">
          <cell r="C91">
            <v>1.0425263580273656</v>
          </cell>
          <cell r="D91">
            <v>1.6812340974146951</v>
          </cell>
          <cell r="E91">
            <v>1.7174044585527006</v>
          </cell>
        </row>
        <row r="92">
          <cell r="C92">
            <v>1.0440551710034311</v>
          </cell>
          <cell r="D92">
            <v>1.6948617742752314</v>
          </cell>
          <cell r="E92">
            <v>1.7227058695278321</v>
          </cell>
        </row>
      </sheetData>
      <sheetData sheetId="18">
        <row r="4">
          <cell r="L4">
            <v>3.2325167195356407E-2</v>
          </cell>
        </row>
        <row r="8">
          <cell r="D8">
            <v>4.0142495589450385E-2</v>
          </cell>
        </row>
        <row r="23">
          <cell r="L23">
            <v>4.0142495589450385E-2</v>
          </cell>
        </row>
      </sheetData>
      <sheetData sheetId="19">
        <row r="4">
          <cell r="D4">
            <v>20</v>
          </cell>
        </row>
        <row r="11">
          <cell r="C11">
            <v>20</v>
          </cell>
          <cell r="D11">
            <v>10</v>
          </cell>
          <cell r="E11">
            <v>30</v>
          </cell>
        </row>
      </sheetData>
      <sheetData sheetId="20">
        <row r="4">
          <cell r="H4">
            <v>1</v>
          </cell>
        </row>
        <row r="5">
          <cell r="C5" t="str">
            <v>AEO 2007 - Reference Case</v>
          </cell>
        </row>
        <row r="6">
          <cell r="C6" t="str">
            <v>AEO 2007 - High Economic Case</v>
          </cell>
        </row>
        <row r="7">
          <cell r="C7" t="str">
            <v>AEO 2007 - Low Economic Case</v>
          </cell>
        </row>
        <row r="10">
          <cell r="H10">
            <v>2015</v>
          </cell>
        </row>
        <row r="11">
          <cell r="C11">
            <v>2011</v>
          </cell>
        </row>
        <row r="12">
          <cell r="C12">
            <v>2012</v>
          </cell>
        </row>
        <row r="13">
          <cell r="C13">
            <v>2013</v>
          </cell>
        </row>
        <row r="14">
          <cell r="C14">
            <v>2014</v>
          </cell>
        </row>
        <row r="15">
          <cell r="C15">
            <v>2015</v>
          </cell>
        </row>
        <row r="18">
          <cell r="H18" t="str">
            <v>10000</v>
          </cell>
        </row>
        <row r="19">
          <cell r="C19">
            <v>1000</v>
          </cell>
        </row>
        <row r="20">
          <cell r="C20">
            <v>2000</v>
          </cell>
        </row>
        <row r="21">
          <cell r="C21">
            <v>3000</v>
          </cell>
        </row>
        <row r="22">
          <cell r="C22">
            <v>5000</v>
          </cell>
        </row>
        <row r="23">
          <cell r="C23">
            <v>10000</v>
          </cell>
        </row>
        <row r="26">
          <cell r="H26">
            <v>1</v>
          </cell>
        </row>
        <row r="27">
          <cell r="C27" t="str">
            <v>Average</v>
          </cell>
        </row>
        <row r="28">
          <cell r="C28" t="str">
            <v>High</v>
          </cell>
        </row>
        <row r="29">
          <cell r="C29" t="str">
            <v>Low</v>
          </cell>
        </row>
        <row r="32">
          <cell r="C32" t="str">
            <v>none</v>
          </cell>
        </row>
        <row r="33">
          <cell r="C33" t="str">
            <v>15%</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ngineering"/>
      <sheetName val="Bldg Records with Annual Bills"/>
      <sheetName val="Installation Cost by State"/>
      <sheetName val="Energy Price"/>
      <sheetName val="Discount Rate"/>
      <sheetName val="Lifetime"/>
      <sheetName val="Labels"/>
    </sheetNames>
    <sheetDataSet>
      <sheetData sheetId="0"/>
      <sheetData sheetId="1"/>
      <sheetData sheetId="2">
        <row r="8">
          <cell r="C8" t="str">
            <v>EER=9.5</v>
          </cell>
          <cell r="R8">
            <v>4855.1202437420516</v>
          </cell>
          <cell r="T8">
            <v>1584.83678112655</v>
          </cell>
        </row>
      </sheetData>
      <sheetData sheetId="3"/>
      <sheetData sheetId="4"/>
      <sheetData sheetId="5"/>
      <sheetData sheetId="6"/>
      <sheetData sheetId="7"/>
      <sheetData sheetId="8">
        <row r="21">
          <cell r="F21">
            <v>0</v>
          </cell>
        </row>
        <row r="25">
          <cell r="C25">
            <v>0</v>
          </cell>
        </row>
        <row r="26">
          <cell r="F2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_descr"/>
      <sheetName val="contactlog"/>
      <sheetName val="measurecos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W Interview Guide"/>
      <sheetName val="Contact List"/>
      <sheetName val="Solar Hot Water Data"/>
      <sheetName val="Notes"/>
    </sheetNames>
    <sheetDataSet>
      <sheetData sheetId="0"/>
      <sheetData sheetId="1">
        <row r="1">
          <cell r="A1" t="str">
            <v>Business Name</v>
          </cell>
          <cell r="B1" t="str">
            <v>Location</v>
          </cell>
          <cell r="C1" t="str">
            <v>Contact Name</v>
          </cell>
          <cell r="D1" t="str">
            <v>Phone Number</v>
          </cell>
          <cell r="E1" t="str">
            <v>Date Called</v>
          </cell>
          <cell r="F1" t="str">
            <v xml:space="preserve">Status </v>
          </cell>
          <cell r="G1" t="str">
            <v>Comments</v>
          </cell>
          <cell r="H1" t="str">
            <v>Email</v>
          </cell>
        </row>
        <row r="5">
          <cell r="A5" t="str">
            <v>To be populated</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_Unitary_AC"/>
      <sheetName val="PPI_AC"/>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cseu.com/docs/business/techspec/DCSEU-TECHSPEC-Refrigeration.pdf" TargetMode="External"/><Relationship Id="rId2" Type="http://schemas.openxmlformats.org/officeDocument/2006/relationships/hyperlink" Target="https://www.bgesmartenergy.com/sites/bge/files/BGE_IC_Application_Kitchen_Refrig_Incentives.pdf" TargetMode="External"/><Relationship Id="rId1" Type="http://schemas.openxmlformats.org/officeDocument/2006/relationships/hyperlink" Target="https://www.efficiencyvermont.com/For-My-Business/Ways-To-Save-and-Rebates/Refrigeration-Controls/single-item/index/door-frame-heater-control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zoomScale="110" zoomScaleNormal="110" zoomScalePageLayoutView="150" workbookViewId="0">
      <selection activeCell="B3" sqref="B3"/>
    </sheetView>
  </sheetViews>
  <sheetFormatPr defaultColWidth="8.85546875" defaultRowHeight="15" x14ac:dyDescent="0.3"/>
  <cols>
    <col min="1" max="4" width="8.85546875" style="105"/>
    <col min="5" max="5" width="11" style="105" customWidth="1"/>
    <col min="6" max="15" width="8.85546875" style="105"/>
    <col min="16" max="16" width="25" style="105" bestFit="1" customWidth="1"/>
    <col min="17" max="17" width="103.5703125" style="105" customWidth="1"/>
    <col min="18" max="18" width="31.140625" style="105" bestFit="1" customWidth="1"/>
    <col min="19" max="19" width="25.42578125" style="105" bestFit="1" customWidth="1"/>
    <col min="20" max="20" width="13.140625" style="105" customWidth="1"/>
    <col min="21" max="16384" width="8.85546875" style="105"/>
  </cols>
  <sheetData>
    <row r="1" spans="1:17" ht="21" x14ac:dyDescent="0.4">
      <c r="A1" s="103" t="s">
        <v>93</v>
      </c>
      <c r="B1" s="104"/>
      <c r="C1" s="104"/>
      <c r="D1" s="104"/>
      <c r="F1" s="106"/>
      <c r="G1" s="106"/>
      <c r="H1" s="106"/>
      <c r="I1" s="106"/>
    </row>
    <row r="2" spans="1:17" x14ac:dyDescent="0.3">
      <c r="P2" s="107"/>
    </row>
    <row r="3" spans="1:17" x14ac:dyDescent="0.3">
      <c r="P3" s="108" t="s">
        <v>82</v>
      </c>
    </row>
    <row r="4" spans="1:17" ht="30.75" thickBot="1" x14ac:dyDescent="0.35">
      <c r="P4" s="44" t="s">
        <v>94</v>
      </c>
      <c r="Q4" s="45" t="s">
        <v>219</v>
      </c>
    </row>
    <row r="5" spans="1:17" ht="16.5" customHeight="1" thickBot="1" x14ac:dyDescent="0.35">
      <c r="P5" s="46" t="s">
        <v>95</v>
      </c>
      <c r="Q5" s="47" t="s">
        <v>220</v>
      </c>
    </row>
    <row r="6" spans="1:17" ht="16.5" customHeight="1" thickBot="1" x14ac:dyDescent="0.35">
      <c r="P6" s="44" t="s">
        <v>76</v>
      </c>
      <c r="Q6" s="48" t="s">
        <v>96</v>
      </c>
    </row>
    <row r="7" spans="1:17" ht="35.25" customHeight="1" thickBot="1" x14ac:dyDescent="0.35">
      <c r="P7" s="44" t="s">
        <v>97</v>
      </c>
      <c r="Q7" s="48" t="s">
        <v>211</v>
      </c>
    </row>
    <row r="8" spans="1:17" ht="105" thickBot="1" x14ac:dyDescent="0.35">
      <c r="P8" s="44" t="s">
        <v>77</v>
      </c>
      <c r="Q8" s="45" t="s">
        <v>221</v>
      </c>
    </row>
    <row r="9" spans="1:17" ht="82.5" customHeight="1" thickBot="1" x14ac:dyDescent="0.35">
      <c r="P9" s="44" t="s">
        <v>98</v>
      </c>
      <c r="Q9" s="49" t="s">
        <v>222</v>
      </c>
    </row>
    <row r="10" spans="1:17" ht="31.5" customHeight="1" thickBot="1" x14ac:dyDescent="0.35">
      <c r="P10" s="44" t="s">
        <v>78</v>
      </c>
      <c r="Q10" s="50" t="s">
        <v>99</v>
      </c>
    </row>
    <row r="11" spans="1:17" ht="207.75" customHeight="1" thickBot="1" x14ac:dyDescent="0.35">
      <c r="P11" s="44" t="s">
        <v>79</v>
      </c>
      <c r="Q11" s="51" t="s">
        <v>223</v>
      </c>
    </row>
    <row r="12" spans="1:17" ht="53.25" customHeight="1" thickBot="1" x14ac:dyDescent="0.35">
      <c r="P12" s="44" t="s">
        <v>80</v>
      </c>
      <c r="Q12" s="50" t="s">
        <v>214</v>
      </c>
    </row>
    <row r="13" spans="1:17" ht="34.5" customHeight="1" x14ac:dyDescent="0.3">
      <c r="P13" s="301" t="s">
        <v>81</v>
      </c>
      <c r="Q13" s="52" t="s">
        <v>100</v>
      </c>
    </row>
    <row r="14" spans="1:17" ht="19.5" customHeight="1" x14ac:dyDescent="0.3">
      <c r="P14" s="302"/>
      <c r="Q14" s="53" t="s">
        <v>101</v>
      </c>
    </row>
    <row r="15" spans="1:17" ht="21" customHeight="1" x14ac:dyDescent="0.3">
      <c r="P15" s="302"/>
      <c r="Q15" s="53" t="s">
        <v>102</v>
      </c>
    </row>
    <row r="16" spans="1:17" ht="16.5" customHeight="1" thickBot="1" x14ac:dyDescent="0.35">
      <c r="P16" s="303"/>
      <c r="Q16" s="37" t="s">
        <v>84</v>
      </c>
    </row>
    <row r="21" spans="16:16" x14ac:dyDescent="0.3">
      <c r="P21" s="114"/>
    </row>
    <row r="22" spans="16:16" x14ac:dyDescent="0.3">
      <c r="P22" s="114" t="s">
        <v>141</v>
      </c>
    </row>
    <row r="23" spans="16:16" x14ac:dyDescent="0.3">
      <c r="P23" s="114" t="s">
        <v>142</v>
      </c>
    </row>
    <row r="24" spans="16:16" x14ac:dyDescent="0.3">
      <c r="P24" s="114" t="s">
        <v>143</v>
      </c>
    </row>
    <row r="25" spans="16:16" x14ac:dyDescent="0.3">
      <c r="P25" s="114"/>
    </row>
    <row r="26" spans="16:16" x14ac:dyDescent="0.3">
      <c r="P26" s="114"/>
    </row>
    <row r="27" spans="16:16" x14ac:dyDescent="0.3">
      <c r="P27" s="114"/>
    </row>
  </sheetData>
  <mergeCells count="1">
    <mergeCell ref="P13:P16"/>
  </mergeCells>
  <hyperlinks>
    <hyperlink ref="Q13" r:id="rId1" display="https://www.efficiencyvermont.com/For-My-Business/Ways-To-Save-and-Rebates/Refrigeration-Controls/single-item/index/door-frame-heater-controls"/>
    <hyperlink ref="Q14" r:id="rId2" display="https://www.bgesmartenergy.com/sites/bge/files/BGE_IC_Application_Kitchen_Refrig_Incentives.pdf_x000a_"/>
    <hyperlink ref="Q15" r:id="rId3" display="https://www.dcseu.com/docs/business/techspec/DCSEU-TECHSPEC-Refrigeration.pdf_x000a__x000a_"/>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zoomScalePageLayoutView="150" workbookViewId="0">
      <selection activeCell="B5" sqref="B5"/>
    </sheetView>
  </sheetViews>
  <sheetFormatPr defaultColWidth="31.7109375" defaultRowHeight="15" x14ac:dyDescent="0.3"/>
  <cols>
    <col min="1" max="1" width="5" style="38" customWidth="1"/>
    <col min="2" max="2" width="38.5703125" style="38" customWidth="1"/>
    <col min="3" max="3" width="12.42578125" style="38" bestFit="1" customWidth="1"/>
    <col min="4" max="4" width="31.7109375" style="38" customWidth="1"/>
    <col min="5" max="5" width="28" style="38" customWidth="1"/>
    <col min="6" max="6" width="18.28515625" style="38" customWidth="1"/>
    <col min="7" max="16384" width="31.7109375" style="38"/>
  </cols>
  <sheetData>
    <row r="1" spans="1:6" ht="21" x14ac:dyDescent="0.4">
      <c r="A1" s="34" t="s">
        <v>113</v>
      </c>
    </row>
    <row r="2" spans="1:6" ht="9.75" customHeight="1" x14ac:dyDescent="0.3">
      <c r="A2" s="39"/>
    </row>
    <row r="3" spans="1:6" ht="15.75" x14ac:dyDescent="0.3">
      <c r="A3" s="36"/>
      <c r="B3" s="115" t="s">
        <v>146</v>
      </c>
    </row>
    <row r="4" spans="1:6" x14ac:dyDescent="0.3">
      <c r="A4" s="39"/>
    </row>
    <row r="5" spans="1:6" ht="20.25" customHeight="1" x14ac:dyDescent="0.3"/>
    <row r="6" spans="1:6" ht="21.75" customHeight="1" x14ac:dyDescent="0.4">
      <c r="C6" s="35"/>
      <c r="D6" s="35"/>
      <c r="E6" s="35"/>
      <c r="F6" s="36"/>
    </row>
    <row r="7" spans="1:6" ht="9.75" customHeight="1" x14ac:dyDescent="0.4">
      <c r="C7" s="35"/>
      <c r="D7" s="35"/>
      <c r="E7" s="35"/>
      <c r="F7" s="36"/>
    </row>
    <row r="8" spans="1:6" ht="17.25" x14ac:dyDescent="0.35">
      <c r="B8" s="277" t="s">
        <v>194</v>
      </c>
    </row>
    <row r="9" spans="1:6" x14ac:dyDescent="0.3">
      <c r="B9" s="302" t="s">
        <v>148</v>
      </c>
      <c r="C9" s="306" t="s">
        <v>92</v>
      </c>
      <c r="D9" s="307"/>
      <c r="E9" s="306" t="s">
        <v>179</v>
      </c>
      <c r="F9" s="307"/>
    </row>
    <row r="10" spans="1:6" ht="15.75" thickBot="1" x14ac:dyDescent="0.35">
      <c r="B10" s="303"/>
      <c r="C10" s="308"/>
      <c r="D10" s="309"/>
      <c r="E10" s="308"/>
      <c r="F10" s="309"/>
    </row>
    <row r="11" spans="1:6" ht="15.75" thickBot="1" x14ac:dyDescent="0.35">
      <c r="B11" s="42" t="s">
        <v>182</v>
      </c>
      <c r="C11" s="314">
        <f>'Data Analysis'!$AX$8</f>
        <v>1266.1144624532021</v>
      </c>
      <c r="D11" s="315"/>
      <c r="E11" s="310">
        <f>'Data Analysis'!$AG$9</f>
        <v>1050.5463526062927</v>
      </c>
      <c r="F11" s="311"/>
    </row>
    <row r="12" spans="1:6" ht="15.75" thickBot="1" x14ac:dyDescent="0.35">
      <c r="B12" s="42" t="s">
        <v>129</v>
      </c>
      <c r="C12" s="314">
        <f>'Data Analysis'!$AY$9</f>
        <v>126.61144624532021</v>
      </c>
      <c r="D12" s="315"/>
      <c r="E12" s="310">
        <f>'Data Analysis'!$AE$9</f>
        <v>130.52701296872797</v>
      </c>
      <c r="F12" s="311"/>
    </row>
    <row r="13" spans="1:6" ht="15.75" thickBot="1" x14ac:dyDescent="0.35">
      <c r="B13" s="42" t="s">
        <v>130</v>
      </c>
      <c r="C13" s="304">
        <f>'Data Analysis'!$AY$10</f>
        <v>281.35876943404492</v>
      </c>
      <c r="D13" s="305"/>
      <c r="E13" s="312">
        <f>'Data Analysis'!$AF$9</f>
        <v>231.14998154325136</v>
      </c>
      <c r="F13" s="313"/>
    </row>
    <row r="14" spans="1:6" ht="21" x14ac:dyDescent="0.4">
      <c r="C14" s="35"/>
      <c r="D14" s="35"/>
      <c r="E14" s="35"/>
      <c r="F14" s="36"/>
    </row>
    <row r="15" spans="1:6" s="40" customFormat="1" ht="17.25" x14ac:dyDescent="0.35">
      <c r="B15" s="277" t="s">
        <v>147</v>
      </c>
      <c r="C15" s="38"/>
      <c r="D15" s="38"/>
    </row>
    <row r="16" spans="1:6" ht="15.75" customHeight="1" x14ac:dyDescent="0.3">
      <c r="A16" s="41"/>
      <c r="B16" s="302" t="s">
        <v>148</v>
      </c>
      <c r="C16" s="306" t="s">
        <v>151</v>
      </c>
      <c r="D16" s="307"/>
      <c r="E16" s="306" t="s">
        <v>188</v>
      </c>
      <c r="F16" s="307"/>
    </row>
    <row r="17" spans="1:6" ht="16.5" customHeight="1" thickBot="1" x14ac:dyDescent="0.35">
      <c r="B17" s="303"/>
      <c r="C17" s="308"/>
      <c r="D17" s="309"/>
      <c r="E17" s="308"/>
      <c r="F17" s="309"/>
    </row>
    <row r="18" spans="1:6" s="40" customFormat="1" ht="15" customHeight="1" thickBot="1" x14ac:dyDescent="0.35">
      <c r="B18" s="42" t="str">
        <f>$B$11</f>
        <v>Door Heater Controller</v>
      </c>
      <c r="C18" s="304">
        <f>C11*$G$55</f>
        <v>1170.1007823838343</v>
      </c>
      <c r="D18" s="305"/>
      <c r="E18" s="312">
        <f>E11*$G$55</f>
        <v>970.87992086698216</v>
      </c>
      <c r="F18" s="313"/>
    </row>
    <row r="19" spans="1:6" s="40" customFormat="1" ht="15" customHeight="1" thickBot="1" x14ac:dyDescent="0.35">
      <c r="B19" s="42" t="s">
        <v>129</v>
      </c>
      <c r="C19" s="304">
        <f>C12*$G$55</f>
        <v>117.01007823838343</v>
      </c>
      <c r="D19" s="305"/>
      <c r="E19" s="312">
        <f>E12*$G$55</f>
        <v>120.6287144852661</v>
      </c>
      <c r="F19" s="313"/>
    </row>
    <row r="20" spans="1:6" s="40" customFormat="1" ht="15" customHeight="1" thickBot="1" x14ac:dyDescent="0.35">
      <c r="B20" s="42" t="s">
        <v>130</v>
      </c>
      <c r="C20" s="304">
        <f>C13*$G$55</f>
        <v>260.02239608529652</v>
      </c>
      <c r="D20" s="305"/>
      <c r="E20" s="312">
        <f>E13*$G$55</f>
        <v>213.62110794288813</v>
      </c>
      <c r="F20" s="313"/>
    </row>
    <row r="22" spans="1:6" s="40" customFormat="1" ht="15" customHeight="1" x14ac:dyDescent="0.3">
      <c r="B22" s="302" t="s">
        <v>148</v>
      </c>
      <c r="C22" s="306" t="s">
        <v>152</v>
      </c>
      <c r="D22" s="307"/>
      <c r="E22" s="306" t="s">
        <v>187</v>
      </c>
      <c r="F22" s="307"/>
    </row>
    <row r="23" spans="1:6" s="40" customFormat="1" ht="16.5" customHeight="1" thickBot="1" x14ac:dyDescent="0.35">
      <c r="B23" s="303"/>
      <c r="C23" s="308"/>
      <c r="D23" s="309"/>
      <c r="E23" s="308"/>
      <c r="F23" s="309"/>
    </row>
    <row r="24" spans="1:6" ht="16.5" customHeight="1" thickBot="1" x14ac:dyDescent="0.35">
      <c r="A24" s="41"/>
      <c r="B24" s="42" t="str">
        <f>$B$11</f>
        <v>Door Heater Controller</v>
      </c>
      <c r="C24" s="304">
        <f>C11*$G$56</f>
        <v>1349.4247940826228</v>
      </c>
      <c r="D24" s="305"/>
      <c r="E24" s="312">
        <f>E11*$G$56</f>
        <v>1119.6723026077868</v>
      </c>
      <c r="F24" s="313"/>
    </row>
    <row r="25" spans="1:6" ht="16.5" customHeight="1" thickBot="1" x14ac:dyDescent="0.35">
      <c r="A25" s="41"/>
      <c r="B25" s="42" t="s">
        <v>129</v>
      </c>
      <c r="C25" s="304">
        <f>C12*$G$56</f>
        <v>134.9424794082623</v>
      </c>
      <c r="D25" s="305"/>
      <c r="E25" s="312">
        <f>E12*$G$56</f>
        <v>139.11569042207029</v>
      </c>
      <c r="F25" s="313"/>
    </row>
    <row r="26" spans="1:6" ht="16.5" customHeight="1" thickBot="1" x14ac:dyDescent="0.35">
      <c r="A26" s="41"/>
      <c r="B26" s="42" t="s">
        <v>130</v>
      </c>
      <c r="C26" s="304">
        <f>C13*$G$56</f>
        <v>299.8721764628051</v>
      </c>
      <c r="D26" s="305"/>
      <c r="E26" s="312">
        <f>E13*$G$56</f>
        <v>246.35965032879733</v>
      </c>
      <c r="F26" s="313"/>
    </row>
    <row r="27" spans="1:6" s="40" customFormat="1" x14ac:dyDescent="0.3">
      <c r="B27" s="38"/>
      <c r="C27" s="38"/>
      <c r="D27" s="38"/>
    </row>
    <row r="28" spans="1:6" ht="15.75" customHeight="1" x14ac:dyDescent="0.3">
      <c r="A28" s="41"/>
      <c r="B28" s="302" t="s">
        <v>148</v>
      </c>
      <c r="C28" s="306" t="s">
        <v>153</v>
      </c>
      <c r="D28" s="307"/>
      <c r="E28" s="306" t="s">
        <v>186</v>
      </c>
      <c r="F28" s="307"/>
    </row>
    <row r="29" spans="1:6" ht="16.5" customHeight="1" thickBot="1" x14ac:dyDescent="0.35">
      <c r="B29" s="303"/>
      <c r="C29" s="308"/>
      <c r="D29" s="309"/>
      <c r="E29" s="308"/>
      <c r="F29" s="309"/>
    </row>
    <row r="30" spans="1:6" s="40" customFormat="1" ht="15" customHeight="1" thickBot="1" x14ac:dyDescent="0.35">
      <c r="B30" s="42" t="str">
        <f>$B$11</f>
        <v>Door Heater Controller</v>
      </c>
      <c r="C30" s="304">
        <f>C11*$G$57</f>
        <v>1428.8101708784384</v>
      </c>
      <c r="D30" s="305"/>
      <c r="E30" s="312">
        <f>E11*$G$57</f>
        <v>1185.541558916201</v>
      </c>
      <c r="F30" s="313"/>
    </row>
    <row r="31" spans="1:6" s="40" customFormat="1" ht="15" customHeight="1" thickBot="1" x14ac:dyDescent="0.35">
      <c r="B31" s="42" t="s">
        <v>129</v>
      </c>
      <c r="C31" s="304">
        <f>C12*$G$57</f>
        <v>142.88101708784384</v>
      </c>
      <c r="D31" s="305"/>
      <c r="E31" s="312">
        <f>E12*$G$57</f>
        <v>147.29973413520949</v>
      </c>
      <c r="F31" s="313"/>
    </row>
    <row r="32" spans="1:6" s="40" customFormat="1" ht="15" customHeight="1" thickBot="1" x14ac:dyDescent="0.35">
      <c r="B32" s="42" t="s">
        <v>130</v>
      </c>
      <c r="C32" s="304">
        <f>C13*$G$57</f>
        <v>317.51337130631964</v>
      </c>
      <c r="D32" s="305"/>
      <c r="E32" s="312">
        <f>E13*$G$57</f>
        <v>260.85275417155913</v>
      </c>
      <c r="F32" s="313"/>
    </row>
    <row r="34" spans="1:6" s="40" customFormat="1" ht="15" customHeight="1" x14ac:dyDescent="0.3">
      <c r="B34" s="302" t="s">
        <v>148</v>
      </c>
      <c r="C34" s="306" t="s">
        <v>154</v>
      </c>
      <c r="D34" s="307"/>
      <c r="E34" s="306" t="s">
        <v>185</v>
      </c>
      <c r="F34" s="307"/>
    </row>
    <row r="35" spans="1:6" s="40" customFormat="1" ht="16.5" customHeight="1" thickBot="1" x14ac:dyDescent="0.35">
      <c r="B35" s="303"/>
      <c r="C35" s="308"/>
      <c r="D35" s="309"/>
      <c r="E35" s="308"/>
      <c r="F35" s="309"/>
    </row>
    <row r="36" spans="1:6" ht="16.5" customHeight="1" thickBot="1" x14ac:dyDescent="0.35">
      <c r="A36" s="41"/>
      <c r="B36" s="42" t="str">
        <f>$B$11</f>
        <v>Door Heater Controller</v>
      </c>
      <c r="C36" s="304">
        <f>C11*$G$58</f>
        <v>1587.7075359163155</v>
      </c>
      <c r="D36" s="305"/>
      <c r="E36" s="312">
        <f>E11*$G$58</f>
        <v>1317.385126168291</v>
      </c>
      <c r="F36" s="313"/>
    </row>
    <row r="37" spans="1:6" ht="16.5" customHeight="1" thickBot="1" x14ac:dyDescent="0.35">
      <c r="A37" s="41"/>
      <c r="B37" s="42" t="s">
        <v>129</v>
      </c>
      <c r="C37" s="304">
        <f>C12*$G$58</f>
        <v>158.77075359163155</v>
      </c>
      <c r="D37" s="305"/>
      <c r="E37" s="312">
        <f>E12*$G$58</f>
        <v>163.68087426278487</v>
      </c>
      <c r="F37" s="313"/>
    </row>
    <row r="38" spans="1:6" ht="16.5" customHeight="1" thickBot="1" x14ac:dyDescent="0.35">
      <c r="A38" s="41"/>
      <c r="B38" s="42" t="s">
        <v>130</v>
      </c>
      <c r="C38" s="304">
        <f>C13*$G$58</f>
        <v>352.82389687029234</v>
      </c>
      <c r="D38" s="305"/>
      <c r="E38" s="312">
        <f>E13*$G$58</f>
        <v>289.86207685523721</v>
      </c>
      <c r="F38" s="313"/>
    </row>
    <row r="40" spans="1:6" ht="15.75" customHeight="1" x14ac:dyDescent="0.3">
      <c r="B40" s="302" t="s">
        <v>148</v>
      </c>
      <c r="C40" s="306" t="s">
        <v>155</v>
      </c>
      <c r="D40" s="307"/>
      <c r="E40" s="306" t="s">
        <v>184</v>
      </c>
      <c r="F40" s="307"/>
    </row>
    <row r="41" spans="1:6" ht="16.5" customHeight="1" thickBot="1" x14ac:dyDescent="0.35">
      <c r="B41" s="303"/>
      <c r="C41" s="308"/>
      <c r="D41" s="309"/>
      <c r="E41" s="308"/>
      <c r="F41" s="309"/>
    </row>
    <row r="42" spans="1:6" ht="16.5" customHeight="1" thickBot="1" x14ac:dyDescent="0.35">
      <c r="B42" s="42" t="str">
        <f>B11</f>
        <v>Door Heater Controller</v>
      </c>
      <c r="C42" s="304">
        <f>C11*$G$59</f>
        <v>1266.1144624532021</v>
      </c>
      <c r="D42" s="305"/>
      <c r="E42" s="312">
        <f>E11*$G$59</f>
        <v>1050.5463526062927</v>
      </c>
      <c r="F42" s="313"/>
    </row>
    <row r="43" spans="1:6" ht="16.5" customHeight="1" thickBot="1" x14ac:dyDescent="0.35">
      <c r="B43" s="42" t="s">
        <v>129</v>
      </c>
      <c r="C43" s="304">
        <f>C12*$G$59</f>
        <v>126.61144624532021</v>
      </c>
      <c r="D43" s="305"/>
      <c r="E43" s="312">
        <f>E12*$G$59</f>
        <v>130.52701296872797</v>
      </c>
      <c r="F43" s="313"/>
    </row>
    <row r="44" spans="1:6" ht="16.5" customHeight="1" thickBot="1" x14ac:dyDescent="0.35">
      <c r="B44" s="42" t="s">
        <v>130</v>
      </c>
      <c r="C44" s="304">
        <f>C13*$G$59</f>
        <v>281.35876943404492</v>
      </c>
      <c r="D44" s="305"/>
      <c r="E44" s="312">
        <f>E13*$G$59</f>
        <v>231.14998154325136</v>
      </c>
      <c r="F44" s="313"/>
    </row>
    <row r="46" spans="1:6" ht="15.75" customHeight="1" x14ac:dyDescent="0.3">
      <c r="B46" s="302" t="s">
        <v>148</v>
      </c>
      <c r="C46" s="306" t="s">
        <v>156</v>
      </c>
      <c r="D46" s="307"/>
      <c r="E46" s="306" t="s">
        <v>183</v>
      </c>
      <c r="F46" s="307"/>
    </row>
    <row r="47" spans="1:6" ht="16.5" customHeight="1" thickBot="1" x14ac:dyDescent="0.35">
      <c r="B47" s="303"/>
      <c r="C47" s="308"/>
      <c r="D47" s="309"/>
      <c r="E47" s="308"/>
      <c r="F47" s="309"/>
    </row>
    <row r="48" spans="1:6" ht="16.5" customHeight="1" thickBot="1" x14ac:dyDescent="0.35">
      <c r="B48" s="42" t="str">
        <f>B11</f>
        <v>Door Heater Controller</v>
      </c>
      <c r="C48" s="304">
        <f>C11*$G$60</f>
        <v>1197.7442814807291</v>
      </c>
      <c r="D48" s="305"/>
      <c r="E48" s="312">
        <f>E11*$G$60</f>
        <v>993.81684956555284</v>
      </c>
      <c r="F48" s="313"/>
    </row>
    <row r="49" spans="2:7" ht="16.5" customHeight="1" thickBot="1" x14ac:dyDescent="0.35">
      <c r="B49" s="42" t="s">
        <v>129</v>
      </c>
      <c r="C49" s="304">
        <f>C12*$G$60</f>
        <v>119.77442814807291</v>
      </c>
      <c r="D49" s="305"/>
      <c r="E49" s="312">
        <f>E12*$G$60</f>
        <v>123.47855426841666</v>
      </c>
      <c r="F49" s="313"/>
    </row>
    <row r="50" spans="2:7" ht="16.5" customHeight="1" thickBot="1" x14ac:dyDescent="0.35">
      <c r="B50" s="42" t="s">
        <v>130</v>
      </c>
      <c r="C50" s="304">
        <f>C13*$G$60</f>
        <v>266.16539588460648</v>
      </c>
      <c r="D50" s="305"/>
      <c r="E50" s="312">
        <f>E13*$G$60</f>
        <v>218.66788253991578</v>
      </c>
      <c r="F50" s="313"/>
    </row>
    <row r="52" spans="2:7" ht="7.5" customHeight="1" x14ac:dyDescent="0.3">
      <c r="B52" s="43"/>
    </row>
    <row r="53" spans="2:7" ht="15.75" thickBot="1" x14ac:dyDescent="0.35"/>
    <row r="54" spans="2:7" ht="30.75" thickBot="1" x14ac:dyDescent="0.35">
      <c r="B54" s="256" t="s">
        <v>10</v>
      </c>
      <c r="C54" s="257" t="s">
        <v>11</v>
      </c>
      <c r="D54" s="257" t="s">
        <v>12</v>
      </c>
      <c r="E54" s="257" t="s">
        <v>73</v>
      </c>
      <c r="F54" s="257" t="s">
        <v>74</v>
      </c>
      <c r="G54" s="258" t="s">
        <v>13</v>
      </c>
    </row>
    <row r="55" spans="2:7" x14ac:dyDescent="0.3">
      <c r="B55" s="252" t="s">
        <v>14</v>
      </c>
      <c r="C55" s="253">
        <v>1</v>
      </c>
      <c r="D55" s="253" t="s">
        <v>15</v>
      </c>
      <c r="E55" s="254">
        <v>0.98699999999999988</v>
      </c>
      <c r="F55" s="254">
        <v>0.84283333333333332</v>
      </c>
      <c r="G55" s="255">
        <v>0.92416666666666669</v>
      </c>
    </row>
    <row r="56" spans="2:7" x14ac:dyDescent="0.3">
      <c r="B56" s="246" t="s">
        <v>16</v>
      </c>
      <c r="C56" s="244">
        <v>2</v>
      </c>
      <c r="D56" s="244" t="s">
        <v>17</v>
      </c>
      <c r="E56" s="245">
        <v>0.98860000000000003</v>
      </c>
      <c r="F56" s="245">
        <v>1.1674</v>
      </c>
      <c r="G56" s="247">
        <v>1.0658000000000001</v>
      </c>
    </row>
    <row r="57" spans="2:7" x14ac:dyDescent="0.3">
      <c r="B57" s="246" t="s">
        <v>18</v>
      </c>
      <c r="C57" s="244">
        <v>3</v>
      </c>
      <c r="D57" s="244" t="s">
        <v>19</v>
      </c>
      <c r="E57" s="245">
        <v>1.0165</v>
      </c>
      <c r="F57" s="245">
        <v>1.2734999999999999</v>
      </c>
      <c r="G57" s="247">
        <v>1.1284999999999998</v>
      </c>
    </row>
    <row r="58" spans="2:7" x14ac:dyDescent="0.3">
      <c r="B58" s="246" t="s">
        <v>20</v>
      </c>
      <c r="C58" s="244">
        <v>4</v>
      </c>
      <c r="D58" s="244" t="s">
        <v>190</v>
      </c>
      <c r="E58" s="245">
        <v>1.02525</v>
      </c>
      <c r="F58" s="245">
        <v>1.5502500000000001</v>
      </c>
      <c r="G58" s="247">
        <v>1.254</v>
      </c>
    </row>
    <row r="59" spans="2:7" x14ac:dyDescent="0.3">
      <c r="B59" s="246" t="s">
        <v>21</v>
      </c>
      <c r="C59" s="244">
        <v>5</v>
      </c>
      <c r="D59" s="244" t="s">
        <v>22</v>
      </c>
      <c r="E59" s="245">
        <v>0.98875000000000002</v>
      </c>
      <c r="F59" s="245">
        <v>1.0137499999999999</v>
      </c>
      <c r="G59" s="247">
        <v>1</v>
      </c>
    </row>
    <row r="60" spans="2:7" x14ac:dyDescent="0.3">
      <c r="B60" s="246" t="s">
        <v>23</v>
      </c>
      <c r="C60" s="244">
        <v>6</v>
      </c>
      <c r="D60" s="244" t="s">
        <v>24</v>
      </c>
      <c r="E60" s="245">
        <v>0.99724999999999997</v>
      </c>
      <c r="F60" s="245">
        <v>0.87949999999999984</v>
      </c>
      <c r="G60" s="247">
        <v>0.94599999999999995</v>
      </c>
    </row>
    <row r="61" spans="2:7" ht="15.75" thickBot="1" x14ac:dyDescent="0.35">
      <c r="B61" s="248" t="s">
        <v>25</v>
      </c>
      <c r="C61" s="249" t="s">
        <v>26</v>
      </c>
      <c r="D61" s="249" t="s">
        <v>26</v>
      </c>
      <c r="E61" s="250">
        <v>1</v>
      </c>
      <c r="F61" s="250">
        <v>1</v>
      </c>
      <c r="G61" s="251">
        <v>1</v>
      </c>
    </row>
    <row r="63" spans="2:7" ht="15.75" x14ac:dyDescent="0.3">
      <c r="B63" s="283" t="s">
        <v>212</v>
      </c>
    </row>
  </sheetData>
  <mergeCells count="63">
    <mergeCell ref="E22:F23"/>
    <mergeCell ref="E24:F24"/>
    <mergeCell ref="E25:F25"/>
    <mergeCell ref="E26:F26"/>
    <mergeCell ref="E16:F17"/>
    <mergeCell ref="E18:F18"/>
    <mergeCell ref="E19:F19"/>
    <mergeCell ref="E20:F20"/>
    <mergeCell ref="E34:F35"/>
    <mergeCell ref="E36:F36"/>
    <mergeCell ref="E37:F37"/>
    <mergeCell ref="E38:F38"/>
    <mergeCell ref="E28:F29"/>
    <mergeCell ref="E30:F30"/>
    <mergeCell ref="E31:F31"/>
    <mergeCell ref="E32:F32"/>
    <mergeCell ref="E48:F48"/>
    <mergeCell ref="E49:F49"/>
    <mergeCell ref="E50:F50"/>
    <mergeCell ref="E46:F47"/>
    <mergeCell ref="E40:F41"/>
    <mergeCell ref="E42:F42"/>
    <mergeCell ref="E43:F43"/>
    <mergeCell ref="E44:F44"/>
    <mergeCell ref="E9:F10"/>
    <mergeCell ref="E11:F11"/>
    <mergeCell ref="E12:F12"/>
    <mergeCell ref="E13:F13"/>
    <mergeCell ref="C12:D12"/>
    <mergeCell ref="C13:D13"/>
    <mergeCell ref="C11:D11"/>
    <mergeCell ref="C48:D48"/>
    <mergeCell ref="C46:D47"/>
    <mergeCell ref="C50:D50"/>
    <mergeCell ref="C9:D10"/>
    <mergeCell ref="C49:D49"/>
    <mergeCell ref="C43:D43"/>
    <mergeCell ref="C44:D44"/>
    <mergeCell ref="C18:D18"/>
    <mergeCell ref="C24:D24"/>
    <mergeCell ref="C22:D23"/>
    <mergeCell ref="C16:D17"/>
    <mergeCell ref="C28:D29"/>
    <mergeCell ref="C26:D26"/>
    <mergeCell ref="C25:D25"/>
    <mergeCell ref="C19:D19"/>
    <mergeCell ref="C20:D20"/>
    <mergeCell ref="B9:B10"/>
    <mergeCell ref="B34:B35"/>
    <mergeCell ref="B40:B41"/>
    <mergeCell ref="B46:B47"/>
    <mergeCell ref="C42:D42"/>
    <mergeCell ref="B16:B17"/>
    <mergeCell ref="B22:B23"/>
    <mergeCell ref="B28:B29"/>
    <mergeCell ref="C30:D30"/>
    <mergeCell ref="C36:D36"/>
    <mergeCell ref="C40:D41"/>
    <mergeCell ref="C34:D35"/>
    <mergeCell ref="C31:D31"/>
    <mergeCell ref="C32:D32"/>
    <mergeCell ref="C37:D37"/>
    <mergeCell ref="C38:D38"/>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220"/>
  <sheetViews>
    <sheetView zoomScale="80" zoomScaleNormal="80" workbookViewId="0">
      <pane ySplit="6" topLeftCell="A7" activePane="bottomLeft" state="frozen"/>
      <selection pane="bottomLeft" activeCell="A3" sqref="A3"/>
    </sheetView>
  </sheetViews>
  <sheetFormatPr defaultColWidth="19.7109375" defaultRowHeight="15" x14ac:dyDescent="0.25"/>
  <cols>
    <col min="1" max="1" width="11.140625" style="22" customWidth="1"/>
    <col min="2" max="2" width="8.5703125" style="22" customWidth="1"/>
    <col min="3" max="3" width="15.7109375" style="22" customWidth="1"/>
    <col min="4" max="4" width="13.5703125" style="22" customWidth="1"/>
    <col min="5" max="5" width="26.7109375" style="22" customWidth="1"/>
    <col min="6" max="6" width="18.7109375" style="14" customWidth="1"/>
    <col min="7" max="7" width="21.7109375" style="14" customWidth="1"/>
    <col min="8" max="8" width="21.5703125" style="15" customWidth="1"/>
    <col min="9" max="9" width="12.5703125" style="57" customWidth="1"/>
    <col min="10" max="10" width="15.42578125" style="57" customWidth="1"/>
    <col min="11" max="11" width="19.5703125" style="15" customWidth="1"/>
    <col min="12" max="12" width="16.42578125" style="22" customWidth="1"/>
    <col min="13" max="13" width="21.7109375" style="22" customWidth="1"/>
    <col min="14" max="14" width="22" style="22" customWidth="1"/>
    <col min="15" max="15" width="20.42578125" style="22" customWidth="1"/>
    <col min="16" max="16" width="21" style="22" customWidth="1"/>
    <col min="17" max="17" width="22.42578125" style="22" customWidth="1"/>
    <col min="18" max="18" width="4.42578125" style="22" customWidth="1"/>
    <col min="19" max="19" width="14.42578125" style="22" customWidth="1"/>
    <col min="20" max="20" width="20.42578125" style="22" customWidth="1"/>
    <col min="21" max="21" width="18.7109375" style="14" customWidth="1"/>
    <col min="22" max="22" width="19.7109375" style="14" customWidth="1"/>
    <col min="23" max="23" width="18.85546875" style="14" customWidth="1"/>
    <col min="24" max="24" width="19.5703125" style="14" customWidth="1"/>
    <col min="25" max="25" width="16" style="14" customWidth="1"/>
    <col min="26" max="26" width="17.85546875" style="14" customWidth="1"/>
    <col min="27" max="27" width="17.140625" style="14" customWidth="1"/>
    <col min="28" max="28" width="21.140625" style="14" customWidth="1"/>
    <col min="29" max="29" width="12.140625" style="22" customWidth="1"/>
    <col min="30" max="30" width="9" style="3" customWidth="1"/>
    <col min="31" max="31" width="22.42578125" style="134" customWidth="1"/>
    <col min="32" max="33" width="26.5703125" style="134" customWidth="1"/>
    <col min="34" max="34" width="18.140625" style="24" customWidth="1"/>
    <col min="35" max="35" width="20.85546875" style="11" customWidth="1"/>
    <col min="36" max="36" width="12" style="11" customWidth="1"/>
    <col min="37" max="37" width="25.42578125" style="65" customWidth="1"/>
    <col min="38" max="38" width="24.5703125" style="24" customWidth="1"/>
    <col min="39" max="39" width="10.7109375" style="25" customWidth="1"/>
    <col min="40" max="40" width="36.5703125" style="17" customWidth="1"/>
    <col min="41" max="41" width="25.28515625" style="22" customWidth="1"/>
    <col min="42" max="42" width="34.85546875" style="22" customWidth="1"/>
    <col min="43" max="43" width="27.7109375" style="22" customWidth="1"/>
    <col min="44" max="44" width="25" style="22" customWidth="1"/>
    <col min="45" max="45" width="27.140625" style="22" customWidth="1"/>
    <col min="46" max="46" width="10" style="22" customWidth="1"/>
    <col min="47" max="47" width="17.85546875" style="3" customWidth="1"/>
    <col min="48" max="48" width="21" style="22" customWidth="1"/>
    <col min="49" max="49" width="26.7109375" style="22" customWidth="1"/>
    <col min="50" max="50" width="21.42578125" style="22" customWidth="1"/>
    <col min="51" max="51" width="27.42578125" style="22" customWidth="1"/>
    <col min="52" max="52" width="28" style="22" customWidth="1"/>
    <col min="53" max="16384" width="19.7109375" style="22"/>
  </cols>
  <sheetData>
    <row r="1" spans="1:51" ht="23.25" x14ac:dyDescent="0.35">
      <c r="A1" s="5" t="s">
        <v>0</v>
      </c>
      <c r="B1" s="4"/>
      <c r="C1" s="4"/>
      <c r="AC1" s="18"/>
      <c r="AD1" s="71" t="s">
        <v>175</v>
      </c>
      <c r="AE1" s="67"/>
      <c r="AF1" s="67"/>
      <c r="AG1" s="67"/>
      <c r="AH1" s="208"/>
      <c r="AI1" s="209"/>
      <c r="AJ1" s="3"/>
      <c r="AK1" s="71" t="s">
        <v>70</v>
      </c>
      <c r="AL1" s="25"/>
      <c r="AM1" s="17"/>
      <c r="AN1" s="5" t="s">
        <v>27</v>
      </c>
      <c r="AO1" s="4"/>
      <c r="AQ1" s="6"/>
      <c r="AR1" s="6"/>
      <c r="AS1" s="6"/>
      <c r="AT1" s="3"/>
      <c r="AU1" s="5" t="s">
        <v>71</v>
      </c>
    </row>
    <row r="2" spans="1:51" ht="18.75" x14ac:dyDescent="0.3">
      <c r="A2" s="276" t="s">
        <v>93</v>
      </c>
      <c r="B2" s="16"/>
      <c r="C2" s="16"/>
      <c r="E2" s="286" t="s">
        <v>216</v>
      </c>
      <c r="S2" s="279"/>
      <c r="T2" s="280" t="s">
        <v>138</v>
      </c>
      <c r="U2" s="264">
        <v>10</v>
      </c>
      <c r="W2" s="316" t="s">
        <v>213</v>
      </c>
      <c r="X2" s="317"/>
      <c r="Y2" s="317"/>
      <c r="Z2" s="317"/>
      <c r="AA2" s="317"/>
      <c r="AB2" s="291"/>
      <c r="AC2" s="3"/>
      <c r="AD2" s="67"/>
      <c r="AE2" s="67"/>
      <c r="AF2" s="67"/>
      <c r="AG2" s="24"/>
      <c r="AH2" s="11"/>
      <c r="AI2" s="25"/>
      <c r="AJ2" s="3"/>
      <c r="AK2" s="24" t="s">
        <v>145</v>
      </c>
      <c r="AL2" s="25"/>
      <c r="AM2" s="17"/>
      <c r="AN2" s="6"/>
      <c r="AO2" s="6"/>
      <c r="AP2" s="6"/>
      <c r="AQ2" s="6"/>
      <c r="AR2" s="6"/>
      <c r="AS2" s="6"/>
      <c r="AT2" s="3"/>
      <c r="AU2" s="24"/>
    </row>
    <row r="3" spans="1:51" ht="18" customHeight="1" x14ac:dyDescent="0.25">
      <c r="B3" s="1"/>
      <c r="C3" s="1"/>
      <c r="E3" s="287" t="s">
        <v>215</v>
      </c>
      <c r="F3" s="59"/>
      <c r="G3" s="59"/>
      <c r="K3" s="259"/>
      <c r="L3" s="259"/>
      <c r="M3" s="259"/>
      <c r="N3" s="259"/>
      <c r="O3" s="259"/>
      <c r="P3" s="259"/>
      <c r="Q3" s="259"/>
      <c r="S3" s="282"/>
      <c r="T3" s="281" t="s">
        <v>139</v>
      </c>
      <c r="U3" s="265">
        <v>4.5</v>
      </c>
      <c r="V3" s="263"/>
      <c r="W3" s="263"/>
      <c r="X3" s="263"/>
      <c r="Y3" s="141"/>
      <c r="Z3" s="141"/>
      <c r="AA3" s="141"/>
      <c r="AB3" s="141"/>
      <c r="AC3" s="3"/>
      <c r="AD3" s="67"/>
      <c r="AE3" s="67"/>
      <c r="AF3" s="67"/>
      <c r="AG3" s="24"/>
      <c r="AH3" s="11"/>
      <c r="AI3" s="25"/>
      <c r="AJ3" s="3"/>
      <c r="AK3" s="24"/>
      <c r="AL3" s="25"/>
      <c r="AM3" s="17"/>
      <c r="AN3" s="6"/>
      <c r="AO3" s="6"/>
      <c r="AP3" s="6"/>
      <c r="AQ3" s="6"/>
      <c r="AR3" s="6"/>
      <c r="AS3" s="6"/>
      <c r="AT3" s="3"/>
      <c r="AU3" s="22"/>
    </row>
    <row r="4" spans="1:51" x14ac:dyDescent="0.25">
      <c r="B4" s="1"/>
      <c r="C4" s="285"/>
      <c r="D4" s="21"/>
      <c r="G4" s="58" t="s">
        <v>116</v>
      </c>
      <c r="AC4" s="3"/>
      <c r="AD4" s="67"/>
      <c r="AE4" s="67"/>
      <c r="AF4" s="67"/>
      <c r="AG4" s="24"/>
      <c r="AH4" s="11"/>
      <c r="AI4" s="25"/>
      <c r="AJ4" s="3"/>
      <c r="AK4" s="24"/>
      <c r="AL4" s="25"/>
      <c r="AM4" s="17"/>
      <c r="AN4" s="22"/>
      <c r="AO4" s="6"/>
      <c r="AP4" s="6"/>
      <c r="AQ4" s="6"/>
      <c r="AR4" s="6"/>
      <c r="AS4" s="6"/>
      <c r="AT4" s="3"/>
      <c r="AU4" s="22"/>
    </row>
    <row r="5" spans="1:51" ht="15" customHeight="1" x14ac:dyDescent="0.25">
      <c r="A5" s="2" t="s">
        <v>1</v>
      </c>
      <c r="B5" s="2"/>
      <c r="C5" s="2"/>
      <c r="G5" s="234">
        <v>0.35</v>
      </c>
      <c r="O5" s="269"/>
      <c r="P5" s="269"/>
      <c r="Q5" s="269"/>
      <c r="T5" s="14"/>
      <c r="V5" s="269"/>
      <c r="W5" s="269"/>
      <c r="X5" s="269"/>
      <c r="Y5" s="270"/>
      <c r="Z5" s="270"/>
      <c r="AA5" s="270"/>
      <c r="AB5" s="271"/>
      <c r="AC5" s="3"/>
      <c r="AD5" s="67"/>
      <c r="AE5" s="335" t="s">
        <v>180</v>
      </c>
      <c r="AF5" s="318"/>
      <c r="AG5" s="318"/>
      <c r="AH5" s="210"/>
      <c r="AI5" s="211"/>
      <c r="AJ5" s="3"/>
      <c r="AK5" s="72"/>
      <c r="AL5" s="25"/>
      <c r="AM5" s="17"/>
      <c r="AN5" s="6" t="s">
        <v>28</v>
      </c>
      <c r="AO5" s="6"/>
      <c r="AP5" s="6"/>
      <c r="AQ5" s="6"/>
      <c r="AR5" s="6"/>
      <c r="AS5" s="6"/>
      <c r="AT5" s="3"/>
      <c r="AU5" s="321" t="s">
        <v>131</v>
      </c>
      <c r="AV5" s="322"/>
      <c r="AW5" s="322"/>
      <c r="AX5" s="322"/>
      <c r="AY5" s="293"/>
    </row>
    <row r="6" spans="1:51" s="56" customFormat="1" ht="30" customHeight="1" x14ac:dyDescent="0.25">
      <c r="A6" s="110" t="s">
        <v>2</v>
      </c>
      <c r="B6" s="110" t="s">
        <v>3</v>
      </c>
      <c r="C6" s="110" t="s">
        <v>140</v>
      </c>
      <c r="D6" s="99" t="s">
        <v>4</v>
      </c>
      <c r="E6" s="110" t="s">
        <v>83</v>
      </c>
      <c r="F6" s="109" t="s">
        <v>107</v>
      </c>
      <c r="G6" s="100" t="s">
        <v>115</v>
      </c>
      <c r="H6" s="111" t="s">
        <v>103</v>
      </c>
      <c r="I6" s="266" t="s">
        <v>104</v>
      </c>
      <c r="J6" s="266" t="s">
        <v>171</v>
      </c>
      <c r="K6" s="190" t="s">
        <v>5</v>
      </c>
      <c r="L6" s="267" t="s">
        <v>105</v>
      </c>
      <c r="M6" s="268" t="s">
        <v>203</v>
      </c>
      <c r="N6" s="229" t="s">
        <v>202</v>
      </c>
      <c r="O6" s="157" t="s">
        <v>204</v>
      </c>
      <c r="P6" s="157" t="s">
        <v>205</v>
      </c>
      <c r="Q6" s="157" t="s">
        <v>206</v>
      </c>
      <c r="R6" s="156" t="s">
        <v>125</v>
      </c>
      <c r="S6" s="101" t="s">
        <v>111</v>
      </c>
      <c r="T6" s="100" t="s">
        <v>119</v>
      </c>
      <c r="U6" s="142" t="s">
        <v>135</v>
      </c>
      <c r="V6" s="157" t="s">
        <v>137</v>
      </c>
      <c r="W6" s="157" t="s">
        <v>136</v>
      </c>
      <c r="X6" s="157" t="s">
        <v>165</v>
      </c>
      <c r="Y6" s="260" t="s">
        <v>207</v>
      </c>
      <c r="Z6" s="260" t="s">
        <v>208</v>
      </c>
      <c r="AA6" s="260" t="s">
        <v>209</v>
      </c>
      <c r="AB6" s="155" t="s">
        <v>210</v>
      </c>
      <c r="AC6" s="54"/>
      <c r="AD6" s="135"/>
      <c r="AE6" s="273" t="s">
        <v>172</v>
      </c>
      <c r="AF6" s="273" t="s">
        <v>173</v>
      </c>
      <c r="AG6" s="273" t="s">
        <v>170</v>
      </c>
      <c r="AH6" s="207"/>
      <c r="AI6" s="212"/>
      <c r="AJ6" s="54"/>
      <c r="AK6" s="318" t="s">
        <v>9</v>
      </c>
      <c r="AL6" s="318"/>
      <c r="AM6" s="55"/>
      <c r="AN6" s="7" t="s">
        <v>2</v>
      </c>
      <c r="AO6" s="26" t="s">
        <v>11</v>
      </c>
      <c r="AP6" s="26" t="s">
        <v>29</v>
      </c>
      <c r="AQ6" s="26" t="s">
        <v>30</v>
      </c>
      <c r="AR6" s="26" t="s">
        <v>31</v>
      </c>
      <c r="AS6" s="27" t="s">
        <v>32</v>
      </c>
      <c r="AT6" s="54"/>
      <c r="AU6" s="28"/>
      <c r="AV6" s="96" t="s">
        <v>169</v>
      </c>
      <c r="AW6" s="81" t="s">
        <v>70</v>
      </c>
      <c r="AX6" s="96" t="s">
        <v>6</v>
      </c>
      <c r="AY6" s="292" t="s">
        <v>114</v>
      </c>
    </row>
    <row r="7" spans="1:51" ht="15.75" thickBot="1" x14ac:dyDescent="0.3">
      <c r="A7" s="11" t="s">
        <v>89</v>
      </c>
      <c r="B7" s="11">
        <v>1</v>
      </c>
      <c r="C7" s="11" t="s">
        <v>141</v>
      </c>
      <c r="D7" s="11"/>
      <c r="E7" s="11"/>
      <c r="F7" s="60">
        <f t="shared" ref="F7:F22" si="0">U7</f>
        <v>626.79677500000003</v>
      </c>
      <c r="G7" s="64">
        <f>F7</f>
        <v>626.79677500000003</v>
      </c>
      <c r="H7" s="11">
        <v>13</v>
      </c>
      <c r="I7" s="125">
        <f>ROUND((H7/3),1)</f>
        <v>4.3</v>
      </c>
      <c r="J7" s="144">
        <v>1</v>
      </c>
      <c r="K7" s="186">
        <f t="shared" ref="K7:K22" si="1">$AL$7*(AVERAGE($AR$26,$AR$27)/100)</f>
        <v>69.725250000000003</v>
      </c>
      <c r="L7" s="187">
        <f t="shared" ref="L7:L19" si="2">IF(I7&gt;4.5,(I7/4.5)*$AL$9,$AL$9)</f>
        <v>2.9</v>
      </c>
      <c r="M7" s="187"/>
      <c r="N7" s="186">
        <f>Q7/I7</f>
        <v>47.024005813953494</v>
      </c>
      <c r="O7" s="186">
        <f>K7*L7/J7</f>
        <v>202.203225</v>
      </c>
      <c r="P7" s="189"/>
      <c r="Q7" s="189">
        <f>K7*L7/J7</f>
        <v>202.203225</v>
      </c>
      <c r="R7" s="184" t="s">
        <v>126</v>
      </c>
      <c r="S7" s="80">
        <v>3250</v>
      </c>
      <c r="T7" s="60">
        <v>829</v>
      </c>
      <c r="U7" s="64">
        <f t="shared" ref="U7:U22" si="3">T7-Q7-P7</f>
        <v>626.79677500000003</v>
      </c>
      <c r="V7" s="64"/>
      <c r="W7" s="64">
        <f t="shared" ref="W7:W19" si="4">U7/I7</f>
        <v>145.76669186046513</v>
      </c>
      <c r="X7" s="64">
        <f t="shared" ref="X7:X22" si="5">U7/J7</f>
        <v>626.79677500000003</v>
      </c>
      <c r="Y7" s="64"/>
      <c r="Z7" s="64">
        <f t="shared" ref="Z7:Z19" si="6">W7+N7</f>
        <v>192.79069767441862</v>
      </c>
      <c r="AA7" s="64">
        <f t="shared" ref="AA7:AA22" si="7">X7+P7+Q7</f>
        <v>829</v>
      </c>
      <c r="AB7" s="62">
        <f t="shared" ref="AB7:AB22" si="8">T7/I7</f>
        <v>192.79069767441862</v>
      </c>
      <c r="AC7" s="3"/>
      <c r="AD7" s="136"/>
      <c r="AE7" s="130">
        <f>AVERAGE(Y23,Y188,Y191,Y194,Y200,Y203,Y212)</f>
        <v>130.1695557185171</v>
      </c>
      <c r="AF7" s="130">
        <f>AVERAGE(Z23,Z188,Z191,Z194,Z200,Z203,Z212)</f>
        <v>232.84042256668468</v>
      </c>
      <c r="AG7" s="129">
        <f>AVERAGE(AA23,AA188,AA191,AA194,AA200,AA203,AA212)</f>
        <v>1063.4044624532021</v>
      </c>
      <c r="AH7" s="97"/>
      <c r="AI7" s="213"/>
      <c r="AJ7" s="3"/>
      <c r="AK7" s="131" t="s">
        <v>5</v>
      </c>
      <c r="AL7" s="130">
        <v>69.900000000000006</v>
      </c>
      <c r="AM7" s="17"/>
      <c r="AN7" s="8" t="s">
        <v>33</v>
      </c>
      <c r="AO7" s="298">
        <v>1</v>
      </c>
      <c r="AP7" s="299" t="s">
        <v>34</v>
      </c>
      <c r="AQ7" s="294">
        <v>100.8</v>
      </c>
      <c r="AR7" s="294">
        <v>91.2</v>
      </c>
      <c r="AS7" s="295">
        <v>96.6</v>
      </c>
      <c r="AT7" s="3"/>
      <c r="AU7" s="22"/>
    </row>
    <row r="8" spans="1:51" ht="15.75" thickBot="1" x14ac:dyDescent="0.3">
      <c r="A8" s="231" t="s">
        <v>89</v>
      </c>
      <c r="B8" s="21">
        <f>B218+1</f>
        <v>5</v>
      </c>
      <c r="C8" s="21" t="s">
        <v>141</v>
      </c>
      <c r="D8" s="21"/>
      <c r="E8" s="21"/>
      <c r="F8" s="64">
        <f t="shared" si="0"/>
        <v>16548.858572916666</v>
      </c>
      <c r="G8" s="64">
        <f t="shared" ref="G8:G71" si="9">F8</f>
        <v>16548.858572916666</v>
      </c>
      <c r="H8" s="21">
        <v>127.5</v>
      </c>
      <c r="I8" s="125">
        <f t="shared" ref="I8:I22" si="10">ROUND((H8/3),1)</f>
        <v>42.5</v>
      </c>
      <c r="J8" s="144">
        <v>12</v>
      </c>
      <c r="K8" s="186">
        <f t="shared" si="1"/>
        <v>69.725250000000003</v>
      </c>
      <c r="L8" s="187">
        <f t="shared" si="2"/>
        <v>27.388888888888889</v>
      </c>
      <c r="M8" s="187"/>
      <c r="N8" s="186">
        <f t="shared" ref="N8:N19" si="11">Q8/I8</f>
        <v>3.7445041666666672</v>
      </c>
      <c r="O8" s="186">
        <f t="shared" ref="O8:O71" si="12">K8*L8/J8</f>
        <v>159.14142708333335</v>
      </c>
      <c r="P8" s="189"/>
      <c r="Q8" s="189">
        <f t="shared" ref="Q8:Q19" si="13">K8*L8/J8</f>
        <v>159.14142708333335</v>
      </c>
      <c r="R8" s="184" t="s">
        <v>126</v>
      </c>
      <c r="S8" s="80">
        <v>58996.05</v>
      </c>
      <c r="T8" s="205">
        <v>16708</v>
      </c>
      <c r="U8" s="205">
        <f t="shared" si="3"/>
        <v>16548.858572916666</v>
      </c>
      <c r="V8" s="205"/>
      <c r="W8" s="205">
        <f t="shared" si="4"/>
        <v>389.38490759803921</v>
      </c>
      <c r="X8" s="205">
        <f t="shared" si="5"/>
        <v>1379.0715477430556</v>
      </c>
      <c r="Y8" s="205"/>
      <c r="Z8" s="205">
        <f t="shared" si="6"/>
        <v>393.12941176470588</v>
      </c>
      <c r="AA8" s="205">
        <f t="shared" si="7"/>
        <v>1538.212974826389</v>
      </c>
      <c r="AB8" s="233">
        <f t="shared" si="8"/>
        <v>393.12941176470588</v>
      </c>
      <c r="AC8" s="3"/>
      <c r="AD8" s="67"/>
      <c r="AE8" s="318" t="s">
        <v>181</v>
      </c>
      <c r="AF8" s="318"/>
      <c r="AG8" s="318"/>
      <c r="AH8" s="210"/>
      <c r="AI8" s="211"/>
      <c r="AJ8" s="3"/>
      <c r="AK8" s="132" t="s">
        <v>144</v>
      </c>
      <c r="AL8" s="129">
        <f>K212</f>
        <v>69.899999999999991</v>
      </c>
      <c r="AM8" s="17"/>
      <c r="AN8" s="9" t="s">
        <v>33</v>
      </c>
      <c r="AO8" s="300">
        <v>1</v>
      </c>
      <c r="AP8" s="299" t="s">
        <v>35</v>
      </c>
      <c r="AQ8" s="294">
        <v>95</v>
      </c>
      <c r="AR8" s="294">
        <v>86.5</v>
      </c>
      <c r="AS8" s="295">
        <v>91.3</v>
      </c>
      <c r="AT8" s="3"/>
      <c r="AU8" s="116" t="s">
        <v>149</v>
      </c>
      <c r="AV8" s="117">
        <f>$AG$7</f>
        <v>1063.4044624532021</v>
      </c>
      <c r="AW8" s="118">
        <f>$AL$10</f>
        <v>202.70999999999998</v>
      </c>
      <c r="AX8" s="119">
        <f>AW8+AV8</f>
        <v>1266.1144624532021</v>
      </c>
      <c r="AY8" s="121" t="s">
        <v>150</v>
      </c>
    </row>
    <row r="9" spans="1:51" s="12" customFormat="1" ht="15" customHeight="1" thickBot="1" x14ac:dyDescent="0.3">
      <c r="A9" s="231" t="s">
        <v>89</v>
      </c>
      <c r="B9" s="21">
        <f t="shared" ref="B9:B22" si="14">B8+1</f>
        <v>6</v>
      </c>
      <c r="C9" s="21" t="s">
        <v>141</v>
      </c>
      <c r="D9" s="21"/>
      <c r="E9" s="21"/>
      <c r="F9" s="64">
        <f t="shared" si="0"/>
        <v>8345.4885191666672</v>
      </c>
      <c r="G9" s="64">
        <f t="shared" si="9"/>
        <v>8345.4885191666672</v>
      </c>
      <c r="H9" s="21">
        <v>65</v>
      </c>
      <c r="I9" s="125">
        <f t="shared" si="10"/>
        <v>21.7</v>
      </c>
      <c r="J9" s="144">
        <v>6</v>
      </c>
      <c r="K9" s="186">
        <f t="shared" si="1"/>
        <v>69.725250000000003</v>
      </c>
      <c r="L9" s="187">
        <f t="shared" si="2"/>
        <v>13.984444444444444</v>
      </c>
      <c r="M9" s="187"/>
      <c r="N9" s="186">
        <f t="shared" si="11"/>
        <v>7.4890083333333335</v>
      </c>
      <c r="O9" s="186">
        <f t="shared" si="12"/>
        <v>162.51148083333334</v>
      </c>
      <c r="P9" s="189"/>
      <c r="Q9" s="189">
        <f t="shared" si="13"/>
        <v>162.51148083333334</v>
      </c>
      <c r="R9" s="184" t="s">
        <v>126</v>
      </c>
      <c r="S9" s="80">
        <v>29091.09</v>
      </c>
      <c r="T9" s="205">
        <v>8508</v>
      </c>
      <c r="U9" s="205">
        <f t="shared" si="3"/>
        <v>8345.4885191666672</v>
      </c>
      <c r="V9" s="205"/>
      <c r="W9" s="205">
        <f t="shared" si="4"/>
        <v>384.58472438556072</v>
      </c>
      <c r="X9" s="205">
        <f t="shared" si="5"/>
        <v>1390.9147531944445</v>
      </c>
      <c r="Y9" s="205"/>
      <c r="Z9" s="205">
        <f t="shared" si="6"/>
        <v>392.07373271889406</v>
      </c>
      <c r="AA9" s="205">
        <f t="shared" si="7"/>
        <v>1553.4262340277778</v>
      </c>
      <c r="AB9" s="233">
        <f t="shared" si="8"/>
        <v>392.07373271889401</v>
      </c>
      <c r="AC9" s="3"/>
      <c r="AD9" s="67"/>
      <c r="AE9" s="274">
        <f>AVERAGE($AE$32,$AE$33,$Y$191,$Y$194,$Y$200,$Y$203,$Y$212)</f>
        <v>130.52701296872797</v>
      </c>
      <c r="AF9" s="274">
        <f>AVERAGE($AF$32,$AF$33,$Z$191,$Z$194,$Z$200,$Z$203,$Z$212)</f>
        <v>231.14998154325136</v>
      </c>
      <c r="AG9" s="274">
        <f>AVERAGE($AG$32,$AG$33,$AA$191,$AA$194,$AA$200,$AA$203,$AA$212)</f>
        <v>1050.5463526062927</v>
      </c>
      <c r="AH9" s="84"/>
      <c r="AI9" s="84"/>
      <c r="AJ9" s="3"/>
      <c r="AK9" s="131" t="s">
        <v>120</v>
      </c>
      <c r="AL9" s="275">
        <v>2.9</v>
      </c>
      <c r="AM9" s="17"/>
      <c r="AN9" s="9" t="s">
        <v>41</v>
      </c>
      <c r="AO9" s="300">
        <v>1</v>
      </c>
      <c r="AP9" s="299" t="s">
        <v>42</v>
      </c>
      <c r="AQ9" s="294">
        <v>102.1</v>
      </c>
      <c r="AR9" s="294">
        <v>93.6</v>
      </c>
      <c r="AS9" s="295">
        <v>98.4</v>
      </c>
      <c r="AT9" s="3"/>
      <c r="AU9" s="88" t="s">
        <v>123</v>
      </c>
      <c r="AV9" s="74">
        <f>$AG$7</f>
        <v>1063.4044624532021</v>
      </c>
      <c r="AW9" s="75">
        <f>$AL$10</f>
        <v>202.70999999999998</v>
      </c>
      <c r="AX9" s="120">
        <f>AW9+AV9</f>
        <v>1266.1144624532021</v>
      </c>
      <c r="AY9" s="122">
        <f>AX9/U2</f>
        <v>126.61144624532021</v>
      </c>
    </row>
    <row r="10" spans="1:51" s="12" customFormat="1" ht="15.75" customHeight="1" thickBot="1" x14ac:dyDescent="0.3">
      <c r="A10" s="11" t="s">
        <v>89</v>
      </c>
      <c r="B10" s="11">
        <f t="shared" si="14"/>
        <v>7</v>
      </c>
      <c r="C10" s="11" t="s">
        <v>141</v>
      </c>
      <c r="D10" s="11"/>
      <c r="E10" s="11"/>
      <c r="F10" s="60">
        <f t="shared" si="0"/>
        <v>16560.840986250001</v>
      </c>
      <c r="G10" s="64">
        <f t="shared" si="9"/>
        <v>16560.840986250001</v>
      </c>
      <c r="H10" s="11">
        <v>118</v>
      </c>
      <c r="I10" s="125">
        <f t="shared" si="10"/>
        <v>39.299999999999997</v>
      </c>
      <c r="J10" s="144">
        <v>12</v>
      </c>
      <c r="K10" s="186">
        <f t="shared" si="1"/>
        <v>69.725250000000003</v>
      </c>
      <c r="L10" s="187">
        <f t="shared" si="2"/>
        <v>25.326666666666664</v>
      </c>
      <c r="M10" s="187"/>
      <c r="N10" s="186">
        <f t="shared" si="11"/>
        <v>3.7445041666666667</v>
      </c>
      <c r="O10" s="186">
        <f t="shared" si="12"/>
        <v>147.15901374999999</v>
      </c>
      <c r="P10" s="189"/>
      <c r="Q10" s="189">
        <f t="shared" si="13"/>
        <v>147.15901374999999</v>
      </c>
      <c r="R10" s="184" t="s">
        <v>126</v>
      </c>
      <c r="S10" s="80">
        <v>74299.56</v>
      </c>
      <c r="T10" s="64">
        <v>16708</v>
      </c>
      <c r="U10" s="64">
        <f t="shared" si="3"/>
        <v>16560.840986250001</v>
      </c>
      <c r="V10" s="64"/>
      <c r="W10" s="64">
        <f t="shared" si="4"/>
        <v>421.39544494274816</v>
      </c>
      <c r="X10" s="64">
        <f t="shared" si="5"/>
        <v>1380.0700821875</v>
      </c>
      <c r="Y10" s="64"/>
      <c r="Z10" s="64">
        <f t="shared" si="6"/>
        <v>425.13994910941483</v>
      </c>
      <c r="AA10" s="64">
        <f t="shared" si="7"/>
        <v>1527.2290959375</v>
      </c>
      <c r="AB10" s="62">
        <f t="shared" si="8"/>
        <v>425.13994910941477</v>
      </c>
      <c r="AC10" s="3"/>
      <c r="AD10" s="21"/>
      <c r="AE10" s="21"/>
      <c r="AF10" s="21"/>
      <c r="AG10" s="84"/>
      <c r="AH10" s="84"/>
      <c r="AI10" s="84"/>
      <c r="AJ10" s="3"/>
      <c r="AK10" s="133" t="s">
        <v>70</v>
      </c>
      <c r="AL10" s="130">
        <f>AL8*AL9</f>
        <v>202.70999999999998</v>
      </c>
      <c r="AM10" s="17"/>
      <c r="AN10" s="9" t="s">
        <v>41</v>
      </c>
      <c r="AO10" s="300">
        <v>1</v>
      </c>
      <c r="AP10" s="299" t="s">
        <v>43</v>
      </c>
      <c r="AQ10" s="294">
        <v>96</v>
      </c>
      <c r="AR10" s="294">
        <v>70.099999999999994</v>
      </c>
      <c r="AS10" s="295">
        <v>84.7</v>
      </c>
      <c r="AT10" s="3"/>
      <c r="AU10" s="88" t="s">
        <v>124</v>
      </c>
      <c r="AV10" s="74">
        <f>$AG$7</f>
        <v>1063.4044624532021</v>
      </c>
      <c r="AW10" s="75">
        <f>$AL$10</f>
        <v>202.70999999999998</v>
      </c>
      <c r="AX10" s="123">
        <f>AW10+AV10</f>
        <v>1266.1144624532021</v>
      </c>
      <c r="AY10" s="122">
        <f>AX10/U3</f>
        <v>281.35876943404492</v>
      </c>
    </row>
    <row r="11" spans="1:51" s="12" customFormat="1" x14ac:dyDescent="0.25">
      <c r="A11" s="11" t="s">
        <v>89</v>
      </c>
      <c r="B11" s="11">
        <f t="shared" si="14"/>
        <v>8</v>
      </c>
      <c r="C11" s="11" t="s">
        <v>141</v>
      </c>
      <c r="D11" s="11"/>
      <c r="E11" s="11"/>
      <c r="F11" s="60">
        <f t="shared" si="0"/>
        <v>5601.1978500000005</v>
      </c>
      <c r="G11" s="64">
        <f t="shared" si="9"/>
        <v>5601.1978500000005</v>
      </c>
      <c r="H11" s="11">
        <v>36</v>
      </c>
      <c r="I11" s="125">
        <f t="shared" si="10"/>
        <v>12</v>
      </c>
      <c r="J11" s="144">
        <v>4</v>
      </c>
      <c r="K11" s="186">
        <f t="shared" si="1"/>
        <v>69.725250000000003</v>
      </c>
      <c r="L11" s="187">
        <f t="shared" si="2"/>
        <v>7.7333333333333325</v>
      </c>
      <c r="M11" s="187"/>
      <c r="N11" s="186">
        <f t="shared" si="11"/>
        <v>11.233512499999998</v>
      </c>
      <c r="O11" s="186">
        <f t="shared" si="12"/>
        <v>134.80214999999998</v>
      </c>
      <c r="P11" s="189"/>
      <c r="Q11" s="189">
        <f t="shared" si="13"/>
        <v>134.80214999999998</v>
      </c>
      <c r="R11" s="184" t="s">
        <v>126</v>
      </c>
      <c r="S11" s="80">
        <v>12852</v>
      </c>
      <c r="T11" s="64">
        <v>5736</v>
      </c>
      <c r="U11" s="64">
        <f t="shared" si="3"/>
        <v>5601.1978500000005</v>
      </c>
      <c r="V11" s="64"/>
      <c r="W11" s="64">
        <f t="shared" si="4"/>
        <v>466.76648750000004</v>
      </c>
      <c r="X11" s="64">
        <f t="shared" si="5"/>
        <v>1400.2994625000001</v>
      </c>
      <c r="Y11" s="64"/>
      <c r="Z11" s="64">
        <f t="shared" si="6"/>
        <v>478.00000000000006</v>
      </c>
      <c r="AA11" s="64">
        <f t="shared" si="7"/>
        <v>1535.1016125000001</v>
      </c>
      <c r="AB11" s="62">
        <f t="shared" si="8"/>
        <v>478</v>
      </c>
      <c r="AC11" s="3"/>
      <c r="AD11" s="21"/>
      <c r="AE11" s="21"/>
      <c r="AF11" s="21"/>
      <c r="AG11" s="84"/>
      <c r="AH11" s="84"/>
      <c r="AI11" s="84"/>
      <c r="AJ11" s="3"/>
      <c r="AK11" s="319" t="s">
        <v>128</v>
      </c>
      <c r="AL11" s="320"/>
      <c r="AM11" s="17"/>
      <c r="AN11" s="9" t="s">
        <v>53</v>
      </c>
      <c r="AO11" s="300">
        <v>1</v>
      </c>
      <c r="AP11" s="299" t="s">
        <v>54</v>
      </c>
      <c r="AQ11" s="294">
        <v>101.5</v>
      </c>
      <c r="AR11" s="294">
        <v>85.1</v>
      </c>
      <c r="AS11" s="295">
        <v>94.4</v>
      </c>
      <c r="AT11" s="3"/>
      <c r="AU11" s="76"/>
      <c r="AV11" s="76"/>
      <c r="AW11" s="76"/>
      <c r="AX11" s="21"/>
    </row>
    <row r="12" spans="1:51" s="12" customFormat="1" x14ac:dyDescent="0.25">
      <c r="A12" s="11" t="s">
        <v>89</v>
      </c>
      <c r="B12" s="11">
        <f t="shared" si="14"/>
        <v>9</v>
      </c>
      <c r="C12" s="11" t="s">
        <v>141</v>
      </c>
      <c r="D12" s="11"/>
      <c r="E12" s="11"/>
      <c r="F12" s="60">
        <f t="shared" si="0"/>
        <v>776.36677500000008</v>
      </c>
      <c r="G12" s="64">
        <f t="shared" si="9"/>
        <v>776.36677500000008</v>
      </c>
      <c r="H12" s="11">
        <v>10</v>
      </c>
      <c r="I12" s="125">
        <f t="shared" si="10"/>
        <v>3.3</v>
      </c>
      <c r="J12" s="144">
        <v>1</v>
      </c>
      <c r="K12" s="186">
        <f t="shared" si="1"/>
        <v>69.725250000000003</v>
      </c>
      <c r="L12" s="187">
        <f t="shared" si="2"/>
        <v>2.9</v>
      </c>
      <c r="M12" s="187"/>
      <c r="N12" s="186">
        <f t="shared" si="11"/>
        <v>61.273704545454549</v>
      </c>
      <c r="O12" s="186">
        <f t="shared" si="12"/>
        <v>202.203225</v>
      </c>
      <c r="P12" s="189"/>
      <c r="Q12" s="189">
        <f t="shared" si="13"/>
        <v>202.203225</v>
      </c>
      <c r="R12" s="184" t="s">
        <v>126</v>
      </c>
      <c r="S12" s="80">
        <v>4951.51</v>
      </c>
      <c r="T12" s="64">
        <v>978.57</v>
      </c>
      <c r="U12" s="64">
        <f t="shared" si="3"/>
        <v>776.36677500000008</v>
      </c>
      <c r="V12" s="64"/>
      <c r="W12" s="64">
        <f t="shared" si="4"/>
        <v>235.26265909090912</v>
      </c>
      <c r="X12" s="64">
        <f t="shared" si="5"/>
        <v>776.36677500000008</v>
      </c>
      <c r="Y12" s="64"/>
      <c r="Z12" s="64">
        <f t="shared" si="6"/>
        <v>296.53636363636366</v>
      </c>
      <c r="AA12" s="64">
        <f t="shared" si="7"/>
        <v>978.57</v>
      </c>
      <c r="AB12" s="62">
        <f t="shared" si="8"/>
        <v>296.53636363636366</v>
      </c>
      <c r="AC12" s="134"/>
      <c r="AD12" s="230" t="s">
        <v>158</v>
      </c>
      <c r="AE12" s="13"/>
      <c r="AF12" s="13"/>
      <c r="AG12" s="22"/>
      <c r="AJ12" s="3"/>
      <c r="AK12" s="214"/>
      <c r="AL12" s="98"/>
      <c r="AM12" s="17"/>
      <c r="AN12" s="9" t="s">
        <v>53</v>
      </c>
      <c r="AO12" s="300">
        <v>1</v>
      </c>
      <c r="AP12" s="299" t="s">
        <v>55</v>
      </c>
      <c r="AQ12" s="294">
        <v>96.8</v>
      </c>
      <c r="AR12" s="294">
        <v>79.2</v>
      </c>
      <c r="AS12" s="295">
        <v>89.1</v>
      </c>
      <c r="AT12" s="3"/>
      <c r="AU12" s="76"/>
      <c r="AV12" s="77"/>
      <c r="AW12" s="76"/>
    </row>
    <row r="13" spans="1:51" s="12" customFormat="1" ht="18.75" customHeight="1" thickBot="1" x14ac:dyDescent="0.3">
      <c r="A13" s="11" t="s">
        <v>89</v>
      </c>
      <c r="B13" s="11">
        <f>B225+1</f>
        <v>17</v>
      </c>
      <c r="C13" s="11" t="s">
        <v>141</v>
      </c>
      <c r="D13" s="21"/>
      <c r="E13" s="11"/>
      <c r="F13" s="60">
        <f t="shared" si="0"/>
        <v>1844.804875</v>
      </c>
      <c r="G13" s="64">
        <f t="shared" si="9"/>
        <v>1844.804875</v>
      </c>
      <c r="H13" s="11">
        <v>15</v>
      </c>
      <c r="I13" s="125">
        <f t="shared" si="10"/>
        <v>5</v>
      </c>
      <c r="J13" s="144">
        <v>2</v>
      </c>
      <c r="K13" s="186">
        <f t="shared" si="1"/>
        <v>69.725250000000003</v>
      </c>
      <c r="L13" s="187">
        <f t="shared" si="2"/>
        <v>3.2222222222222223</v>
      </c>
      <c r="M13" s="187"/>
      <c r="N13" s="186">
        <f t="shared" si="11"/>
        <v>22.467025</v>
      </c>
      <c r="O13" s="186">
        <f t="shared" si="12"/>
        <v>112.33512500000001</v>
      </c>
      <c r="P13" s="189"/>
      <c r="Q13" s="189">
        <f t="shared" si="13"/>
        <v>112.33512500000001</v>
      </c>
      <c r="R13" s="184" t="s">
        <v>126</v>
      </c>
      <c r="S13" s="80">
        <v>10399.049999999999</v>
      </c>
      <c r="T13" s="64">
        <v>1957.14</v>
      </c>
      <c r="U13" s="64">
        <f t="shared" si="3"/>
        <v>1844.804875</v>
      </c>
      <c r="V13" s="64"/>
      <c r="W13" s="64">
        <f t="shared" si="4"/>
        <v>368.96097500000002</v>
      </c>
      <c r="X13" s="64">
        <f t="shared" si="5"/>
        <v>922.40243750000002</v>
      </c>
      <c r="Y13" s="64"/>
      <c r="Z13" s="64">
        <f t="shared" si="6"/>
        <v>391.428</v>
      </c>
      <c r="AA13" s="64">
        <f t="shared" si="7"/>
        <v>1034.7375625</v>
      </c>
      <c r="AB13" s="62">
        <f t="shared" si="8"/>
        <v>391.428</v>
      </c>
      <c r="AC13" s="134"/>
      <c r="AD13" s="328" t="s">
        <v>159</v>
      </c>
      <c r="AE13" s="329"/>
      <c r="AF13" s="329"/>
      <c r="AG13" s="329"/>
      <c r="AH13" s="324" t="s">
        <v>189</v>
      </c>
      <c r="AI13" s="325"/>
      <c r="AJ13" s="3"/>
      <c r="AL13" s="85"/>
      <c r="AM13" s="17"/>
      <c r="AN13" s="9" t="s">
        <v>36</v>
      </c>
      <c r="AO13" s="300">
        <v>2</v>
      </c>
      <c r="AP13" s="299" t="s">
        <v>38</v>
      </c>
      <c r="AQ13" s="294">
        <v>100.2</v>
      </c>
      <c r="AR13" s="294">
        <v>126.8</v>
      </c>
      <c r="AS13" s="295">
        <v>111.8</v>
      </c>
      <c r="AT13" s="3"/>
      <c r="AU13" s="78"/>
      <c r="AV13" s="78"/>
      <c r="AW13" s="78"/>
    </row>
    <row r="14" spans="1:51" s="12" customFormat="1" ht="18.75" x14ac:dyDescent="0.3">
      <c r="A14" s="11" t="s">
        <v>89</v>
      </c>
      <c r="B14" s="11">
        <f t="shared" si="14"/>
        <v>18</v>
      </c>
      <c r="C14" s="11" t="s">
        <v>141</v>
      </c>
      <c r="D14" s="21"/>
      <c r="E14" s="11"/>
      <c r="F14" s="60">
        <f t="shared" si="0"/>
        <v>12644.14044875</v>
      </c>
      <c r="G14" s="64">
        <f t="shared" si="9"/>
        <v>12644.14044875</v>
      </c>
      <c r="H14" s="11">
        <v>145</v>
      </c>
      <c r="I14" s="125">
        <f t="shared" si="10"/>
        <v>48.3</v>
      </c>
      <c r="J14" s="144">
        <v>12</v>
      </c>
      <c r="K14" s="186">
        <f t="shared" si="1"/>
        <v>69.725250000000003</v>
      </c>
      <c r="L14" s="187">
        <f t="shared" si="2"/>
        <v>31.126666666666662</v>
      </c>
      <c r="M14" s="187"/>
      <c r="N14" s="186">
        <f t="shared" si="11"/>
        <v>3.7445041666666663</v>
      </c>
      <c r="O14" s="186">
        <f t="shared" si="12"/>
        <v>180.85955124999998</v>
      </c>
      <c r="P14" s="189"/>
      <c r="Q14" s="189">
        <f t="shared" si="13"/>
        <v>180.85955124999998</v>
      </c>
      <c r="R14" s="184" t="s">
        <v>126</v>
      </c>
      <c r="S14" s="80">
        <v>66221.2</v>
      </c>
      <c r="T14" s="64">
        <v>12825</v>
      </c>
      <c r="U14" s="64">
        <f t="shared" si="3"/>
        <v>12644.14044875</v>
      </c>
      <c r="V14" s="64"/>
      <c r="W14" s="64">
        <f t="shared" si="4"/>
        <v>261.78344614389238</v>
      </c>
      <c r="X14" s="64">
        <f t="shared" si="5"/>
        <v>1053.6783707291668</v>
      </c>
      <c r="Y14" s="64"/>
      <c r="Z14" s="64">
        <f t="shared" si="6"/>
        <v>265.52795031055905</v>
      </c>
      <c r="AA14" s="64">
        <f t="shared" si="7"/>
        <v>1234.5379219791666</v>
      </c>
      <c r="AB14" s="62">
        <f t="shared" si="8"/>
        <v>265.52795031055905</v>
      </c>
      <c r="AC14" s="134"/>
      <c r="AD14" s="330" t="s">
        <v>160</v>
      </c>
      <c r="AE14" s="336" t="s">
        <v>170</v>
      </c>
      <c r="AF14" s="336"/>
      <c r="AG14" s="336"/>
      <c r="AH14" s="326"/>
      <c r="AI14" s="327"/>
      <c r="AJ14" s="3"/>
      <c r="AL14" s="69"/>
      <c r="AM14" s="17"/>
      <c r="AN14" s="9" t="s">
        <v>36</v>
      </c>
      <c r="AO14" s="300">
        <v>2</v>
      </c>
      <c r="AP14" s="299" t="s">
        <v>39</v>
      </c>
      <c r="AQ14" s="294">
        <v>97.8</v>
      </c>
      <c r="AR14" s="294">
        <v>110.2</v>
      </c>
      <c r="AS14" s="295">
        <v>103</v>
      </c>
      <c r="AT14" s="3"/>
      <c r="AU14" s="66"/>
      <c r="AV14" s="66"/>
      <c r="AW14" s="78"/>
    </row>
    <row r="15" spans="1:51" s="12" customFormat="1" ht="30" x14ac:dyDescent="0.25">
      <c r="A15" s="11" t="s">
        <v>89</v>
      </c>
      <c r="B15" s="11">
        <f t="shared" si="14"/>
        <v>19</v>
      </c>
      <c r="C15" s="11" t="s">
        <v>141</v>
      </c>
      <c r="D15" s="21"/>
      <c r="E15" s="11"/>
      <c r="F15" s="60">
        <f t="shared" si="0"/>
        <v>776.36677500000008</v>
      </c>
      <c r="G15" s="64">
        <f t="shared" si="9"/>
        <v>776.36677500000008</v>
      </c>
      <c r="H15" s="11">
        <v>10</v>
      </c>
      <c r="I15" s="125">
        <f t="shared" si="10"/>
        <v>3.3</v>
      </c>
      <c r="J15" s="144">
        <v>1</v>
      </c>
      <c r="K15" s="186">
        <f t="shared" si="1"/>
        <v>69.725250000000003</v>
      </c>
      <c r="L15" s="187">
        <f t="shared" si="2"/>
        <v>2.9</v>
      </c>
      <c r="M15" s="187"/>
      <c r="N15" s="186">
        <f t="shared" si="11"/>
        <v>61.273704545454549</v>
      </c>
      <c r="O15" s="186">
        <f t="shared" si="12"/>
        <v>202.203225</v>
      </c>
      <c r="P15" s="189"/>
      <c r="Q15" s="189">
        <f t="shared" si="13"/>
        <v>202.203225</v>
      </c>
      <c r="R15" s="184" t="s">
        <v>126</v>
      </c>
      <c r="S15" s="80">
        <v>5133.99</v>
      </c>
      <c r="T15" s="60">
        <v>978.57</v>
      </c>
      <c r="U15" s="64">
        <f t="shared" si="3"/>
        <v>776.36677500000008</v>
      </c>
      <c r="V15" s="64"/>
      <c r="W15" s="64">
        <f t="shared" si="4"/>
        <v>235.26265909090912</v>
      </c>
      <c r="X15" s="64">
        <f t="shared" si="5"/>
        <v>776.36677500000008</v>
      </c>
      <c r="Y15" s="64"/>
      <c r="Z15" s="64">
        <f t="shared" si="6"/>
        <v>296.53636363636366</v>
      </c>
      <c r="AA15" s="64">
        <f t="shared" si="7"/>
        <v>978.57</v>
      </c>
      <c r="AB15" s="62">
        <f t="shared" si="8"/>
        <v>296.53636363636366</v>
      </c>
      <c r="AC15" s="134"/>
      <c r="AD15" s="331"/>
      <c r="AE15" s="137" t="s">
        <v>166</v>
      </c>
      <c r="AF15" s="138" t="s">
        <v>167</v>
      </c>
      <c r="AG15" s="148" t="s">
        <v>168</v>
      </c>
      <c r="AH15" s="272" t="s">
        <v>174</v>
      </c>
      <c r="AI15" s="225" t="s">
        <v>178</v>
      </c>
      <c r="AJ15" s="3"/>
      <c r="AL15" s="70"/>
      <c r="AM15" s="17"/>
      <c r="AN15" s="9" t="s">
        <v>36</v>
      </c>
      <c r="AO15" s="300">
        <v>2</v>
      </c>
      <c r="AP15" s="299" t="s">
        <v>40</v>
      </c>
      <c r="AQ15" s="294">
        <v>99.6</v>
      </c>
      <c r="AR15" s="294">
        <v>109.6</v>
      </c>
      <c r="AS15" s="295">
        <v>103.9</v>
      </c>
      <c r="AT15" s="3"/>
      <c r="AU15" s="76"/>
      <c r="AV15" s="77"/>
      <c r="AW15" s="76"/>
      <c r="AX15" s="21"/>
    </row>
    <row r="16" spans="1:51" s="12" customFormat="1" x14ac:dyDescent="0.25">
      <c r="A16" s="11" t="s">
        <v>89</v>
      </c>
      <c r="B16" s="11">
        <f t="shared" si="14"/>
        <v>20</v>
      </c>
      <c r="C16" s="11" t="s">
        <v>141</v>
      </c>
      <c r="D16" s="21"/>
      <c r="E16" s="11"/>
      <c r="F16" s="60">
        <f t="shared" si="0"/>
        <v>776.36677500000008</v>
      </c>
      <c r="G16" s="64">
        <f t="shared" si="9"/>
        <v>776.36677500000008</v>
      </c>
      <c r="H16" s="11">
        <v>13</v>
      </c>
      <c r="I16" s="125">
        <f t="shared" si="10"/>
        <v>4.3</v>
      </c>
      <c r="J16" s="144">
        <v>1</v>
      </c>
      <c r="K16" s="186">
        <f t="shared" si="1"/>
        <v>69.725250000000003</v>
      </c>
      <c r="L16" s="187">
        <f t="shared" si="2"/>
        <v>2.9</v>
      </c>
      <c r="M16" s="187"/>
      <c r="N16" s="186">
        <f t="shared" si="11"/>
        <v>47.024005813953494</v>
      </c>
      <c r="O16" s="186">
        <f t="shared" si="12"/>
        <v>202.203225</v>
      </c>
      <c r="P16" s="189"/>
      <c r="Q16" s="189">
        <f t="shared" si="13"/>
        <v>202.203225</v>
      </c>
      <c r="R16" s="184" t="s">
        <v>126</v>
      </c>
      <c r="S16" s="80">
        <v>4643.3900000000003</v>
      </c>
      <c r="T16" s="60">
        <v>978.57</v>
      </c>
      <c r="U16" s="64">
        <f t="shared" si="3"/>
        <v>776.36677500000008</v>
      </c>
      <c r="V16" s="64"/>
      <c r="W16" s="64">
        <f t="shared" si="4"/>
        <v>180.55041279069769</v>
      </c>
      <c r="X16" s="64">
        <f t="shared" si="5"/>
        <v>776.36677500000008</v>
      </c>
      <c r="Y16" s="64"/>
      <c r="Z16" s="64">
        <f t="shared" si="6"/>
        <v>227.57441860465119</v>
      </c>
      <c r="AA16" s="64">
        <f t="shared" si="7"/>
        <v>978.57</v>
      </c>
      <c r="AB16" s="62">
        <f t="shared" si="8"/>
        <v>227.57441860465119</v>
      </c>
      <c r="AC16" s="134"/>
      <c r="AD16" s="261" t="s">
        <v>85</v>
      </c>
      <c r="AE16" s="139">
        <f>AVERAGE($X$23,$X$188,$X$191,$X$194,$X$200,$X$203,$X$212)</f>
        <v>762.88620092672511</v>
      </c>
      <c r="AF16" s="140">
        <f>AVERAGE($O$23,$O$188,$O$191,$O$194,$O$200,$O$203,$O$212)</f>
        <v>300.51826152647726</v>
      </c>
      <c r="AG16" s="149">
        <f>AE16+AF16</f>
        <v>1063.4044624532023</v>
      </c>
      <c r="AH16" s="226">
        <f>$AG$16+(2*$AG$17)</f>
        <v>1567.8260017945918</v>
      </c>
      <c r="AI16" s="241">
        <f>COUNTIF(AA7:AA212,"&gt;1564")</f>
        <v>13</v>
      </c>
      <c r="AJ16" s="3"/>
      <c r="AK16" s="13"/>
      <c r="AL16" s="70"/>
      <c r="AM16" s="17"/>
      <c r="AN16" s="9" t="s">
        <v>44</v>
      </c>
      <c r="AO16" s="300">
        <v>2</v>
      </c>
      <c r="AP16" s="299" t="s">
        <v>45</v>
      </c>
      <c r="AQ16" s="294">
        <v>99</v>
      </c>
      <c r="AR16" s="294">
        <v>116.6</v>
      </c>
      <c r="AS16" s="295">
        <v>106.6</v>
      </c>
      <c r="AT16" s="3"/>
      <c r="AU16" s="76"/>
      <c r="AV16" s="77"/>
      <c r="AW16" s="76"/>
      <c r="AX16" s="21"/>
    </row>
    <row r="17" spans="1:50" s="12" customFormat="1" ht="15.75" thickBot="1" x14ac:dyDescent="0.3">
      <c r="A17" s="11" t="s">
        <v>89</v>
      </c>
      <c r="B17" s="11">
        <f t="shared" si="14"/>
        <v>21</v>
      </c>
      <c r="C17" s="11" t="s">
        <v>141</v>
      </c>
      <c r="D17" s="21"/>
      <c r="E17" s="11"/>
      <c r="F17" s="60">
        <f t="shared" si="0"/>
        <v>776.36677500000008</v>
      </c>
      <c r="G17" s="64">
        <f t="shared" si="9"/>
        <v>776.36677500000008</v>
      </c>
      <c r="H17" s="11">
        <v>10</v>
      </c>
      <c r="I17" s="125">
        <f t="shared" si="10"/>
        <v>3.3</v>
      </c>
      <c r="J17" s="144">
        <v>1</v>
      </c>
      <c r="K17" s="186">
        <f t="shared" si="1"/>
        <v>69.725250000000003</v>
      </c>
      <c r="L17" s="187">
        <f t="shared" si="2"/>
        <v>2.9</v>
      </c>
      <c r="M17" s="187"/>
      <c r="N17" s="186">
        <f t="shared" si="11"/>
        <v>61.273704545454549</v>
      </c>
      <c r="O17" s="186">
        <f t="shared" si="12"/>
        <v>202.203225</v>
      </c>
      <c r="P17" s="189"/>
      <c r="Q17" s="189">
        <f t="shared" si="13"/>
        <v>202.203225</v>
      </c>
      <c r="R17" s="184" t="s">
        <v>126</v>
      </c>
      <c r="S17" s="80">
        <v>4554.6099999999997</v>
      </c>
      <c r="T17" s="60">
        <v>978.57</v>
      </c>
      <c r="U17" s="64">
        <f t="shared" si="3"/>
        <v>776.36677500000008</v>
      </c>
      <c r="V17" s="64"/>
      <c r="W17" s="64">
        <f t="shared" si="4"/>
        <v>235.26265909090912</v>
      </c>
      <c r="X17" s="64">
        <f t="shared" si="5"/>
        <v>776.36677500000008</v>
      </c>
      <c r="Y17" s="64"/>
      <c r="Z17" s="64">
        <f t="shared" si="6"/>
        <v>296.53636363636366</v>
      </c>
      <c r="AA17" s="64">
        <f t="shared" si="7"/>
        <v>978.57</v>
      </c>
      <c r="AB17" s="62">
        <f t="shared" si="8"/>
        <v>296.53636363636366</v>
      </c>
      <c r="AC17" s="134"/>
      <c r="AD17" s="262" t="s">
        <v>161</v>
      </c>
      <c r="AE17" s="150">
        <f>_xlfn.STDEV.P($X$7:$X$22,$X$188,$X$189:$X$190,$X$192:$X$193,$X$195:$X$199,$X$201:$X$202,$X$204:$X$211)</f>
        <v>272.38682232113285</v>
      </c>
      <c r="AF17" s="151">
        <f>_xlfn.STDEV.P($P$7:$Q$22,$P$188,$M$189:$M$190,$P$192:$Q$193,$P$195:$Q$199,$P$201:$Q$202,$P$204:$Q$211)</f>
        <v>116.60987049633023</v>
      </c>
      <c r="AG17" s="152">
        <f>_xlfn.STDEV.P(AA7:AA22,AA188,AA189:AA190,AA192:AA193,AA195:AA199,AA201:AA202,AA204:AA211)</f>
        <v>252.21076967069479</v>
      </c>
      <c r="AH17" s="226">
        <f>$AG$16-(2*$AG$17)</f>
        <v>558.98292311181274</v>
      </c>
      <c r="AI17" s="241">
        <f>COUNTIF(AA7:AA212,"&lt;452")</f>
        <v>1</v>
      </c>
      <c r="AJ17" s="3"/>
      <c r="AL17" s="70"/>
      <c r="AM17" s="17"/>
      <c r="AN17" s="9" t="s">
        <v>56</v>
      </c>
      <c r="AO17" s="300">
        <v>2</v>
      </c>
      <c r="AP17" s="299" t="s">
        <v>58</v>
      </c>
      <c r="AQ17" s="296">
        <v>97.7</v>
      </c>
      <c r="AR17" s="294">
        <v>120.5</v>
      </c>
      <c r="AS17" s="295">
        <v>107.6</v>
      </c>
      <c r="AT17" s="3"/>
      <c r="AU17" s="76"/>
      <c r="AV17" s="77"/>
      <c r="AW17" s="76"/>
      <c r="AX17" s="21"/>
    </row>
    <row r="18" spans="1:50" s="12" customFormat="1" ht="16.5" customHeight="1" x14ac:dyDescent="0.3">
      <c r="A18" s="11" t="s">
        <v>89</v>
      </c>
      <c r="B18" s="11">
        <f t="shared" si="14"/>
        <v>22</v>
      </c>
      <c r="C18" s="11" t="s">
        <v>141</v>
      </c>
      <c r="D18" s="21"/>
      <c r="E18" s="11"/>
      <c r="F18" s="60">
        <f t="shared" si="0"/>
        <v>776.36677500000008</v>
      </c>
      <c r="G18" s="64">
        <f t="shared" si="9"/>
        <v>776.36677500000008</v>
      </c>
      <c r="H18" s="11">
        <v>12</v>
      </c>
      <c r="I18" s="125">
        <f t="shared" si="10"/>
        <v>4</v>
      </c>
      <c r="J18" s="144">
        <v>1</v>
      </c>
      <c r="K18" s="186">
        <f t="shared" si="1"/>
        <v>69.725250000000003</v>
      </c>
      <c r="L18" s="187">
        <f t="shared" si="2"/>
        <v>2.9</v>
      </c>
      <c r="M18" s="187"/>
      <c r="N18" s="186">
        <f t="shared" si="11"/>
        <v>50.550806250000001</v>
      </c>
      <c r="O18" s="186">
        <f t="shared" si="12"/>
        <v>202.203225</v>
      </c>
      <c r="P18" s="189"/>
      <c r="Q18" s="189">
        <f t="shared" si="13"/>
        <v>202.203225</v>
      </c>
      <c r="R18" s="184" t="s">
        <v>126</v>
      </c>
      <c r="S18" s="80">
        <v>12190.46</v>
      </c>
      <c r="T18" s="60">
        <v>978.57</v>
      </c>
      <c r="U18" s="64">
        <f t="shared" si="3"/>
        <v>776.36677500000008</v>
      </c>
      <c r="V18" s="64"/>
      <c r="W18" s="64">
        <f t="shared" si="4"/>
        <v>194.09169375000002</v>
      </c>
      <c r="X18" s="64">
        <f t="shared" si="5"/>
        <v>776.36677500000008</v>
      </c>
      <c r="Y18" s="64"/>
      <c r="Z18" s="64">
        <f t="shared" si="6"/>
        <v>244.64250000000001</v>
      </c>
      <c r="AA18" s="64">
        <f t="shared" si="7"/>
        <v>978.57</v>
      </c>
      <c r="AB18" s="62">
        <f t="shared" si="8"/>
        <v>244.64250000000001</v>
      </c>
      <c r="AC18" s="134"/>
      <c r="AD18" s="330" t="s">
        <v>160</v>
      </c>
      <c r="AE18" s="332" t="s">
        <v>176</v>
      </c>
      <c r="AF18" s="333"/>
      <c r="AG18" s="334"/>
      <c r="AH18" s="216"/>
      <c r="AI18" s="219"/>
      <c r="AJ18" s="3"/>
      <c r="AL18" s="70"/>
      <c r="AM18" s="17"/>
      <c r="AN18" s="9" t="s">
        <v>36</v>
      </c>
      <c r="AO18" s="300">
        <v>3</v>
      </c>
      <c r="AP18" s="299" t="s">
        <v>37</v>
      </c>
      <c r="AQ18" s="294">
        <v>101.8</v>
      </c>
      <c r="AR18" s="294">
        <v>138.1</v>
      </c>
      <c r="AS18" s="295">
        <v>117.6</v>
      </c>
      <c r="AT18" s="3"/>
      <c r="AU18" s="76"/>
      <c r="AV18" s="76"/>
      <c r="AW18" s="76"/>
      <c r="AX18" s="21"/>
    </row>
    <row r="19" spans="1:50" s="12" customFormat="1" ht="30" x14ac:dyDescent="0.25">
      <c r="A19" s="11" t="s">
        <v>89</v>
      </c>
      <c r="B19" s="11">
        <f t="shared" si="14"/>
        <v>23</v>
      </c>
      <c r="C19" s="11" t="s">
        <v>141</v>
      </c>
      <c r="D19" s="21"/>
      <c r="E19" s="21"/>
      <c r="F19" s="60">
        <f t="shared" si="0"/>
        <v>776.36677500000008</v>
      </c>
      <c r="G19" s="64">
        <f t="shared" si="9"/>
        <v>776.36677500000008</v>
      </c>
      <c r="H19" s="11">
        <v>8</v>
      </c>
      <c r="I19" s="125">
        <f t="shared" si="10"/>
        <v>2.7</v>
      </c>
      <c r="J19" s="144">
        <v>1</v>
      </c>
      <c r="K19" s="186">
        <f t="shared" si="1"/>
        <v>69.725250000000003</v>
      </c>
      <c r="L19" s="187">
        <f t="shared" si="2"/>
        <v>2.9</v>
      </c>
      <c r="M19" s="187"/>
      <c r="N19" s="186">
        <f t="shared" si="11"/>
        <v>74.890083333333337</v>
      </c>
      <c r="O19" s="186">
        <f t="shared" si="12"/>
        <v>202.203225</v>
      </c>
      <c r="P19" s="189"/>
      <c r="Q19" s="189">
        <f t="shared" si="13"/>
        <v>202.203225</v>
      </c>
      <c r="R19" s="184" t="s">
        <v>126</v>
      </c>
      <c r="S19" s="80">
        <v>3548.3</v>
      </c>
      <c r="T19" s="60">
        <v>978.57</v>
      </c>
      <c r="U19" s="64">
        <f t="shared" si="3"/>
        <v>776.36677500000008</v>
      </c>
      <c r="V19" s="64"/>
      <c r="W19" s="64">
        <f t="shared" si="4"/>
        <v>287.54325</v>
      </c>
      <c r="X19" s="64">
        <f t="shared" si="5"/>
        <v>776.36677500000008</v>
      </c>
      <c r="Y19" s="64"/>
      <c r="Z19" s="64">
        <f t="shared" si="6"/>
        <v>362.43333333333334</v>
      </c>
      <c r="AA19" s="64">
        <f t="shared" si="7"/>
        <v>978.57</v>
      </c>
      <c r="AB19" s="62">
        <f t="shared" si="8"/>
        <v>362.43333333333334</v>
      </c>
      <c r="AC19" s="134"/>
      <c r="AD19" s="331"/>
      <c r="AE19" s="137" t="s">
        <v>162</v>
      </c>
      <c r="AF19" s="138" t="s">
        <v>163</v>
      </c>
      <c r="AG19" s="148" t="s">
        <v>164</v>
      </c>
      <c r="AH19" s="217"/>
      <c r="AI19" s="220"/>
      <c r="AJ19" s="3"/>
      <c r="AL19" s="68"/>
      <c r="AM19" s="17"/>
      <c r="AN19" s="9" t="s">
        <v>44</v>
      </c>
      <c r="AO19" s="300">
        <v>3</v>
      </c>
      <c r="AP19" s="299" t="s">
        <v>46</v>
      </c>
      <c r="AQ19" s="294">
        <v>101.5</v>
      </c>
      <c r="AR19" s="294">
        <v>116.6</v>
      </c>
      <c r="AS19" s="295">
        <v>108.1</v>
      </c>
      <c r="AT19" s="3"/>
      <c r="AU19" s="76"/>
      <c r="AV19" s="77"/>
      <c r="AW19" s="76"/>
      <c r="AX19" s="21"/>
    </row>
    <row r="20" spans="1:50" s="12" customFormat="1" ht="15" customHeight="1" x14ac:dyDescent="0.25">
      <c r="A20" s="11" t="s">
        <v>89</v>
      </c>
      <c r="B20" s="11">
        <f t="shared" si="14"/>
        <v>24</v>
      </c>
      <c r="C20" s="11" t="s">
        <v>141</v>
      </c>
      <c r="D20" s="21"/>
      <c r="E20" s="11"/>
      <c r="F20" s="60">
        <f t="shared" si="0"/>
        <v>1270.3183875</v>
      </c>
      <c r="G20" s="64">
        <f t="shared" si="9"/>
        <v>1270.3183875</v>
      </c>
      <c r="H20" s="11">
        <v>23</v>
      </c>
      <c r="I20" s="125">
        <f t="shared" si="10"/>
        <v>7.7</v>
      </c>
      <c r="J20" s="144">
        <v>2</v>
      </c>
      <c r="K20" s="186">
        <f t="shared" si="1"/>
        <v>69.725250000000003</v>
      </c>
      <c r="L20" s="187">
        <f>$AL$9</f>
        <v>2.9</v>
      </c>
      <c r="M20" s="186">
        <f>P20/I20</f>
        <v>13.130079545454546</v>
      </c>
      <c r="N20" s="187"/>
      <c r="O20" s="186">
        <f t="shared" si="12"/>
        <v>101.1016125</v>
      </c>
      <c r="P20" s="189">
        <f>K20*L20/J20</f>
        <v>101.1016125</v>
      </c>
      <c r="Q20" s="189"/>
      <c r="R20" s="185" t="s">
        <v>127</v>
      </c>
      <c r="S20" s="79">
        <v>2821.27</v>
      </c>
      <c r="T20" s="60">
        <v>1371.42</v>
      </c>
      <c r="U20" s="64">
        <f t="shared" si="3"/>
        <v>1270.3183875</v>
      </c>
      <c r="V20" s="64">
        <f>U20/I20</f>
        <v>164.97641396103896</v>
      </c>
      <c r="W20" s="64"/>
      <c r="X20" s="64">
        <f t="shared" si="5"/>
        <v>635.15919374999999</v>
      </c>
      <c r="Y20" s="64">
        <f>V20+M20</f>
        <v>178.10649350649351</v>
      </c>
      <c r="Z20" s="64"/>
      <c r="AA20" s="64">
        <f t="shared" si="7"/>
        <v>736.26080624999997</v>
      </c>
      <c r="AB20" s="62">
        <f t="shared" si="8"/>
        <v>178.10649350649351</v>
      </c>
      <c r="AC20" s="134"/>
      <c r="AD20" s="261" t="s">
        <v>85</v>
      </c>
      <c r="AE20" s="139">
        <f>AVERAGE($V$23,$V$188,$V$191,$V$194,$V$200,$V$203,$V$212)</f>
        <v>101.15732191932581</v>
      </c>
      <c r="AF20" s="140">
        <f>AVERAGE($M$23,$M$188,$M$191,$M$194,$M$200,$M$203,$M$212)</f>
        <v>41.710646497603982</v>
      </c>
      <c r="AG20" s="149">
        <f>AE20+AF20</f>
        <v>142.86796841692978</v>
      </c>
      <c r="AH20" s="218"/>
      <c r="AI20" s="221"/>
      <c r="AJ20" s="3"/>
      <c r="AK20" s="21"/>
      <c r="AL20" s="68"/>
      <c r="AM20" s="17"/>
      <c r="AN20" s="9" t="s">
        <v>47</v>
      </c>
      <c r="AO20" s="300">
        <v>4</v>
      </c>
      <c r="AP20" s="299" t="s">
        <v>49</v>
      </c>
      <c r="AQ20" s="294">
        <v>102.6</v>
      </c>
      <c r="AR20" s="294">
        <v>162.9</v>
      </c>
      <c r="AS20" s="295">
        <v>128.9</v>
      </c>
      <c r="AT20" s="3"/>
      <c r="AU20" s="89"/>
      <c r="AV20" s="77"/>
      <c r="AW20" s="76"/>
      <c r="AX20" s="21"/>
    </row>
    <row r="21" spans="1:50" s="12" customFormat="1" ht="15" customHeight="1" thickBot="1" x14ac:dyDescent="0.3">
      <c r="A21" s="11" t="s">
        <v>89</v>
      </c>
      <c r="B21" s="11">
        <f t="shared" si="14"/>
        <v>25</v>
      </c>
      <c r="C21" s="11" t="s">
        <v>141</v>
      </c>
      <c r="D21" s="21"/>
      <c r="E21" s="21"/>
      <c r="F21" s="60">
        <f t="shared" si="0"/>
        <v>483.50677500000006</v>
      </c>
      <c r="G21" s="64">
        <f t="shared" si="9"/>
        <v>483.50677500000006</v>
      </c>
      <c r="H21" s="11">
        <v>20</v>
      </c>
      <c r="I21" s="125">
        <f t="shared" si="10"/>
        <v>6.7</v>
      </c>
      <c r="J21" s="144">
        <v>1</v>
      </c>
      <c r="K21" s="186">
        <f t="shared" si="1"/>
        <v>69.725250000000003</v>
      </c>
      <c r="L21" s="187">
        <f>$AL$9</f>
        <v>2.9</v>
      </c>
      <c r="M21" s="186">
        <f t="shared" ref="M21:M81" si="15">P21/I21</f>
        <v>30.179585820895522</v>
      </c>
      <c r="N21" s="187"/>
      <c r="O21" s="186">
        <f t="shared" si="12"/>
        <v>202.203225</v>
      </c>
      <c r="P21" s="189">
        <f t="shared" ref="P21:P31" si="16">K21*L21/J21</f>
        <v>202.203225</v>
      </c>
      <c r="Q21" s="189"/>
      <c r="R21" s="185" t="s">
        <v>127</v>
      </c>
      <c r="S21" s="79">
        <v>2850.42</v>
      </c>
      <c r="T21" s="60">
        <v>685.71</v>
      </c>
      <c r="U21" s="64">
        <f t="shared" si="3"/>
        <v>483.50677500000006</v>
      </c>
      <c r="V21" s="64">
        <f>U21/I21</f>
        <v>72.165190298507468</v>
      </c>
      <c r="W21" s="64"/>
      <c r="X21" s="64">
        <f t="shared" si="5"/>
        <v>483.50677500000006</v>
      </c>
      <c r="Y21" s="64">
        <f>V21+M21</f>
        <v>102.34477611940299</v>
      </c>
      <c r="Z21" s="64"/>
      <c r="AA21" s="64">
        <f t="shared" si="7"/>
        <v>685.71</v>
      </c>
      <c r="AB21" s="62">
        <f t="shared" si="8"/>
        <v>102.34477611940299</v>
      </c>
      <c r="AC21" s="134"/>
      <c r="AD21" s="262" t="s">
        <v>161</v>
      </c>
      <c r="AE21" s="150">
        <f>_xlfn.STDEV.P($V$7:$V$22,$V$24:$V$187,$V$189:$V$190,$V$192:$V$193,$V$195:$V$199,$V$201:$V$202,$V$204:$V$211)</f>
        <v>65.518674563505712</v>
      </c>
      <c r="AF21" s="151">
        <f>_xlfn.STDEV.P($M$7:$M$22,$M$24:$M$187,$M$189:$M$190,$M$192:$M$193,$M$195:$M$199,$M$201:$M$202,$M$204:$M$211)</f>
        <v>14.011793279136249</v>
      </c>
      <c r="AG21" s="152">
        <f>_xlfn.STDEV.P(Y8:Y22,Y24:Y187,Y189:Y190,Y192:Y193,Y195:Y199,Y201:Y202,Y204:Y211)</f>
        <v>74.771414426702407</v>
      </c>
      <c r="AH21" s="218"/>
      <c r="AI21" s="221"/>
      <c r="AJ21" s="3"/>
      <c r="AK21" s="21"/>
      <c r="AL21" s="68"/>
      <c r="AM21" s="17"/>
      <c r="AN21" s="9" t="s">
        <v>47</v>
      </c>
      <c r="AO21" s="300">
        <v>4</v>
      </c>
      <c r="AP21" s="299" t="s">
        <v>47</v>
      </c>
      <c r="AQ21" s="294">
        <v>103.8</v>
      </c>
      <c r="AR21" s="294">
        <v>166.4</v>
      </c>
      <c r="AS21" s="295">
        <v>131.1</v>
      </c>
      <c r="AT21" s="3"/>
      <c r="AU21" s="21"/>
      <c r="AV21" s="21"/>
      <c r="AW21" s="21"/>
      <c r="AX21" s="21"/>
    </row>
    <row r="22" spans="1:50" s="12" customFormat="1" ht="19.5" thickBot="1" x14ac:dyDescent="0.35">
      <c r="A22" s="11" t="s">
        <v>89</v>
      </c>
      <c r="B22" s="11">
        <f t="shared" si="14"/>
        <v>26</v>
      </c>
      <c r="C22" s="11" t="s">
        <v>141</v>
      </c>
      <c r="D22" s="21"/>
      <c r="E22" s="21"/>
      <c r="F22" s="60">
        <f t="shared" si="0"/>
        <v>1270.3183875</v>
      </c>
      <c r="G22" s="64">
        <f t="shared" si="9"/>
        <v>1270.3183875</v>
      </c>
      <c r="H22" s="11">
        <v>18</v>
      </c>
      <c r="I22" s="125">
        <f t="shared" si="10"/>
        <v>6</v>
      </c>
      <c r="J22" s="144">
        <v>2</v>
      </c>
      <c r="K22" s="186">
        <f t="shared" si="1"/>
        <v>69.725250000000003</v>
      </c>
      <c r="L22" s="187">
        <f>$AL$9</f>
        <v>2.9</v>
      </c>
      <c r="M22" s="186">
        <f t="shared" si="15"/>
        <v>16.850268750000001</v>
      </c>
      <c r="N22" s="187"/>
      <c r="O22" s="186">
        <f t="shared" si="12"/>
        <v>101.1016125</v>
      </c>
      <c r="P22" s="189">
        <f t="shared" si="16"/>
        <v>101.1016125</v>
      </c>
      <c r="Q22" s="189"/>
      <c r="R22" s="185" t="s">
        <v>127</v>
      </c>
      <c r="S22" s="79">
        <v>3780.87</v>
      </c>
      <c r="T22" s="60">
        <v>1371.42</v>
      </c>
      <c r="U22" s="64">
        <f t="shared" si="3"/>
        <v>1270.3183875</v>
      </c>
      <c r="V22" s="64">
        <f>U22/I22</f>
        <v>211.71973125</v>
      </c>
      <c r="W22" s="64"/>
      <c r="X22" s="64">
        <f t="shared" si="5"/>
        <v>635.15919374999999</v>
      </c>
      <c r="Y22" s="64">
        <f>V22+M22</f>
        <v>228.57</v>
      </c>
      <c r="Z22" s="64"/>
      <c r="AA22" s="64">
        <f t="shared" si="7"/>
        <v>736.26080624999997</v>
      </c>
      <c r="AB22" s="62">
        <f t="shared" si="8"/>
        <v>228.57000000000002</v>
      </c>
      <c r="AC22" s="134"/>
      <c r="AD22" s="330" t="s">
        <v>160</v>
      </c>
      <c r="AE22" s="332" t="s">
        <v>177</v>
      </c>
      <c r="AF22" s="333"/>
      <c r="AG22" s="334"/>
      <c r="AH22" s="216"/>
      <c r="AI22" s="219"/>
      <c r="AJ22" s="3"/>
      <c r="AK22" s="21"/>
      <c r="AL22" s="68"/>
      <c r="AM22" s="17"/>
      <c r="AN22" s="9" t="s">
        <v>47</v>
      </c>
      <c r="AO22" s="300">
        <v>4</v>
      </c>
      <c r="AP22" s="299" t="s">
        <v>52</v>
      </c>
      <c r="AQ22" s="294">
        <v>102.2</v>
      </c>
      <c r="AR22" s="294">
        <v>162.9</v>
      </c>
      <c r="AS22" s="295">
        <v>128.6</v>
      </c>
      <c r="AT22" s="3"/>
      <c r="AU22" s="21"/>
      <c r="AV22" s="21"/>
      <c r="AW22" s="21"/>
      <c r="AX22" s="21"/>
    </row>
    <row r="23" spans="1:50" s="12" customFormat="1" ht="30" x14ac:dyDescent="0.25">
      <c r="A23" s="172" t="s">
        <v>85</v>
      </c>
      <c r="B23" s="173"/>
      <c r="C23" s="173"/>
      <c r="D23" s="173"/>
      <c r="E23" s="173"/>
      <c r="F23" s="174">
        <f>AVERAGE(F7:F22)</f>
        <v>4365.9045141927081</v>
      </c>
      <c r="G23" s="174">
        <f>AVERAGE(G7:G22)</f>
        <v>4365.9045141927081</v>
      </c>
      <c r="H23" s="173"/>
      <c r="I23" s="175"/>
      <c r="J23" s="176"/>
      <c r="K23" s="177">
        <f>AVERAGE(K7:K22)</f>
        <v>69.725249999999988</v>
      </c>
      <c r="L23" s="178"/>
      <c r="M23" s="179">
        <f>AVERAGE(M7:M22)</f>
        <v>20.053311372116692</v>
      </c>
      <c r="N23" s="179">
        <f>AVERAGE(N7:N22)</f>
        <v>35.056390244687492</v>
      </c>
      <c r="O23" s="179">
        <f>AVERAGE(O7:O22)</f>
        <v>169.78986080729169</v>
      </c>
      <c r="P23" s="179">
        <f>AVERAGE(P7:P22)</f>
        <v>134.80215000000001</v>
      </c>
      <c r="Q23" s="179">
        <f>AVERAGE(Q7:Q22)</f>
        <v>177.86394791666666</v>
      </c>
      <c r="R23" s="178"/>
      <c r="S23" s="180"/>
      <c r="T23" s="181">
        <f>AVERAGE(T7,T8:T12,T13:T22)</f>
        <v>4535.6943750000019</v>
      </c>
      <c r="U23" s="181">
        <f t="shared" ref="U23:AB23" si="17">AVERAGE(U7:U22)</f>
        <v>4365.9045141927081</v>
      </c>
      <c r="V23" s="177">
        <f t="shared" si="17"/>
        <v>149.62044516984881</v>
      </c>
      <c r="W23" s="177">
        <f t="shared" si="17"/>
        <v>292.81661624954853</v>
      </c>
      <c r="X23" s="177">
        <f t="shared" si="17"/>
        <v>910.32870258463549</v>
      </c>
      <c r="Y23" s="177">
        <f t="shared" si="17"/>
        <v>169.6737565419655</v>
      </c>
      <c r="Z23" s="177">
        <f t="shared" si="17"/>
        <v>327.87300649423594</v>
      </c>
      <c r="AA23" s="177">
        <f t="shared" si="17"/>
        <v>1080.118563391927</v>
      </c>
      <c r="AB23" s="182">
        <f t="shared" si="17"/>
        <v>298.2106471281852</v>
      </c>
      <c r="AC23" s="134"/>
      <c r="AD23" s="331"/>
      <c r="AE23" s="137" t="s">
        <v>162</v>
      </c>
      <c r="AF23" s="138" t="s">
        <v>163</v>
      </c>
      <c r="AG23" s="148" t="s">
        <v>164</v>
      </c>
      <c r="AH23" s="217"/>
      <c r="AI23" s="220"/>
      <c r="AJ23" s="3"/>
      <c r="AK23" s="21"/>
      <c r="AL23" s="68"/>
      <c r="AM23" s="17"/>
      <c r="AN23" s="9" t="s">
        <v>56</v>
      </c>
      <c r="AO23" s="300">
        <v>4</v>
      </c>
      <c r="AP23" s="299" t="s">
        <v>57</v>
      </c>
      <c r="AQ23" s="294">
        <v>101.5</v>
      </c>
      <c r="AR23" s="294">
        <v>127.9</v>
      </c>
      <c r="AS23" s="295">
        <v>113</v>
      </c>
      <c r="AT23" s="3"/>
      <c r="AU23" s="90"/>
      <c r="AV23" s="21"/>
      <c r="AW23" s="21"/>
      <c r="AX23" s="21"/>
    </row>
    <row r="24" spans="1:50" s="12" customFormat="1" x14ac:dyDescent="0.25">
      <c r="A24" s="21" t="s">
        <v>106</v>
      </c>
      <c r="B24" s="11">
        <f>B22+1</f>
        <v>27</v>
      </c>
      <c r="C24" s="284" t="s">
        <v>141</v>
      </c>
      <c r="D24" s="21"/>
      <c r="E24" s="21"/>
      <c r="F24" s="126">
        <f t="shared" ref="F24:F55" si="18">U24</f>
        <v>1240.0574899999999</v>
      </c>
      <c r="G24" s="186">
        <f t="shared" si="9"/>
        <v>1240.0574899999999</v>
      </c>
      <c r="H24" s="29"/>
      <c r="I24" s="22">
        <v>5</v>
      </c>
      <c r="J24" s="144">
        <v>1</v>
      </c>
      <c r="K24" s="191">
        <f t="shared" ref="K24:K55" si="19">$AL$7*(AVERAGE($AR$18)/100)</f>
        <v>96.531900000000007</v>
      </c>
      <c r="L24" s="187">
        <f>$AL$9</f>
        <v>2.9</v>
      </c>
      <c r="M24" s="186">
        <f t="shared" si="15"/>
        <v>55.988502000000004</v>
      </c>
      <c r="N24" s="186"/>
      <c r="O24" s="186">
        <f t="shared" si="12"/>
        <v>279.94251000000003</v>
      </c>
      <c r="P24" s="189">
        <f t="shared" si="16"/>
        <v>279.94251000000003</v>
      </c>
      <c r="Q24" s="189"/>
      <c r="R24" s="185" t="s">
        <v>127</v>
      </c>
      <c r="S24" s="83">
        <v>5073.12</v>
      </c>
      <c r="T24" s="204">
        <f t="shared" ref="T24:T55" si="20">AB24*I24*0.8</f>
        <v>1520</v>
      </c>
      <c r="U24" s="186">
        <f t="shared" ref="U24:U55" si="21">(T24)-Q24-P24</f>
        <v>1240.0574899999999</v>
      </c>
      <c r="V24" s="64">
        <f>U24/I24</f>
        <v>248.01149799999999</v>
      </c>
      <c r="W24" s="91"/>
      <c r="X24" s="186">
        <f t="shared" ref="X24:X55" si="22">U24/J24</f>
        <v>1240.0574899999999</v>
      </c>
      <c r="Y24" s="64">
        <f>V24+M24</f>
        <v>304</v>
      </c>
      <c r="Z24" s="64"/>
      <c r="AA24" s="186">
        <f t="shared" ref="AA24:AA55" si="23">X24+P24+Q24</f>
        <v>1520</v>
      </c>
      <c r="AB24" s="154">
        <v>380</v>
      </c>
      <c r="AC24" s="17"/>
      <c r="AD24" s="261" t="s">
        <v>85</v>
      </c>
      <c r="AE24" s="139">
        <f>AVERAGE($W$23,$W$188,$W$191,$W$194,$W$200,$W$203,$W$212)</f>
        <v>180.67370448477965</v>
      </c>
      <c r="AF24" s="139">
        <f>AVERAGE($N$23,$N$188,$N$191,$N$194,$N$200,$N$203,$N$212)</f>
        <v>57.599937019082347</v>
      </c>
      <c r="AG24" s="149">
        <f>AE24+AF24</f>
        <v>238.273641503862</v>
      </c>
      <c r="AH24" s="218"/>
      <c r="AI24" s="221"/>
      <c r="AJ24" s="3"/>
      <c r="AK24" s="215"/>
      <c r="AL24" s="25"/>
      <c r="AM24" s="17"/>
      <c r="AN24" s="9" t="s">
        <v>47</v>
      </c>
      <c r="AO24" s="300">
        <v>5</v>
      </c>
      <c r="AP24" s="299" t="s">
        <v>48</v>
      </c>
      <c r="AQ24" s="294">
        <v>98.6</v>
      </c>
      <c r="AR24" s="294">
        <v>100.2</v>
      </c>
      <c r="AS24" s="295">
        <v>99.3</v>
      </c>
      <c r="AT24" s="3"/>
      <c r="AU24" s="90"/>
      <c r="AV24" s="21"/>
      <c r="AW24" s="21"/>
      <c r="AX24" s="21"/>
    </row>
    <row r="25" spans="1:50" s="12" customFormat="1" ht="15.75" thickBot="1" x14ac:dyDescent="0.3">
      <c r="A25" s="21" t="s">
        <v>106</v>
      </c>
      <c r="B25" s="11">
        <f t="shared" ref="B25:B56" si="24">B24+1</f>
        <v>28</v>
      </c>
      <c r="C25" s="284" t="s">
        <v>141</v>
      </c>
      <c r="D25" s="21"/>
      <c r="E25" s="21"/>
      <c r="F25" s="126">
        <f t="shared" si="18"/>
        <v>1240.0574899999999</v>
      </c>
      <c r="G25" s="186">
        <f t="shared" si="9"/>
        <v>1240.0574899999999</v>
      </c>
      <c r="H25" s="29"/>
      <c r="I25" s="22">
        <v>5</v>
      </c>
      <c r="J25" s="144">
        <v>1</v>
      </c>
      <c r="K25" s="191">
        <f t="shared" si="19"/>
        <v>96.531900000000007</v>
      </c>
      <c r="L25" s="187">
        <f>$AL$9</f>
        <v>2.9</v>
      </c>
      <c r="M25" s="186">
        <f t="shared" si="15"/>
        <v>55.988502000000004</v>
      </c>
      <c r="N25" s="187"/>
      <c r="O25" s="186">
        <f t="shared" si="12"/>
        <v>279.94251000000003</v>
      </c>
      <c r="P25" s="189">
        <f t="shared" si="16"/>
        <v>279.94251000000003</v>
      </c>
      <c r="Q25" s="189"/>
      <c r="R25" s="185" t="s">
        <v>127</v>
      </c>
      <c r="S25" s="83">
        <v>5073.12</v>
      </c>
      <c r="T25" s="204">
        <f t="shared" si="20"/>
        <v>1520</v>
      </c>
      <c r="U25" s="186">
        <f t="shared" si="21"/>
        <v>1240.0574899999999</v>
      </c>
      <c r="V25" s="64">
        <f>U25/I25</f>
        <v>248.01149799999999</v>
      </c>
      <c r="W25" s="91"/>
      <c r="X25" s="186">
        <f t="shared" si="22"/>
        <v>1240.0574899999999</v>
      </c>
      <c r="Y25" s="64">
        <f>V25+M25</f>
        <v>304</v>
      </c>
      <c r="Z25" s="64"/>
      <c r="AA25" s="186">
        <f t="shared" si="23"/>
        <v>1520</v>
      </c>
      <c r="AB25" s="60">
        <v>380</v>
      </c>
      <c r="AC25" s="3"/>
      <c r="AD25" s="262" t="s">
        <v>161</v>
      </c>
      <c r="AE25" s="150">
        <f>_xlfn.STDEV.P($V$7:$V$22,$V$24:$V$187,$V$189:$V$190,$V$192:$V$193,$V$195:$V$199,$V$201:$V$202,$V$204:$V$211)</f>
        <v>65.518674563505712</v>
      </c>
      <c r="AF25" s="151">
        <f>_xlfn.STDEV.P($M$7:$M$22,$M$24:$M$187,$M$189:$M$190,$M$192:$M$193,$M$195:$M$199,$M$201:$M$202,$M$204:$M$211)</f>
        <v>14.011793279136249</v>
      </c>
      <c r="AG25" s="152">
        <f>_xlfn.STDEV.P(Z8:Z22,Z24:Z187,Z189:Z190,Z192:Z193,Z195:Z199,Z201:Z202,Z204:Z211)</f>
        <v>41.880680260983574</v>
      </c>
      <c r="AH25" s="218"/>
      <c r="AI25" s="221"/>
      <c r="AJ25" s="3"/>
      <c r="AK25" s="215"/>
      <c r="AL25" s="25"/>
      <c r="AM25" s="17"/>
      <c r="AN25" s="9" t="s">
        <v>47</v>
      </c>
      <c r="AO25" s="300">
        <v>5</v>
      </c>
      <c r="AP25" s="299" t="s">
        <v>50</v>
      </c>
      <c r="AQ25" s="294">
        <v>99.7</v>
      </c>
      <c r="AR25" s="294">
        <v>105.8</v>
      </c>
      <c r="AS25" s="295">
        <v>102.4</v>
      </c>
      <c r="AT25" s="3"/>
      <c r="AU25" s="21"/>
      <c r="AV25" s="21"/>
      <c r="AW25" s="21"/>
      <c r="AX25" s="21"/>
    </row>
    <row r="26" spans="1:50" s="12" customFormat="1" x14ac:dyDescent="0.25">
      <c r="A26" s="21" t="s">
        <v>106</v>
      </c>
      <c r="B26" s="11">
        <f t="shared" si="24"/>
        <v>29</v>
      </c>
      <c r="C26" s="284" t="s">
        <v>141</v>
      </c>
      <c r="D26" s="21"/>
      <c r="E26" s="21"/>
      <c r="F26" s="126">
        <f t="shared" si="18"/>
        <v>1240.0574899999999</v>
      </c>
      <c r="G26" s="186">
        <f t="shared" si="9"/>
        <v>1240.0574899999999</v>
      </c>
      <c r="H26" s="29"/>
      <c r="I26" s="22">
        <v>5</v>
      </c>
      <c r="J26" s="144">
        <v>1</v>
      </c>
      <c r="K26" s="191">
        <f t="shared" si="19"/>
        <v>96.531900000000007</v>
      </c>
      <c r="L26" s="187">
        <f>$AL$9</f>
        <v>2.9</v>
      </c>
      <c r="M26" s="186">
        <f t="shared" si="15"/>
        <v>55.988502000000004</v>
      </c>
      <c r="N26" s="187"/>
      <c r="O26" s="186">
        <f t="shared" si="12"/>
        <v>279.94251000000003</v>
      </c>
      <c r="P26" s="189">
        <f t="shared" si="16"/>
        <v>279.94251000000003</v>
      </c>
      <c r="Q26" s="189"/>
      <c r="R26" s="185" t="s">
        <v>127</v>
      </c>
      <c r="S26" s="83">
        <v>5073.12</v>
      </c>
      <c r="T26" s="204">
        <f t="shared" si="20"/>
        <v>1520</v>
      </c>
      <c r="U26" s="186">
        <f t="shared" si="21"/>
        <v>1240.0574899999999</v>
      </c>
      <c r="V26" s="64">
        <f>U26/I26</f>
        <v>248.01149799999999</v>
      </c>
      <c r="W26" s="91"/>
      <c r="X26" s="186">
        <f t="shared" si="22"/>
        <v>1240.0574899999999</v>
      </c>
      <c r="Y26" s="64">
        <f>V26+M26</f>
        <v>304</v>
      </c>
      <c r="Z26" s="64"/>
      <c r="AA26" s="186">
        <f t="shared" si="23"/>
        <v>1520</v>
      </c>
      <c r="AB26" s="60">
        <v>380</v>
      </c>
      <c r="AC26" s="3"/>
      <c r="AD26" s="242"/>
      <c r="AE26" s="243"/>
      <c r="AF26" s="243"/>
      <c r="AG26" s="243"/>
      <c r="AH26" s="21"/>
      <c r="AI26" s="68"/>
      <c r="AJ26" s="3"/>
      <c r="AK26" s="215"/>
      <c r="AL26" s="68"/>
      <c r="AM26" s="17"/>
      <c r="AN26" s="9" t="s">
        <v>47</v>
      </c>
      <c r="AO26" s="300">
        <v>5</v>
      </c>
      <c r="AP26" s="299" t="s">
        <v>51</v>
      </c>
      <c r="AQ26" s="294">
        <v>100.3</v>
      </c>
      <c r="AR26" s="294">
        <v>95.6</v>
      </c>
      <c r="AS26" s="295">
        <v>98.3</v>
      </c>
      <c r="AT26" s="3"/>
      <c r="AX26" s="21"/>
    </row>
    <row r="27" spans="1:50" s="12" customFormat="1" ht="15" customHeight="1" x14ac:dyDescent="0.25">
      <c r="A27" s="21" t="s">
        <v>106</v>
      </c>
      <c r="B27" s="11">
        <f t="shared" si="24"/>
        <v>30</v>
      </c>
      <c r="C27" s="284" t="s">
        <v>141</v>
      </c>
      <c r="D27" s="21"/>
      <c r="E27" s="21"/>
      <c r="F27" s="126">
        <f t="shared" si="18"/>
        <v>1088.9527666666665</v>
      </c>
      <c r="G27" s="186">
        <f t="shared" si="9"/>
        <v>1088.9527666666665</v>
      </c>
      <c r="H27" s="29"/>
      <c r="I27" s="22">
        <v>5</v>
      </c>
      <c r="J27" s="144">
        <v>1</v>
      </c>
      <c r="K27" s="191">
        <f t="shared" si="19"/>
        <v>96.531900000000007</v>
      </c>
      <c r="L27" s="187">
        <f>IF(I27&gt;4.5,(I27/4.5)*$AL$9,$AL$9)</f>
        <v>3.2222222222222223</v>
      </c>
      <c r="M27" s="186"/>
      <c r="N27" s="186">
        <f>Q27/I27</f>
        <v>62.209446666666679</v>
      </c>
      <c r="O27" s="186">
        <f t="shared" si="12"/>
        <v>311.04723333333339</v>
      </c>
      <c r="P27" s="189"/>
      <c r="Q27" s="189">
        <f>K27*L27/J27</f>
        <v>311.04723333333339</v>
      </c>
      <c r="R27" s="184" t="s">
        <v>126</v>
      </c>
      <c r="S27" s="82">
        <v>23379.5</v>
      </c>
      <c r="T27" s="204">
        <f t="shared" si="20"/>
        <v>1400</v>
      </c>
      <c r="U27" s="186">
        <f t="shared" si="21"/>
        <v>1088.9527666666665</v>
      </c>
      <c r="V27" s="64"/>
      <c r="W27" s="64">
        <f>U27/I27</f>
        <v>217.79055333333332</v>
      </c>
      <c r="X27" s="186">
        <f t="shared" si="22"/>
        <v>1088.9527666666665</v>
      </c>
      <c r="Y27" s="64"/>
      <c r="Z27" s="64">
        <f>W27+N27</f>
        <v>280</v>
      </c>
      <c r="AA27" s="186">
        <f t="shared" si="23"/>
        <v>1400</v>
      </c>
      <c r="AB27" s="60">
        <v>350</v>
      </c>
      <c r="AC27" s="3"/>
      <c r="AD27" s="227"/>
      <c r="AE27" s="228"/>
      <c r="AF27" s="228"/>
      <c r="AG27" s="228"/>
      <c r="AH27" s="153"/>
      <c r="AI27" s="222"/>
      <c r="AJ27" s="3"/>
      <c r="AK27" s="73"/>
      <c r="AL27" s="68"/>
      <c r="AM27" s="17"/>
      <c r="AN27" s="9" t="s">
        <v>47</v>
      </c>
      <c r="AO27" s="300">
        <v>5</v>
      </c>
      <c r="AP27" s="299" t="s">
        <v>72</v>
      </c>
      <c r="AQ27" s="294">
        <v>96.9</v>
      </c>
      <c r="AR27" s="294">
        <v>103.9</v>
      </c>
      <c r="AS27" s="295">
        <v>100</v>
      </c>
      <c r="AT27" s="3"/>
    </row>
    <row r="28" spans="1:50" s="12" customFormat="1" ht="15" customHeight="1" x14ac:dyDescent="0.25">
      <c r="A28" s="21" t="s">
        <v>106</v>
      </c>
      <c r="B28" s="11">
        <f t="shared" si="24"/>
        <v>31</v>
      </c>
      <c r="C28" s="284" t="s">
        <v>141</v>
      </c>
      <c r="D28" s="21"/>
      <c r="E28" s="21"/>
      <c r="F28" s="126">
        <f t="shared" si="18"/>
        <v>1240.0574899999999</v>
      </c>
      <c r="G28" s="186">
        <f t="shared" si="9"/>
        <v>1240.0574899999999</v>
      </c>
      <c r="H28" s="29"/>
      <c r="I28" s="22">
        <v>5</v>
      </c>
      <c r="J28" s="144">
        <v>1</v>
      </c>
      <c r="K28" s="191">
        <f t="shared" si="19"/>
        <v>96.531900000000007</v>
      </c>
      <c r="L28" s="187">
        <f>$AL$9</f>
        <v>2.9</v>
      </c>
      <c r="M28" s="186">
        <f t="shared" si="15"/>
        <v>55.988502000000004</v>
      </c>
      <c r="N28" s="187"/>
      <c r="O28" s="186">
        <f t="shared" si="12"/>
        <v>279.94251000000003</v>
      </c>
      <c r="P28" s="189">
        <f t="shared" si="16"/>
        <v>279.94251000000003</v>
      </c>
      <c r="Q28" s="189"/>
      <c r="R28" s="185" t="s">
        <v>127</v>
      </c>
      <c r="S28" s="83">
        <v>4370.6880000000001</v>
      </c>
      <c r="T28" s="204">
        <f t="shared" si="20"/>
        <v>1520</v>
      </c>
      <c r="U28" s="186">
        <f t="shared" si="21"/>
        <v>1240.0574899999999</v>
      </c>
      <c r="V28" s="64">
        <f>U28/I28</f>
        <v>248.01149799999999</v>
      </c>
      <c r="W28" s="91"/>
      <c r="X28" s="186">
        <f t="shared" si="22"/>
        <v>1240.0574899999999</v>
      </c>
      <c r="Y28" s="64">
        <f>V28+M28</f>
        <v>304</v>
      </c>
      <c r="Z28" s="64"/>
      <c r="AA28" s="186">
        <f t="shared" si="23"/>
        <v>1520</v>
      </c>
      <c r="AB28" s="60">
        <v>380</v>
      </c>
      <c r="AC28" s="3"/>
      <c r="AD28" s="227"/>
      <c r="AE28" s="228"/>
      <c r="AF28" s="228"/>
      <c r="AG28" s="228"/>
      <c r="AH28" s="153"/>
      <c r="AI28" s="222"/>
      <c r="AJ28" s="3"/>
      <c r="AK28" s="73"/>
      <c r="AL28" s="25"/>
      <c r="AM28" s="17"/>
      <c r="AN28" s="9" t="s">
        <v>59</v>
      </c>
      <c r="AO28" s="300">
        <v>6</v>
      </c>
      <c r="AP28" s="299" t="s">
        <v>60</v>
      </c>
      <c r="AQ28" s="294">
        <v>99.4</v>
      </c>
      <c r="AR28" s="294">
        <v>108.1</v>
      </c>
      <c r="AS28" s="295">
        <v>103.2</v>
      </c>
      <c r="AT28" s="3"/>
    </row>
    <row r="29" spans="1:50" s="12" customFormat="1" x14ac:dyDescent="0.25">
      <c r="A29" s="21" t="s">
        <v>106</v>
      </c>
      <c r="B29" s="11">
        <f t="shared" si="24"/>
        <v>32</v>
      </c>
      <c r="C29" s="284" t="s">
        <v>141</v>
      </c>
      <c r="D29" s="21"/>
      <c r="E29" s="21"/>
      <c r="F29" s="126">
        <f t="shared" si="18"/>
        <v>1240.0574899999999</v>
      </c>
      <c r="G29" s="186">
        <f t="shared" si="9"/>
        <v>1240.0574899999999</v>
      </c>
      <c r="H29" s="29"/>
      <c r="I29" s="22">
        <v>5</v>
      </c>
      <c r="J29" s="144">
        <v>1</v>
      </c>
      <c r="K29" s="191">
        <f t="shared" si="19"/>
        <v>96.531900000000007</v>
      </c>
      <c r="L29" s="187">
        <f>$AL$9</f>
        <v>2.9</v>
      </c>
      <c r="M29" s="186">
        <f t="shared" si="15"/>
        <v>55.988502000000004</v>
      </c>
      <c r="N29" s="187"/>
      <c r="O29" s="186">
        <f t="shared" si="12"/>
        <v>279.94251000000003</v>
      </c>
      <c r="P29" s="189">
        <f t="shared" si="16"/>
        <v>279.94251000000003</v>
      </c>
      <c r="Q29" s="189"/>
      <c r="R29" s="185" t="s">
        <v>127</v>
      </c>
      <c r="S29" s="83">
        <v>4370.6880000000001</v>
      </c>
      <c r="T29" s="204">
        <f t="shared" si="20"/>
        <v>1520</v>
      </c>
      <c r="U29" s="186">
        <f t="shared" si="21"/>
        <v>1240.0574899999999</v>
      </c>
      <c r="V29" s="64">
        <f>U29/I29</f>
        <v>248.01149799999999</v>
      </c>
      <c r="W29" s="91"/>
      <c r="X29" s="186">
        <f t="shared" si="22"/>
        <v>1240.0574899999999</v>
      </c>
      <c r="Y29" s="64">
        <f>V29+M29</f>
        <v>304</v>
      </c>
      <c r="Z29" s="64"/>
      <c r="AA29" s="186">
        <f t="shared" si="23"/>
        <v>1520</v>
      </c>
      <c r="AB29" s="60">
        <v>380</v>
      </c>
      <c r="AC29" s="3"/>
      <c r="AD29" s="227"/>
      <c r="AE29" s="228"/>
      <c r="AF29" s="228"/>
      <c r="AG29" s="228"/>
      <c r="AH29" s="153"/>
      <c r="AI29" s="222"/>
      <c r="AJ29" s="3"/>
      <c r="AK29" s="73"/>
      <c r="AL29" s="25"/>
      <c r="AM29" s="17"/>
      <c r="AN29" s="9" t="s">
        <v>61</v>
      </c>
      <c r="AO29" s="300">
        <v>6</v>
      </c>
      <c r="AP29" s="299" t="s">
        <v>62</v>
      </c>
      <c r="AQ29" s="294">
        <v>97.4</v>
      </c>
      <c r="AR29" s="294">
        <v>69.3</v>
      </c>
      <c r="AS29" s="295">
        <v>85.2</v>
      </c>
      <c r="AT29" s="3"/>
    </row>
    <row r="30" spans="1:50" s="12" customFormat="1" ht="15" customHeight="1" x14ac:dyDescent="0.25">
      <c r="A30" s="21" t="s">
        <v>106</v>
      </c>
      <c r="B30" s="11">
        <f t="shared" si="24"/>
        <v>33</v>
      </c>
      <c r="C30" s="284" t="s">
        <v>141</v>
      </c>
      <c r="D30" s="21"/>
      <c r="E30" s="21"/>
      <c r="F30" s="126">
        <f t="shared" si="18"/>
        <v>1240.0574899999999</v>
      </c>
      <c r="G30" s="186">
        <f t="shared" si="9"/>
        <v>1240.0574899999999</v>
      </c>
      <c r="H30" s="29"/>
      <c r="I30" s="22">
        <v>5</v>
      </c>
      <c r="J30" s="144">
        <v>1</v>
      </c>
      <c r="K30" s="191">
        <f t="shared" si="19"/>
        <v>96.531900000000007</v>
      </c>
      <c r="L30" s="187">
        <f>$AL$9</f>
        <v>2.9</v>
      </c>
      <c r="M30" s="186">
        <f t="shared" si="15"/>
        <v>55.988502000000004</v>
      </c>
      <c r="N30" s="187"/>
      <c r="O30" s="186">
        <f t="shared" si="12"/>
        <v>279.94251000000003</v>
      </c>
      <c r="P30" s="189">
        <f t="shared" si="16"/>
        <v>279.94251000000003</v>
      </c>
      <c r="Q30" s="189"/>
      <c r="R30" s="185" t="s">
        <v>127</v>
      </c>
      <c r="S30" s="83">
        <v>5073.12</v>
      </c>
      <c r="T30" s="204">
        <f t="shared" si="20"/>
        <v>1520</v>
      </c>
      <c r="U30" s="186">
        <f t="shared" si="21"/>
        <v>1240.0574899999999</v>
      </c>
      <c r="V30" s="64">
        <f>U30/I30</f>
        <v>248.01149799999999</v>
      </c>
      <c r="W30" s="91"/>
      <c r="X30" s="186">
        <f t="shared" si="22"/>
        <v>1240.0574899999999</v>
      </c>
      <c r="Y30" s="64">
        <f>V30+M30</f>
        <v>304</v>
      </c>
      <c r="Z30" s="64"/>
      <c r="AA30" s="186">
        <f t="shared" si="23"/>
        <v>1520</v>
      </c>
      <c r="AB30" s="60">
        <v>380</v>
      </c>
      <c r="AC30" s="3"/>
      <c r="AD30" s="227"/>
      <c r="AE30" s="228"/>
      <c r="AF30" s="228"/>
      <c r="AG30" s="228"/>
      <c r="AH30" s="153"/>
      <c r="AI30" s="222"/>
      <c r="AJ30" s="3"/>
      <c r="AK30" s="73"/>
      <c r="AL30" s="25"/>
      <c r="AM30" s="17"/>
      <c r="AN30" s="9" t="s">
        <v>61</v>
      </c>
      <c r="AO30" s="300">
        <v>6</v>
      </c>
      <c r="AP30" s="299" t="s">
        <v>63</v>
      </c>
      <c r="AQ30" s="294">
        <v>100.5</v>
      </c>
      <c r="AR30" s="294">
        <v>82.8</v>
      </c>
      <c r="AS30" s="295">
        <v>92.8</v>
      </c>
      <c r="AT30" s="3"/>
    </row>
    <row r="31" spans="1:50" s="12" customFormat="1" x14ac:dyDescent="0.25">
      <c r="A31" s="21" t="s">
        <v>106</v>
      </c>
      <c r="B31" s="11">
        <f t="shared" si="24"/>
        <v>34</v>
      </c>
      <c r="C31" s="284" t="s">
        <v>141</v>
      </c>
      <c r="D31" s="21"/>
      <c r="E31" s="21"/>
      <c r="F31" s="126">
        <f t="shared" si="18"/>
        <v>1240.0574899999999</v>
      </c>
      <c r="G31" s="186">
        <f t="shared" si="9"/>
        <v>1240.0574899999999</v>
      </c>
      <c r="H31" s="29"/>
      <c r="I31" s="22">
        <v>5</v>
      </c>
      <c r="J31" s="144">
        <v>1</v>
      </c>
      <c r="K31" s="191">
        <f t="shared" si="19"/>
        <v>96.531900000000007</v>
      </c>
      <c r="L31" s="187">
        <f>$AL$9</f>
        <v>2.9</v>
      </c>
      <c r="M31" s="186">
        <f t="shared" si="15"/>
        <v>55.988502000000004</v>
      </c>
      <c r="N31" s="187"/>
      <c r="O31" s="186">
        <f t="shared" si="12"/>
        <v>279.94251000000003</v>
      </c>
      <c r="P31" s="189">
        <f t="shared" si="16"/>
        <v>279.94251000000003</v>
      </c>
      <c r="Q31" s="189"/>
      <c r="R31" s="185" t="s">
        <v>127</v>
      </c>
      <c r="S31" s="83">
        <v>5073.12</v>
      </c>
      <c r="T31" s="204">
        <f t="shared" si="20"/>
        <v>1520</v>
      </c>
      <c r="U31" s="186">
        <f t="shared" si="21"/>
        <v>1240.0574899999999</v>
      </c>
      <c r="V31" s="64">
        <f>U31/I31</f>
        <v>248.01149799999999</v>
      </c>
      <c r="W31" s="91"/>
      <c r="X31" s="186">
        <f t="shared" si="22"/>
        <v>1240.0574899999999</v>
      </c>
      <c r="Y31" s="64">
        <f>V31+M31</f>
        <v>304</v>
      </c>
      <c r="Z31" s="64"/>
      <c r="AA31" s="186">
        <f t="shared" si="23"/>
        <v>1520</v>
      </c>
      <c r="AB31" s="60">
        <v>380</v>
      </c>
      <c r="AC31" s="3"/>
      <c r="AD31" s="227"/>
      <c r="AE31" s="228"/>
      <c r="AF31" s="228"/>
      <c r="AG31" s="228"/>
      <c r="AH31" s="153"/>
      <c r="AI31" s="222"/>
      <c r="AJ31" s="3"/>
      <c r="AK31" s="73"/>
      <c r="AL31" s="25"/>
      <c r="AM31" s="17"/>
      <c r="AN31" s="9" t="s">
        <v>64</v>
      </c>
      <c r="AO31" s="300">
        <v>6</v>
      </c>
      <c r="AP31" s="299" t="s">
        <v>65</v>
      </c>
      <c r="AQ31" s="294">
        <v>101.6</v>
      </c>
      <c r="AR31" s="294">
        <v>91.6</v>
      </c>
      <c r="AS31" s="295">
        <v>97.2</v>
      </c>
      <c r="AT31" s="3"/>
    </row>
    <row r="32" spans="1:50" s="12" customFormat="1" x14ac:dyDescent="0.25">
      <c r="A32" s="21" t="s">
        <v>106</v>
      </c>
      <c r="B32" s="11">
        <f t="shared" si="24"/>
        <v>35</v>
      </c>
      <c r="C32" s="284" t="s">
        <v>141</v>
      </c>
      <c r="D32" s="21"/>
      <c r="E32" s="21"/>
      <c r="F32" s="126">
        <f t="shared" si="18"/>
        <v>1208.9527666666665</v>
      </c>
      <c r="G32" s="186">
        <f t="shared" si="9"/>
        <v>1208.9527666666665</v>
      </c>
      <c r="H32" s="29"/>
      <c r="I32" s="22">
        <v>5</v>
      </c>
      <c r="J32" s="144">
        <v>1</v>
      </c>
      <c r="K32" s="191">
        <f t="shared" si="19"/>
        <v>96.531900000000007</v>
      </c>
      <c r="L32" s="187">
        <f>IF(I32&gt;4.5,(I32/4.5)*$AL$9,$AL$9)</f>
        <v>3.2222222222222223</v>
      </c>
      <c r="M32" s="186"/>
      <c r="N32" s="186">
        <f t="shared" ref="N32:N95" si="25">Q32/I32</f>
        <v>62.209446666666679</v>
      </c>
      <c r="O32" s="186">
        <f t="shared" si="12"/>
        <v>311.04723333333339</v>
      </c>
      <c r="P32" s="189"/>
      <c r="Q32" s="189">
        <f t="shared" ref="Q32:Q42" si="26">K32*L32/J32</f>
        <v>311.04723333333339</v>
      </c>
      <c r="R32" s="184" t="s">
        <v>126</v>
      </c>
      <c r="S32" s="82">
        <v>3171.48</v>
      </c>
      <c r="T32" s="204">
        <f t="shared" si="20"/>
        <v>1520</v>
      </c>
      <c r="U32" s="186">
        <f t="shared" si="21"/>
        <v>1208.9527666666665</v>
      </c>
      <c r="V32" s="91"/>
      <c r="W32" s="64">
        <f>U32/I32</f>
        <v>241.79055333333332</v>
      </c>
      <c r="X32" s="186">
        <f t="shared" si="22"/>
        <v>1208.9527666666665</v>
      </c>
      <c r="Y32" s="64"/>
      <c r="Z32" s="64">
        <f>W32+N32</f>
        <v>304</v>
      </c>
      <c r="AA32" s="186">
        <f t="shared" si="23"/>
        <v>1520</v>
      </c>
      <c r="AB32" s="60">
        <v>380</v>
      </c>
      <c r="AC32" s="3"/>
      <c r="AD32" s="67"/>
      <c r="AE32" s="224">
        <f>AVERAGE($Y$10:$Y$22,$Y$7)</f>
        <v>169.6737565419655</v>
      </c>
      <c r="AF32" s="224">
        <f>AVERAGE($Z$10:$Z$22,$Z$7)</f>
        <v>316.10417635831521</v>
      </c>
      <c r="AG32" s="224">
        <f>AVERAGE($AA$10:$AA$22,$AA$7)</f>
        <v>1013.5898432440475</v>
      </c>
      <c r="AH32" s="206"/>
      <c r="AI32" s="223"/>
      <c r="AJ32" s="3"/>
      <c r="AK32" s="73"/>
      <c r="AL32" s="25"/>
      <c r="AM32" s="17"/>
      <c r="AN32" s="297" t="s">
        <v>86</v>
      </c>
      <c r="AO32" s="297"/>
      <c r="AP32" s="297"/>
      <c r="AQ32" s="294">
        <v>100</v>
      </c>
      <c r="AR32" s="294">
        <v>100</v>
      </c>
      <c r="AS32" s="295">
        <v>100</v>
      </c>
      <c r="AT32" s="3"/>
    </row>
    <row r="33" spans="1:50" s="12" customFormat="1" x14ac:dyDescent="0.25">
      <c r="A33" s="21" t="s">
        <v>106</v>
      </c>
      <c r="B33" s="11">
        <f t="shared" si="24"/>
        <v>36</v>
      </c>
      <c r="C33" s="284" t="s">
        <v>141</v>
      </c>
      <c r="D33" s="21"/>
      <c r="E33" s="21"/>
      <c r="F33" s="126">
        <f t="shared" si="18"/>
        <v>936.05748999999992</v>
      </c>
      <c r="G33" s="186">
        <f t="shared" si="9"/>
        <v>936.05748999999992</v>
      </c>
      <c r="H33" s="29"/>
      <c r="I33" s="22">
        <v>4</v>
      </c>
      <c r="J33" s="144">
        <v>1</v>
      </c>
      <c r="K33" s="191">
        <f t="shared" si="19"/>
        <v>96.531900000000007</v>
      </c>
      <c r="L33" s="187">
        <f>IF(I33&gt;4.5,(I33/4.5)*$AL$9,$AL$9)</f>
        <v>2.9</v>
      </c>
      <c r="M33" s="186"/>
      <c r="N33" s="186">
        <f t="shared" si="25"/>
        <v>69.985627500000007</v>
      </c>
      <c r="O33" s="186">
        <f t="shared" si="12"/>
        <v>279.94251000000003</v>
      </c>
      <c r="P33" s="189"/>
      <c r="Q33" s="189">
        <f t="shared" si="26"/>
        <v>279.94251000000003</v>
      </c>
      <c r="R33" s="184" t="s">
        <v>126</v>
      </c>
      <c r="S33" s="82">
        <v>4244.9040000000005</v>
      </c>
      <c r="T33" s="204">
        <f t="shared" si="20"/>
        <v>1216</v>
      </c>
      <c r="U33" s="186">
        <f t="shared" si="21"/>
        <v>936.05748999999992</v>
      </c>
      <c r="V33" s="91"/>
      <c r="W33" s="64">
        <f>U33/I33</f>
        <v>234.01437249999998</v>
      </c>
      <c r="X33" s="186">
        <f t="shared" si="22"/>
        <v>936.05748999999992</v>
      </c>
      <c r="Y33" s="64"/>
      <c r="Z33" s="64">
        <f>W33+N33</f>
        <v>304</v>
      </c>
      <c r="AA33" s="186">
        <f t="shared" si="23"/>
        <v>1216</v>
      </c>
      <c r="AB33" s="60">
        <v>380</v>
      </c>
      <c r="AC33" s="3"/>
      <c r="AD33" s="67"/>
      <c r="AE33" s="224">
        <f>AVERAGE($Y$24:$Y$53,$Y$55,$Y$58:$Y$108,$Y$110:$Y$120,$Y$122,$Y$124:$Y$126,$Y$129:$Y$137,$Y$139:$Y$150,$Y$152,$Y$154:$Y$161,$Y$164:$Y$178,$Y$180:$Y$187)</f>
        <v>302.95652173913044</v>
      </c>
      <c r="AF33" s="224">
        <f>AVERAGE($Z$24:$Z$53,$Z$55,$Z$58:$Z$108,$Z$110:$Z$120,$Z$122,$Z$124:$Z$126,$Z$129:$Z$137,$Z$139:$Z$150,$Z$152,$Z$154:$Z$161,$Z$164:$Z$178,$Z$180:$Z$187)</f>
        <v>301.33333333333331</v>
      </c>
      <c r="AG33" s="224">
        <f>AVERAGE($AA$24:$AA$53,$AA$55,$AA$58:$AA$108,$AA$110:$AA$120,$AA$122,$AA$124:$AA$126,$AA$129:$AA$137,$AA$139:$AA$150,$AA$152,$AA$154:$AA$161,$AA$164:$AA$178,$AA$180:$AA$187)</f>
        <v>1450.4</v>
      </c>
      <c r="AH33" s="206"/>
      <c r="AI33" s="223"/>
      <c r="AJ33" s="3"/>
      <c r="AK33" s="73"/>
      <c r="AL33" s="25"/>
      <c r="AM33" s="17"/>
      <c r="AN33" s="92"/>
      <c r="AO33" s="93"/>
      <c r="AP33" s="93"/>
      <c r="AQ33" s="94"/>
      <c r="AR33" s="94"/>
      <c r="AS33" s="95"/>
      <c r="AT33" s="3"/>
    </row>
    <row r="34" spans="1:50" s="12" customFormat="1" x14ac:dyDescent="0.25">
      <c r="A34" s="21" t="s">
        <v>106</v>
      </c>
      <c r="B34" s="11">
        <f t="shared" si="24"/>
        <v>37</v>
      </c>
      <c r="C34" s="284" t="s">
        <v>141</v>
      </c>
      <c r="D34" s="21"/>
      <c r="E34" s="21"/>
      <c r="F34" s="126">
        <f t="shared" si="18"/>
        <v>1208.9527666666665</v>
      </c>
      <c r="G34" s="186">
        <f t="shared" si="9"/>
        <v>1208.9527666666665</v>
      </c>
      <c r="H34" s="29"/>
      <c r="I34" s="22">
        <v>5</v>
      </c>
      <c r="J34" s="144">
        <v>1</v>
      </c>
      <c r="K34" s="191">
        <f t="shared" si="19"/>
        <v>96.531900000000007</v>
      </c>
      <c r="L34" s="187">
        <f>IF(I34&gt;4.5,(I34/4.5)*$AL$9,$AL$9)</f>
        <v>3.2222222222222223</v>
      </c>
      <c r="M34" s="186"/>
      <c r="N34" s="186">
        <f t="shared" si="25"/>
        <v>62.209446666666679</v>
      </c>
      <c r="O34" s="186">
        <f t="shared" si="12"/>
        <v>311.04723333333339</v>
      </c>
      <c r="P34" s="189"/>
      <c r="Q34" s="189">
        <f t="shared" si="26"/>
        <v>311.04723333333339</v>
      </c>
      <c r="R34" s="184" t="s">
        <v>126</v>
      </c>
      <c r="S34" s="82">
        <v>4513.26</v>
      </c>
      <c r="T34" s="204">
        <f t="shared" si="20"/>
        <v>1520</v>
      </c>
      <c r="U34" s="186">
        <f t="shared" si="21"/>
        <v>1208.9527666666665</v>
      </c>
      <c r="V34" s="91"/>
      <c r="W34" s="64">
        <f>U34/I34</f>
        <v>241.79055333333332</v>
      </c>
      <c r="X34" s="186">
        <f t="shared" si="22"/>
        <v>1208.9527666666665</v>
      </c>
      <c r="Y34" s="64"/>
      <c r="Z34" s="64">
        <f>W34+N34</f>
        <v>304</v>
      </c>
      <c r="AA34" s="186">
        <f t="shared" si="23"/>
        <v>1520</v>
      </c>
      <c r="AB34" s="60">
        <v>380</v>
      </c>
      <c r="AC34" s="3"/>
      <c r="AD34" s="67"/>
      <c r="AE34" s="21"/>
      <c r="AF34" s="21"/>
      <c r="AG34" s="84"/>
      <c r="AH34" s="84"/>
      <c r="AI34" s="213"/>
      <c r="AJ34" s="3"/>
      <c r="AK34" s="73"/>
      <c r="AL34" s="25"/>
      <c r="AM34" s="17"/>
      <c r="AN34" s="86"/>
      <c r="AO34" s="86"/>
      <c r="AP34" s="86"/>
      <c r="AQ34" s="87"/>
      <c r="AR34" s="87"/>
      <c r="AS34" s="87"/>
      <c r="AT34" s="3"/>
    </row>
    <row r="35" spans="1:50" s="12" customFormat="1" x14ac:dyDescent="0.25">
      <c r="A35" s="21" t="s">
        <v>106</v>
      </c>
      <c r="B35" s="11">
        <f t="shared" si="24"/>
        <v>38</v>
      </c>
      <c r="C35" s="284" t="s">
        <v>141</v>
      </c>
      <c r="D35" s="21"/>
      <c r="E35" s="21"/>
      <c r="F35" s="126">
        <f t="shared" si="18"/>
        <v>1208.9527666666665</v>
      </c>
      <c r="G35" s="186">
        <f t="shared" si="9"/>
        <v>1208.9527666666665</v>
      </c>
      <c r="H35" s="63"/>
      <c r="I35" s="22">
        <v>5</v>
      </c>
      <c r="J35" s="144">
        <v>1</v>
      </c>
      <c r="K35" s="191">
        <f t="shared" si="19"/>
        <v>96.531900000000007</v>
      </c>
      <c r="L35" s="187">
        <f>IF(I35&gt;4.5,(I35/4.5)*$AL$9,$AL$9)</f>
        <v>3.2222222222222223</v>
      </c>
      <c r="M35" s="186"/>
      <c r="N35" s="186">
        <f t="shared" si="25"/>
        <v>62.209446666666679</v>
      </c>
      <c r="O35" s="186">
        <f t="shared" si="12"/>
        <v>311.04723333333339</v>
      </c>
      <c r="P35" s="189"/>
      <c r="Q35" s="189">
        <f t="shared" si="26"/>
        <v>311.04723333333339</v>
      </c>
      <c r="R35" s="184" t="s">
        <v>126</v>
      </c>
      <c r="S35" s="82">
        <v>4513.26</v>
      </c>
      <c r="T35" s="204">
        <f t="shared" si="20"/>
        <v>1520</v>
      </c>
      <c r="U35" s="186">
        <f t="shared" si="21"/>
        <v>1208.9527666666665</v>
      </c>
      <c r="V35" s="91"/>
      <c r="W35" s="64">
        <f>U35/I35</f>
        <v>241.79055333333332</v>
      </c>
      <c r="X35" s="186">
        <f t="shared" si="22"/>
        <v>1208.9527666666665</v>
      </c>
      <c r="Y35" s="64"/>
      <c r="Z35" s="64">
        <f>W35+N35</f>
        <v>304</v>
      </c>
      <c r="AA35" s="186">
        <f t="shared" si="23"/>
        <v>1520</v>
      </c>
      <c r="AB35" s="60">
        <v>380</v>
      </c>
      <c r="AC35" s="3"/>
      <c r="AD35" s="67"/>
      <c r="AE35" s="21"/>
      <c r="AF35" s="21"/>
      <c r="AG35" s="84"/>
      <c r="AH35" s="84"/>
      <c r="AI35" s="213"/>
      <c r="AJ35" s="3"/>
      <c r="AK35" s="73"/>
      <c r="AL35" s="25"/>
      <c r="AM35" s="17"/>
      <c r="AN35" s="13"/>
      <c r="AO35" s="13"/>
      <c r="AP35" s="13"/>
      <c r="AQ35" s="13"/>
      <c r="AR35" s="13"/>
      <c r="AS35" s="13"/>
      <c r="AT35" s="3"/>
      <c r="AU35" s="22"/>
      <c r="AV35" s="22"/>
      <c r="AW35" s="22"/>
    </row>
    <row r="36" spans="1:50" s="12" customFormat="1" ht="15" customHeight="1" x14ac:dyDescent="0.25">
      <c r="A36" s="21" t="s">
        <v>106</v>
      </c>
      <c r="B36" s="11">
        <f t="shared" si="24"/>
        <v>39</v>
      </c>
      <c r="C36" s="284" t="s">
        <v>141</v>
      </c>
      <c r="D36" s="11"/>
      <c r="E36" s="11"/>
      <c r="F36" s="126">
        <f t="shared" si="18"/>
        <v>1240.0574899999999</v>
      </c>
      <c r="G36" s="186">
        <f t="shared" si="9"/>
        <v>1240.0574899999999</v>
      </c>
      <c r="H36" s="63"/>
      <c r="I36" s="22">
        <v>5</v>
      </c>
      <c r="J36" s="144">
        <v>1</v>
      </c>
      <c r="K36" s="191">
        <f t="shared" si="19"/>
        <v>96.531900000000007</v>
      </c>
      <c r="L36" s="187">
        <f>$AL$9</f>
        <v>2.9</v>
      </c>
      <c r="M36" s="186">
        <f t="shared" si="15"/>
        <v>55.988502000000004</v>
      </c>
      <c r="N36" s="186"/>
      <c r="O36" s="186">
        <f t="shared" si="12"/>
        <v>279.94251000000003</v>
      </c>
      <c r="P36" s="189">
        <f>K36*L36/J36</f>
        <v>279.94251000000003</v>
      </c>
      <c r="Q36" s="189"/>
      <c r="R36" s="185" t="s">
        <v>127</v>
      </c>
      <c r="S36" s="83">
        <v>10621.031999999999</v>
      </c>
      <c r="T36" s="204">
        <f t="shared" si="20"/>
        <v>1520</v>
      </c>
      <c r="U36" s="186">
        <f t="shared" si="21"/>
        <v>1240.0574899999999</v>
      </c>
      <c r="V36" s="64">
        <f>U36/I36</f>
        <v>248.01149799999999</v>
      </c>
      <c r="W36" s="91"/>
      <c r="X36" s="186">
        <f t="shared" si="22"/>
        <v>1240.0574899999999</v>
      </c>
      <c r="Y36" s="64">
        <f>V36+M36</f>
        <v>304</v>
      </c>
      <c r="Z36" s="64"/>
      <c r="AA36" s="186">
        <f t="shared" si="23"/>
        <v>1520</v>
      </c>
      <c r="AB36" s="60">
        <v>380</v>
      </c>
      <c r="AC36" s="3"/>
      <c r="AD36" s="67"/>
      <c r="AE36" s="21"/>
      <c r="AF36" s="21"/>
      <c r="AG36" s="84"/>
      <c r="AH36" s="84"/>
      <c r="AI36" s="213"/>
      <c r="AJ36" s="3"/>
      <c r="AK36" s="73"/>
      <c r="AL36" s="25"/>
      <c r="AM36" s="17"/>
      <c r="AN36" s="21" t="s">
        <v>66</v>
      </c>
      <c r="AO36" s="13"/>
      <c r="AP36" s="13"/>
      <c r="AQ36" s="13"/>
      <c r="AR36" s="13"/>
      <c r="AS36" s="13"/>
      <c r="AT36" s="3"/>
      <c r="AU36" s="22"/>
      <c r="AV36" s="22"/>
      <c r="AW36" s="22" t="s">
        <v>87</v>
      </c>
    </row>
    <row r="37" spans="1:50" s="12" customFormat="1" ht="15" customHeight="1" x14ac:dyDescent="0.25">
      <c r="A37" s="21" t="s">
        <v>106</v>
      </c>
      <c r="B37" s="11">
        <f t="shared" si="24"/>
        <v>40</v>
      </c>
      <c r="C37" s="284" t="s">
        <v>141</v>
      </c>
      <c r="D37" s="11"/>
      <c r="E37" s="11"/>
      <c r="F37" s="126">
        <f t="shared" si="18"/>
        <v>1208.9527666666665</v>
      </c>
      <c r="G37" s="186">
        <f t="shared" si="9"/>
        <v>1208.9527666666665</v>
      </c>
      <c r="H37" s="63"/>
      <c r="I37" s="22">
        <v>5</v>
      </c>
      <c r="J37" s="144">
        <v>1</v>
      </c>
      <c r="K37" s="191">
        <f t="shared" si="19"/>
        <v>96.531900000000007</v>
      </c>
      <c r="L37" s="187">
        <f>IF(I37&gt;4.5,(I37/4.5)*$AL$9,$AL$9)</f>
        <v>3.2222222222222223</v>
      </c>
      <c r="M37" s="186"/>
      <c r="N37" s="186">
        <f t="shared" si="25"/>
        <v>62.209446666666679</v>
      </c>
      <c r="O37" s="186">
        <f t="shared" si="12"/>
        <v>311.04723333333339</v>
      </c>
      <c r="P37" s="189"/>
      <c r="Q37" s="189">
        <f t="shared" si="26"/>
        <v>311.04723333333339</v>
      </c>
      <c r="R37" s="184" t="s">
        <v>126</v>
      </c>
      <c r="S37" s="82">
        <v>4732.8239999999996</v>
      </c>
      <c r="T37" s="204">
        <f t="shared" si="20"/>
        <v>1520</v>
      </c>
      <c r="U37" s="186">
        <f t="shared" si="21"/>
        <v>1208.9527666666665</v>
      </c>
      <c r="V37" s="91"/>
      <c r="W37" s="64">
        <f>U37/I37</f>
        <v>241.79055333333332</v>
      </c>
      <c r="X37" s="186">
        <f t="shared" si="22"/>
        <v>1208.9527666666665</v>
      </c>
      <c r="Y37" s="64"/>
      <c r="Z37" s="64">
        <f>W37+N37</f>
        <v>304</v>
      </c>
      <c r="AA37" s="186">
        <f t="shared" si="23"/>
        <v>1520</v>
      </c>
      <c r="AB37" s="60">
        <v>380</v>
      </c>
      <c r="AC37" s="3"/>
      <c r="AD37" s="67"/>
      <c r="AE37" s="21"/>
      <c r="AF37" s="21"/>
      <c r="AG37" s="84"/>
      <c r="AH37" s="84"/>
      <c r="AI37" s="213"/>
      <c r="AJ37" s="3"/>
      <c r="AK37" s="73"/>
      <c r="AL37" s="25"/>
      <c r="AM37" s="17"/>
      <c r="AN37" s="13"/>
      <c r="AO37" s="13"/>
      <c r="AP37" s="13"/>
      <c r="AQ37" s="13"/>
      <c r="AR37" s="13"/>
      <c r="AS37" s="13"/>
      <c r="AT37" s="3"/>
      <c r="AU37" s="22"/>
      <c r="AV37" s="22"/>
      <c r="AW37" s="22"/>
    </row>
    <row r="38" spans="1:50" x14ac:dyDescent="0.25">
      <c r="A38" s="21" t="s">
        <v>106</v>
      </c>
      <c r="B38" s="11">
        <f t="shared" si="24"/>
        <v>41</v>
      </c>
      <c r="C38" s="284" t="s">
        <v>141</v>
      </c>
      <c r="D38" s="11"/>
      <c r="E38" s="11"/>
      <c r="F38" s="126">
        <f t="shared" si="18"/>
        <v>1208.9527666666665</v>
      </c>
      <c r="G38" s="186">
        <f t="shared" si="9"/>
        <v>1208.9527666666665</v>
      </c>
      <c r="H38" s="63"/>
      <c r="I38" s="22">
        <v>5</v>
      </c>
      <c r="J38" s="144">
        <v>1</v>
      </c>
      <c r="K38" s="191">
        <f t="shared" si="19"/>
        <v>96.531900000000007</v>
      </c>
      <c r="L38" s="187">
        <f>IF(I38&gt;4.5,(I38/4.5)*$AL$9,$AL$9)</f>
        <v>3.2222222222222223</v>
      </c>
      <c r="M38" s="186"/>
      <c r="N38" s="186">
        <f t="shared" si="25"/>
        <v>62.209446666666679</v>
      </c>
      <c r="O38" s="186">
        <f t="shared" si="12"/>
        <v>311.04723333333339</v>
      </c>
      <c r="P38" s="189"/>
      <c r="Q38" s="189">
        <f t="shared" si="26"/>
        <v>311.04723333333339</v>
      </c>
      <c r="R38" s="184" t="s">
        <v>126</v>
      </c>
      <c r="S38" s="82">
        <v>4244.9040000000005</v>
      </c>
      <c r="T38" s="204">
        <f t="shared" si="20"/>
        <v>1520</v>
      </c>
      <c r="U38" s="186">
        <f t="shared" si="21"/>
        <v>1208.9527666666665</v>
      </c>
      <c r="V38" s="91"/>
      <c r="W38" s="64">
        <f>U38/I38</f>
        <v>241.79055333333332</v>
      </c>
      <c r="X38" s="186">
        <f t="shared" si="22"/>
        <v>1208.9527666666665</v>
      </c>
      <c r="Y38" s="64"/>
      <c r="Z38" s="64">
        <f>W38+N38</f>
        <v>304</v>
      </c>
      <c r="AA38" s="186">
        <f t="shared" si="23"/>
        <v>1520</v>
      </c>
      <c r="AB38" s="60">
        <v>380</v>
      </c>
      <c r="AC38" s="3"/>
      <c r="AD38" s="67"/>
      <c r="AE38" s="21"/>
      <c r="AF38" s="21"/>
      <c r="AG38" s="84"/>
      <c r="AH38" s="84"/>
      <c r="AI38" s="213"/>
      <c r="AJ38" s="3"/>
      <c r="AK38" s="73"/>
      <c r="AL38" s="25"/>
      <c r="AM38" s="17"/>
      <c r="AN38" s="10"/>
      <c r="AO38" s="10"/>
      <c r="AP38" s="10"/>
      <c r="AQ38" s="10"/>
      <c r="AR38" s="10"/>
      <c r="AS38" s="10"/>
      <c r="AT38" s="3"/>
      <c r="AU38" s="22"/>
      <c r="AX38" s="12"/>
    </row>
    <row r="39" spans="1:50" ht="15" customHeight="1" x14ac:dyDescent="0.25">
      <c r="A39" s="21" t="s">
        <v>106</v>
      </c>
      <c r="B39" s="11">
        <f t="shared" si="24"/>
        <v>42</v>
      </c>
      <c r="C39" s="284" t="s">
        <v>141</v>
      </c>
      <c r="D39" s="11"/>
      <c r="E39" s="11"/>
      <c r="F39" s="126">
        <f t="shared" si="18"/>
        <v>1208.9527666666665</v>
      </c>
      <c r="G39" s="186">
        <f t="shared" si="9"/>
        <v>1208.9527666666665</v>
      </c>
      <c r="H39" s="63"/>
      <c r="I39" s="22">
        <v>5</v>
      </c>
      <c r="J39" s="144">
        <v>1</v>
      </c>
      <c r="K39" s="191">
        <f t="shared" si="19"/>
        <v>96.531900000000007</v>
      </c>
      <c r="L39" s="187">
        <f>IF(I39&gt;4.5,(I39/4.5)*$AL$9,$AL$9)</f>
        <v>3.2222222222222223</v>
      </c>
      <c r="M39" s="186"/>
      <c r="N39" s="186">
        <f t="shared" si="25"/>
        <v>62.209446666666679</v>
      </c>
      <c r="O39" s="186">
        <f t="shared" si="12"/>
        <v>311.04723333333339</v>
      </c>
      <c r="P39" s="189"/>
      <c r="Q39" s="189">
        <f t="shared" si="26"/>
        <v>311.04723333333339</v>
      </c>
      <c r="R39" s="184" t="s">
        <v>126</v>
      </c>
      <c r="S39" s="82">
        <v>4068.0329999999999</v>
      </c>
      <c r="T39" s="204">
        <f t="shared" si="20"/>
        <v>1520</v>
      </c>
      <c r="U39" s="186">
        <f t="shared" si="21"/>
        <v>1208.9527666666665</v>
      </c>
      <c r="V39" s="91"/>
      <c r="W39" s="64">
        <f>U39/I39</f>
        <v>241.79055333333332</v>
      </c>
      <c r="X39" s="186">
        <f t="shared" si="22"/>
        <v>1208.9527666666665</v>
      </c>
      <c r="Y39" s="64"/>
      <c r="Z39" s="64">
        <f>W39+N39</f>
        <v>304</v>
      </c>
      <c r="AA39" s="186">
        <f t="shared" si="23"/>
        <v>1520</v>
      </c>
      <c r="AB39" s="60">
        <v>380</v>
      </c>
      <c r="AC39" s="3"/>
      <c r="AD39" s="67"/>
      <c r="AE39" s="21"/>
      <c r="AF39" s="21"/>
      <c r="AG39" s="84"/>
      <c r="AH39" s="84"/>
      <c r="AI39" s="213"/>
      <c r="AJ39" s="3"/>
      <c r="AK39" s="73"/>
      <c r="AL39" s="25"/>
      <c r="AM39" s="17"/>
      <c r="AN39" s="10"/>
      <c r="AO39" s="10"/>
      <c r="AP39" s="10"/>
      <c r="AQ39" s="10"/>
      <c r="AR39" s="10"/>
      <c r="AS39" s="10"/>
      <c r="AT39" s="3"/>
      <c r="AU39" s="22"/>
    </row>
    <row r="40" spans="1:50" x14ac:dyDescent="0.25">
      <c r="A40" s="21" t="s">
        <v>106</v>
      </c>
      <c r="B40" s="11">
        <f t="shared" si="24"/>
        <v>43</v>
      </c>
      <c r="C40" s="284" t="s">
        <v>141</v>
      </c>
      <c r="D40" s="11"/>
      <c r="E40" s="11"/>
      <c r="F40" s="126">
        <f t="shared" si="18"/>
        <v>1208.9527666666665</v>
      </c>
      <c r="G40" s="186">
        <f t="shared" si="9"/>
        <v>1208.9527666666665</v>
      </c>
      <c r="H40" s="63"/>
      <c r="I40" s="22">
        <v>5</v>
      </c>
      <c r="J40" s="144">
        <v>1</v>
      </c>
      <c r="K40" s="191">
        <f t="shared" si="19"/>
        <v>96.531900000000007</v>
      </c>
      <c r="L40" s="187">
        <f>IF(I40&gt;4.5,(I40/4.5)*$AL$9,$AL$9)</f>
        <v>3.2222222222222223</v>
      </c>
      <c r="M40" s="186"/>
      <c r="N40" s="186">
        <f t="shared" si="25"/>
        <v>62.209446666666679</v>
      </c>
      <c r="O40" s="186">
        <f t="shared" si="12"/>
        <v>311.04723333333339</v>
      </c>
      <c r="P40" s="189"/>
      <c r="Q40" s="189">
        <f t="shared" si="26"/>
        <v>311.04723333333339</v>
      </c>
      <c r="R40" s="184" t="s">
        <v>126</v>
      </c>
      <c r="S40" s="82">
        <v>4879.2</v>
      </c>
      <c r="T40" s="204">
        <f t="shared" si="20"/>
        <v>1520</v>
      </c>
      <c r="U40" s="186">
        <f t="shared" si="21"/>
        <v>1208.9527666666665</v>
      </c>
      <c r="V40" s="91"/>
      <c r="W40" s="64">
        <f>U40/I40</f>
        <v>241.79055333333332</v>
      </c>
      <c r="X40" s="186">
        <f t="shared" si="22"/>
        <v>1208.9527666666665</v>
      </c>
      <c r="Y40" s="64"/>
      <c r="Z40" s="64">
        <f>W40+N40</f>
        <v>304</v>
      </c>
      <c r="AA40" s="186">
        <f t="shared" si="23"/>
        <v>1520</v>
      </c>
      <c r="AB40" s="60">
        <v>380</v>
      </c>
      <c r="AC40" s="3"/>
      <c r="AD40" s="67"/>
      <c r="AE40" s="21"/>
      <c r="AF40" s="21"/>
      <c r="AG40" s="84"/>
      <c r="AH40" s="84"/>
      <c r="AI40" s="213"/>
      <c r="AJ40" s="3"/>
      <c r="AK40" s="73"/>
      <c r="AL40" s="25"/>
      <c r="AM40" s="17"/>
      <c r="AN40" s="10"/>
      <c r="AO40" s="10"/>
      <c r="AP40" s="10"/>
      <c r="AQ40" s="10"/>
      <c r="AS40" s="10"/>
      <c r="AT40" s="3"/>
      <c r="AU40" s="22"/>
    </row>
    <row r="41" spans="1:50" x14ac:dyDescent="0.25">
      <c r="A41" s="21" t="s">
        <v>106</v>
      </c>
      <c r="B41" s="11">
        <f t="shared" si="24"/>
        <v>44</v>
      </c>
      <c r="C41" s="284" t="s">
        <v>141</v>
      </c>
      <c r="D41" s="11"/>
      <c r="E41" s="11"/>
      <c r="F41" s="126">
        <f t="shared" si="18"/>
        <v>1240.0574899999999</v>
      </c>
      <c r="G41" s="186">
        <f t="shared" si="9"/>
        <v>1240.0574899999999</v>
      </c>
      <c r="H41" s="63"/>
      <c r="I41" s="22">
        <v>5</v>
      </c>
      <c r="J41" s="144">
        <v>1</v>
      </c>
      <c r="K41" s="191">
        <f t="shared" si="19"/>
        <v>96.531900000000007</v>
      </c>
      <c r="L41" s="187">
        <f>$AL$9</f>
        <v>2.9</v>
      </c>
      <c r="M41" s="186">
        <f t="shared" si="15"/>
        <v>55.988502000000004</v>
      </c>
      <c r="N41" s="186"/>
      <c r="O41" s="186">
        <f t="shared" si="12"/>
        <v>279.94251000000003</v>
      </c>
      <c r="P41" s="189">
        <f>K41*L41/J41</f>
        <v>279.94251000000003</v>
      </c>
      <c r="Q41" s="189"/>
      <c r="R41" s="185" t="s">
        <v>127</v>
      </c>
      <c r="S41" s="83">
        <v>6790.1760000000004</v>
      </c>
      <c r="T41" s="204">
        <f t="shared" si="20"/>
        <v>1520</v>
      </c>
      <c r="U41" s="186">
        <f t="shared" si="21"/>
        <v>1240.0574899999999</v>
      </c>
      <c r="V41" s="64">
        <f>U41/I41</f>
        <v>248.01149799999999</v>
      </c>
      <c r="W41" s="91"/>
      <c r="X41" s="186">
        <f t="shared" si="22"/>
        <v>1240.0574899999999</v>
      </c>
      <c r="Y41" s="64">
        <f>V41+M41</f>
        <v>304</v>
      </c>
      <c r="Z41" s="64"/>
      <c r="AA41" s="186">
        <f t="shared" si="23"/>
        <v>1520</v>
      </c>
      <c r="AB41" s="60">
        <v>380</v>
      </c>
      <c r="AC41" s="3"/>
      <c r="AD41" s="67"/>
      <c r="AE41" s="21"/>
      <c r="AF41" s="21"/>
      <c r="AG41" s="84"/>
      <c r="AH41" s="84"/>
      <c r="AI41" s="213"/>
      <c r="AJ41" s="3"/>
      <c r="AK41" s="24"/>
      <c r="AL41" s="25"/>
      <c r="AM41" s="17"/>
      <c r="AN41" s="81" t="s">
        <v>10</v>
      </c>
      <c r="AO41" s="81" t="s">
        <v>11</v>
      </c>
      <c r="AP41" s="81" t="s">
        <v>67</v>
      </c>
      <c r="AQ41" s="30" t="s">
        <v>73</v>
      </c>
      <c r="AR41" s="30" t="s">
        <v>74</v>
      </c>
      <c r="AS41" s="20" t="s">
        <v>32</v>
      </c>
      <c r="AT41" s="3"/>
      <c r="AU41" s="22"/>
    </row>
    <row r="42" spans="1:50" x14ac:dyDescent="0.25">
      <c r="A42" s="21" t="s">
        <v>106</v>
      </c>
      <c r="B42" s="11">
        <f t="shared" si="24"/>
        <v>45</v>
      </c>
      <c r="C42" s="284" t="s">
        <v>141</v>
      </c>
      <c r="D42" s="11"/>
      <c r="E42" s="11"/>
      <c r="F42" s="126">
        <f t="shared" si="18"/>
        <v>1208.9527666666665</v>
      </c>
      <c r="G42" s="186">
        <f t="shared" si="9"/>
        <v>1208.9527666666665</v>
      </c>
      <c r="H42" s="63"/>
      <c r="I42" s="22">
        <v>5</v>
      </c>
      <c r="J42" s="144">
        <v>1</v>
      </c>
      <c r="K42" s="191">
        <f t="shared" si="19"/>
        <v>96.531900000000007</v>
      </c>
      <c r="L42" s="187">
        <f>IF(I42&gt;4.5,(I42/4.5)*$AL$9,$AL$9)</f>
        <v>3.2222222222222223</v>
      </c>
      <c r="M42" s="186"/>
      <c r="N42" s="186">
        <f t="shared" si="25"/>
        <v>62.209446666666679</v>
      </c>
      <c r="O42" s="186">
        <f t="shared" si="12"/>
        <v>311.04723333333339</v>
      </c>
      <c r="P42" s="189"/>
      <c r="Q42" s="189">
        <f t="shared" si="26"/>
        <v>311.04723333333339</v>
      </c>
      <c r="R42" s="184" t="s">
        <v>126</v>
      </c>
      <c r="S42" s="82">
        <v>4732.8239999999996</v>
      </c>
      <c r="T42" s="204">
        <f t="shared" si="20"/>
        <v>1520</v>
      </c>
      <c r="U42" s="186">
        <f t="shared" si="21"/>
        <v>1208.9527666666665</v>
      </c>
      <c r="V42" s="91"/>
      <c r="W42" s="64">
        <f>U42/I42</f>
        <v>241.79055333333332</v>
      </c>
      <c r="X42" s="186">
        <f t="shared" si="22"/>
        <v>1208.9527666666665</v>
      </c>
      <c r="Y42" s="64"/>
      <c r="Z42" s="64">
        <f>W42+N42</f>
        <v>304</v>
      </c>
      <c r="AA42" s="186">
        <f t="shared" si="23"/>
        <v>1520</v>
      </c>
      <c r="AB42" s="60">
        <v>380</v>
      </c>
      <c r="AC42" s="3"/>
      <c r="AD42" s="67"/>
      <c r="AE42" s="21"/>
      <c r="AF42" s="21"/>
      <c r="AG42" s="84"/>
      <c r="AH42" s="84"/>
      <c r="AI42" s="213"/>
      <c r="AJ42" s="3"/>
      <c r="AK42" s="73"/>
      <c r="AL42" s="25"/>
      <c r="AM42" s="17"/>
      <c r="AN42" s="31" t="s">
        <v>14</v>
      </c>
      <c r="AO42" s="31">
        <v>1</v>
      </c>
      <c r="AP42" s="31" t="s">
        <v>15</v>
      </c>
      <c r="AQ42" s="32">
        <f t="shared" ref="AQ42:AQ47" si="27">AVERAGEIF($AO$7:$AO$31,AO42,AQ$7:AQ$31)/100</f>
        <v>0.98699999999999988</v>
      </c>
      <c r="AR42" s="32">
        <f t="shared" ref="AR42:AR47" si="28">AVERAGEIF($AO$7:$AO$31,AO42,AR$7:AR$31)/100</f>
        <v>0.84283333333333332</v>
      </c>
      <c r="AS42" s="19">
        <f t="shared" ref="AS42:AS47" si="29">AVERAGEIF($AO$7:$AO$31,AO42,$AS$7:$AS$31)/100</f>
        <v>0.92416666666666669</v>
      </c>
      <c r="AT42" s="3"/>
      <c r="AU42" s="22"/>
    </row>
    <row r="43" spans="1:50" ht="15" customHeight="1" x14ac:dyDescent="0.25">
      <c r="A43" s="21" t="s">
        <v>106</v>
      </c>
      <c r="B43" s="11">
        <f t="shared" si="24"/>
        <v>46</v>
      </c>
      <c r="C43" s="284" t="s">
        <v>141</v>
      </c>
      <c r="D43" s="11"/>
      <c r="E43" s="11"/>
      <c r="F43" s="126">
        <f t="shared" si="18"/>
        <v>632.05748999999992</v>
      </c>
      <c r="G43" s="186">
        <f t="shared" si="9"/>
        <v>632.05748999999992</v>
      </c>
      <c r="H43" s="63"/>
      <c r="I43" s="22">
        <v>3</v>
      </c>
      <c r="J43" s="144">
        <v>1</v>
      </c>
      <c r="K43" s="191">
        <f t="shared" si="19"/>
        <v>96.531900000000007</v>
      </c>
      <c r="L43" s="187">
        <f>$AL$9</f>
        <v>2.9</v>
      </c>
      <c r="M43" s="186">
        <f t="shared" si="15"/>
        <v>93.314170000000004</v>
      </c>
      <c r="N43" s="186"/>
      <c r="O43" s="186">
        <f t="shared" si="12"/>
        <v>279.94251000000003</v>
      </c>
      <c r="P43" s="189">
        <f>K43*L43/J43</f>
        <v>279.94251000000003</v>
      </c>
      <c r="Q43" s="189"/>
      <c r="R43" s="185" t="s">
        <v>127</v>
      </c>
      <c r="S43" s="83">
        <v>3739.8</v>
      </c>
      <c r="T43" s="204">
        <f t="shared" si="20"/>
        <v>912</v>
      </c>
      <c r="U43" s="186">
        <f t="shared" si="21"/>
        <v>632.05748999999992</v>
      </c>
      <c r="V43" s="64">
        <f>U43/I43</f>
        <v>210.68582999999998</v>
      </c>
      <c r="W43" s="91"/>
      <c r="X43" s="186">
        <f t="shared" si="22"/>
        <v>632.05748999999992</v>
      </c>
      <c r="Y43" s="64">
        <f>V43+M43</f>
        <v>304</v>
      </c>
      <c r="Z43" s="64"/>
      <c r="AA43" s="186">
        <f t="shared" si="23"/>
        <v>912</v>
      </c>
      <c r="AB43" s="60">
        <v>380</v>
      </c>
      <c r="AC43" s="3"/>
      <c r="AD43" s="67"/>
      <c r="AE43" s="21"/>
      <c r="AF43" s="21"/>
      <c r="AG43" s="84"/>
      <c r="AH43" s="84"/>
      <c r="AI43" s="213"/>
      <c r="AJ43" s="3"/>
      <c r="AK43" s="73"/>
      <c r="AL43" s="25"/>
      <c r="AM43" s="17"/>
      <c r="AN43" s="31" t="s">
        <v>16</v>
      </c>
      <c r="AO43" s="31">
        <v>2</v>
      </c>
      <c r="AP43" s="31" t="s">
        <v>68</v>
      </c>
      <c r="AQ43" s="32">
        <f t="shared" si="27"/>
        <v>0.98860000000000003</v>
      </c>
      <c r="AR43" s="32">
        <f t="shared" si="28"/>
        <v>1.1674</v>
      </c>
      <c r="AS43" s="19">
        <f t="shared" si="29"/>
        <v>1.0658000000000001</v>
      </c>
      <c r="AT43" s="3"/>
      <c r="AU43" s="22"/>
    </row>
    <row r="44" spans="1:50" x14ac:dyDescent="0.25">
      <c r="A44" s="21" t="s">
        <v>106</v>
      </c>
      <c r="B44" s="11">
        <f t="shared" si="24"/>
        <v>47</v>
      </c>
      <c r="C44" s="284" t="s">
        <v>141</v>
      </c>
      <c r="D44" s="11"/>
      <c r="E44" s="11"/>
      <c r="F44" s="126">
        <f t="shared" si="18"/>
        <v>1240.0574899999999</v>
      </c>
      <c r="G44" s="186">
        <f t="shared" si="9"/>
        <v>1240.0574899999999</v>
      </c>
      <c r="H44" s="63"/>
      <c r="I44" s="22">
        <v>5</v>
      </c>
      <c r="J44" s="144">
        <v>1</v>
      </c>
      <c r="K44" s="191">
        <f t="shared" si="19"/>
        <v>96.531900000000007</v>
      </c>
      <c r="L44" s="187">
        <f>$AL$9</f>
        <v>2.9</v>
      </c>
      <c r="M44" s="186">
        <f t="shared" si="15"/>
        <v>55.988502000000004</v>
      </c>
      <c r="N44" s="186"/>
      <c r="O44" s="186">
        <f t="shared" si="12"/>
        <v>279.94251000000003</v>
      </c>
      <c r="P44" s="189">
        <f>K44*L44/J44</f>
        <v>279.94251000000003</v>
      </c>
      <c r="Q44" s="189"/>
      <c r="R44" s="185" t="s">
        <v>127</v>
      </c>
      <c r="S44" s="83">
        <v>5011.3320000000003</v>
      </c>
      <c r="T44" s="204">
        <f t="shared" si="20"/>
        <v>1520</v>
      </c>
      <c r="U44" s="186">
        <f t="shared" si="21"/>
        <v>1240.0574899999999</v>
      </c>
      <c r="V44" s="64">
        <f>U44/I44</f>
        <v>248.01149799999999</v>
      </c>
      <c r="W44" s="91"/>
      <c r="X44" s="186">
        <f t="shared" si="22"/>
        <v>1240.0574899999999</v>
      </c>
      <c r="Y44" s="64">
        <f>V44+M44</f>
        <v>304</v>
      </c>
      <c r="Z44" s="64"/>
      <c r="AA44" s="186">
        <f t="shared" si="23"/>
        <v>1520</v>
      </c>
      <c r="AB44" s="60">
        <v>380</v>
      </c>
      <c r="AC44" s="3"/>
      <c r="AD44" s="67"/>
      <c r="AE44" s="21"/>
      <c r="AF44" s="21"/>
      <c r="AG44" s="84"/>
      <c r="AH44" s="84"/>
      <c r="AI44" s="213"/>
      <c r="AJ44" s="3"/>
      <c r="AK44" s="73"/>
      <c r="AL44" s="25"/>
      <c r="AM44" s="17"/>
      <c r="AN44" s="31" t="s">
        <v>18</v>
      </c>
      <c r="AO44" s="31">
        <v>3</v>
      </c>
      <c r="AP44" s="31" t="s">
        <v>19</v>
      </c>
      <c r="AQ44" s="32">
        <f t="shared" si="27"/>
        <v>1.0165</v>
      </c>
      <c r="AR44" s="32">
        <f t="shared" si="28"/>
        <v>1.2734999999999999</v>
      </c>
      <c r="AS44" s="19">
        <f t="shared" si="29"/>
        <v>1.1284999999999998</v>
      </c>
      <c r="AT44" s="3"/>
      <c r="AU44" s="22"/>
    </row>
    <row r="45" spans="1:50" x14ac:dyDescent="0.25">
      <c r="A45" s="21" t="s">
        <v>106</v>
      </c>
      <c r="B45" s="11">
        <f t="shared" si="24"/>
        <v>48</v>
      </c>
      <c r="C45" s="284" t="s">
        <v>141</v>
      </c>
      <c r="D45" s="11"/>
      <c r="E45" s="11"/>
      <c r="F45" s="126">
        <f t="shared" si="18"/>
        <v>1208.9527666666665</v>
      </c>
      <c r="G45" s="186">
        <f t="shared" si="9"/>
        <v>1208.9527666666665</v>
      </c>
      <c r="H45" s="63"/>
      <c r="I45" s="22">
        <v>5</v>
      </c>
      <c r="J45" s="144">
        <v>1</v>
      </c>
      <c r="K45" s="191">
        <f t="shared" si="19"/>
        <v>96.531900000000007</v>
      </c>
      <c r="L45" s="187">
        <f>IF(I45&gt;4.5,(I45/4.5)*$AL$9,$AL$9)</f>
        <v>3.2222222222222223</v>
      </c>
      <c r="M45" s="186"/>
      <c r="N45" s="186">
        <f t="shared" si="25"/>
        <v>62.209446666666679</v>
      </c>
      <c r="O45" s="186">
        <f t="shared" si="12"/>
        <v>311.04723333333339</v>
      </c>
      <c r="P45" s="189"/>
      <c r="Q45" s="189">
        <f t="shared" ref="Q45:Q52" si="30">K45*L45/J45</f>
        <v>311.04723333333339</v>
      </c>
      <c r="R45" s="184" t="s">
        <v>126</v>
      </c>
      <c r="S45" s="82">
        <v>4244.9040000000005</v>
      </c>
      <c r="T45" s="204">
        <f t="shared" si="20"/>
        <v>1520</v>
      </c>
      <c r="U45" s="186">
        <f t="shared" si="21"/>
        <v>1208.9527666666665</v>
      </c>
      <c r="V45" s="91"/>
      <c r="W45" s="64">
        <f>U45/I45</f>
        <v>241.79055333333332</v>
      </c>
      <c r="X45" s="186">
        <f t="shared" si="22"/>
        <v>1208.9527666666665</v>
      </c>
      <c r="Y45" s="64"/>
      <c r="Z45" s="64">
        <f>W45+N45</f>
        <v>304</v>
      </c>
      <c r="AA45" s="186">
        <f t="shared" si="23"/>
        <v>1520</v>
      </c>
      <c r="AB45" s="60">
        <v>380</v>
      </c>
      <c r="AC45" s="3"/>
      <c r="AD45" s="67"/>
      <c r="AE45" s="21"/>
      <c r="AF45" s="21"/>
      <c r="AG45" s="84"/>
      <c r="AH45" s="84"/>
      <c r="AI45" s="213"/>
      <c r="AJ45" s="3"/>
      <c r="AK45" s="73"/>
      <c r="AL45" s="25"/>
      <c r="AM45" s="17"/>
      <c r="AN45" s="31" t="s">
        <v>20</v>
      </c>
      <c r="AO45" s="31">
        <v>4</v>
      </c>
      <c r="AP45" s="31" t="s">
        <v>88</v>
      </c>
      <c r="AQ45" s="32">
        <f t="shared" si="27"/>
        <v>1.02525</v>
      </c>
      <c r="AR45" s="32">
        <f t="shared" si="28"/>
        <v>1.5502500000000001</v>
      </c>
      <c r="AS45" s="19">
        <f t="shared" si="29"/>
        <v>1.254</v>
      </c>
      <c r="AT45" s="3"/>
      <c r="AU45" s="22"/>
    </row>
    <row r="46" spans="1:50" x14ac:dyDescent="0.25">
      <c r="A46" s="21" t="s">
        <v>106</v>
      </c>
      <c r="B46" s="11">
        <f t="shared" si="24"/>
        <v>49</v>
      </c>
      <c r="C46" s="284" t="s">
        <v>141</v>
      </c>
      <c r="D46" s="11"/>
      <c r="E46" s="11"/>
      <c r="F46" s="126">
        <f t="shared" si="18"/>
        <v>1240.0574899999999</v>
      </c>
      <c r="G46" s="186">
        <f t="shared" si="9"/>
        <v>1240.0574899999999</v>
      </c>
      <c r="H46" s="63"/>
      <c r="I46" s="22">
        <v>5</v>
      </c>
      <c r="J46" s="144">
        <v>1</v>
      </c>
      <c r="K46" s="191">
        <f t="shared" si="19"/>
        <v>96.531900000000007</v>
      </c>
      <c r="L46" s="187">
        <f>$AL$9</f>
        <v>2.9</v>
      </c>
      <c r="M46" s="186">
        <f t="shared" si="15"/>
        <v>55.988502000000004</v>
      </c>
      <c r="N46" s="186"/>
      <c r="O46" s="186">
        <f t="shared" si="12"/>
        <v>279.94251000000003</v>
      </c>
      <c r="P46" s="189">
        <f>K46*L46/J46</f>
        <v>279.94251000000003</v>
      </c>
      <c r="Q46" s="189"/>
      <c r="R46" s="185" t="s">
        <v>127</v>
      </c>
      <c r="S46" s="83">
        <v>6790.1760000000004</v>
      </c>
      <c r="T46" s="204">
        <f t="shared" si="20"/>
        <v>1520</v>
      </c>
      <c r="U46" s="186">
        <f t="shared" si="21"/>
        <v>1240.0574899999999</v>
      </c>
      <c r="V46" s="64">
        <f>U46/I46</f>
        <v>248.01149799999999</v>
      </c>
      <c r="W46" s="91"/>
      <c r="X46" s="186">
        <f t="shared" si="22"/>
        <v>1240.0574899999999</v>
      </c>
      <c r="Y46" s="64">
        <f>V46+M46</f>
        <v>304</v>
      </c>
      <c r="Z46" s="64"/>
      <c r="AA46" s="186">
        <f t="shared" si="23"/>
        <v>1520</v>
      </c>
      <c r="AB46" s="60">
        <v>380</v>
      </c>
      <c r="AC46" s="3"/>
      <c r="AD46" s="67"/>
      <c r="AE46" s="21"/>
      <c r="AF46" s="21"/>
      <c r="AG46" s="84"/>
      <c r="AH46" s="84"/>
      <c r="AI46" s="213"/>
      <c r="AJ46" s="3"/>
      <c r="AK46" s="73"/>
      <c r="AL46" s="25"/>
      <c r="AM46" s="17"/>
      <c r="AN46" s="31" t="s">
        <v>21</v>
      </c>
      <c r="AO46" s="31">
        <v>5</v>
      </c>
      <c r="AP46" s="31" t="s">
        <v>22</v>
      </c>
      <c r="AQ46" s="32">
        <f t="shared" si="27"/>
        <v>0.98875000000000002</v>
      </c>
      <c r="AR46" s="32">
        <f t="shared" si="28"/>
        <v>1.0137499999999999</v>
      </c>
      <c r="AS46" s="19">
        <f t="shared" si="29"/>
        <v>1</v>
      </c>
      <c r="AT46" s="3"/>
      <c r="AU46" s="22"/>
    </row>
    <row r="47" spans="1:50" x14ac:dyDescent="0.25">
      <c r="A47" s="21" t="s">
        <v>106</v>
      </c>
      <c r="B47" s="11">
        <f t="shared" si="24"/>
        <v>50</v>
      </c>
      <c r="C47" s="284" t="s">
        <v>141</v>
      </c>
      <c r="D47" s="11"/>
      <c r="E47" s="11"/>
      <c r="F47" s="126">
        <f t="shared" si="18"/>
        <v>1208.9527666666665</v>
      </c>
      <c r="G47" s="186">
        <f t="shared" si="9"/>
        <v>1208.9527666666665</v>
      </c>
      <c r="H47" s="63"/>
      <c r="I47" s="22">
        <v>5</v>
      </c>
      <c r="J47" s="144">
        <v>1</v>
      </c>
      <c r="K47" s="191">
        <f t="shared" si="19"/>
        <v>96.531900000000007</v>
      </c>
      <c r="L47" s="187">
        <f t="shared" ref="L47:L52" si="31">IF(I47&gt;4.5,(I47/4.5)*$AL$9,$AL$9)</f>
        <v>3.2222222222222223</v>
      </c>
      <c r="M47" s="186"/>
      <c r="N47" s="186">
        <f t="shared" si="25"/>
        <v>62.209446666666679</v>
      </c>
      <c r="O47" s="186">
        <f t="shared" si="12"/>
        <v>311.04723333333339</v>
      </c>
      <c r="P47" s="187"/>
      <c r="Q47" s="189">
        <f t="shared" si="30"/>
        <v>311.04723333333339</v>
      </c>
      <c r="R47" s="184" t="s">
        <v>126</v>
      </c>
      <c r="S47" s="82">
        <v>4244.9040000000005</v>
      </c>
      <c r="T47" s="204">
        <f t="shared" si="20"/>
        <v>1520</v>
      </c>
      <c r="U47" s="186">
        <f t="shared" si="21"/>
        <v>1208.9527666666665</v>
      </c>
      <c r="V47" s="91"/>
      <c r="W47" s="64">
        <f t="shared" ref="W47:W52" si="32">U47/I47</f>
        <v>241.79055333333332</v>
      </c>
      <c r="X47" s="186">
        <f t="shared" si="22"/>
        <v>1208.9527666666665</v>
      </c>
      <c r="Y47" s="64"/>
      <c r="Z47" s="64">
        <f t="shared" ref="Z47:Z52" si="33">W47+N47</f>
        <v>304</v>
      </c>
      <c r="AA47" s="186">
        <f t="shared" si="23"/>
        <v>1520</v>
      </c>
      <c r="AB47" s="60">
        <v>380</v>
      </c>
      <c r="AC47" s="3"/>
      <c r="AD47" s="67"/>
      <c r="AE47" s="21"/>
      <c r="AF47" s="21"/>
      <c r="AG47" s="84"/>
      <c r="AH47" s="84"/>
      <c r="AI47" s="213"/>
      <c r="AJ47" s="3"/>
      <c r="AK47" s="73"/>
      <c r="AL47" s="25"/>
      <c r="AM47" s="17"/>
      <c r="AN47" s="31" t="s">
        <v>23</v>
      </c>
      <c r="AO47" s="31">
        <v>6</v>
      </c>
      <c r="AP47" s="31" t="s">
        <v>69</v>
      </c>
      <c r="AQ47" s="32">
        <f t="shared" si="27"/>
        <v>0.99724999999999997</v>
      </c>
      <c r="AR47" s="32">
        <f t="shared" si="28"/>
        <v>0.87949999999999984</v>
      </c>
      <c r="AS47" s="19">
        <f t="shared" si="29"/>
        <v>0.94599999999999995</v>
      </c>
      <c r="AT47" s="3"/>
      <c r="AU47" s="22"/>
    </row>
    <row r="48" spans="1:50" x14ac:dyDescent="0.25">
      <c r="A48" s="21" t="s">
        <v>106</v>
      </c>
      <c r="B48" s="11">
        <f t="shared" si="24"/>
        <v>51</v>
      </c>
      <c r="C48" s="284" t="s">
        <v>141</v>
      </c>
      <c r="D48" s="11"/>
      <c r="E48" s="11"/>
      <c r="F48" s="126">
        <f t="shared" si="18"/>
        <v>1208.9527666666665</v>
      </c>
      <c r="G48" s="186">
        <f t="shared" si="9"/>
        <v>1208.9527666666665</v>
      </c>
      <c r="H48" s="63"/>
      <c r="I48" s="22">
        <v>5</v>
      </c>
      <c r="J48" s="144">
        <v>1</v>
      </c>
      <c r="K48" s="191">
        <f t="shared" si="19"/>
        <v>96.531900000000007</v>
      </c>
      <c r="L48" s="187">
        <f t="shared" si="31"/>
        <v>3.2222222222222223</v>
      </c>
      <c r="M48" s="186"/>
      <c r="N48" s="186">
        <f t="shared" si="25"/>
        <v>62.209446666666679</v>
      </c>
      <c r="O48" s="186">
        <f t="shared" si="12"/>
        <v>311.04723333333339</v>
      </c>
      <c r="P48" s="187"/>
      <c r="Q48" s="189">
        <f t="shared" si="30"/>
        <v>311.04723333333339</v>
      </c>
      <c r="R48" s="184" t="s">
        <v>126</v>
      </c>
      <c r="S48" s="82">
        <v>4244.9040000000005</v>
      </c>
      <c r="T48" s="204">
        <f t="shared" si="20"/>
        <v>1520</v>
      </c>
      <c r="U48" s="186">
        <f t="shared" si="21"/>
        <v>1208.9527666666665</v>
      </c>
      <c r="V48" s="91"/>
      <c r="W48" s="64">
        <f t="shared" si="32"/>
        <v>241.79055333333332</v>
      </c>
      <c r="X48" s="186">
        <f t="shared" si="22"/>
        <v>1208.9527666666665</v>
      </c>
      <c r="Y48" s="64"/>
      <c r="Z48" s="64">
        <f t="shared" si="33"/>
        <v>304</v>
      </c>
      <c r="AA48" s="186">
        <f t="shared" si="23"/>
        <v>1520</v>
      </c>
      <c r="AB48" s="60">
        <v>380</v>
      </c>
      <c r="AC48" s="3"/>
      <c r="AD48" s="67"/>
      <c r="AE48" s="21"/>
      <c r="AF48" s="21"/>
      <c r="AG48" s="84"/>
      <c r="AH48" s="84"/>
      <c r="AI48" s="213"/>
      <c r="AJ48" s="3"/>
      <c r="AK48" s="73"/>
      <c r="AL48" s="25"/>
      <c r="AM48" s="17"/>
      <c r="AN48" s="33" t="s">
        <v>86</v>
      </c>
      <c r="AO48" s="31" t="s">
        <v>26</v>
      </c>
      <c r="AP48" s="33" t="s">
        <v>26</v>
      </c>
      <c r="AQ48" s="32">
        <v>1</v>
      </c>
      <c r="AR48" s="32">
        <v>1</v>
      </c>
      <c r="AS48" s="19">
        <v>1</v>
      </c>
      <c r="AT48" s="3"/>
      <c r="AU48" s="22"/>
    </row>
    <row r="49" spans="1:50" s="12" customFormat="1" x14ac:dyDescent="0.25">
      <c r="A49" s="21" t="s">
        <v>106</v>
      </c>
      <c r="B49" s="11">
        <f t="shared" si="24"/>
        <v>52</v>
      </c>
      <c r="C49" s="284" t="s">
        <v>141</v>
      </c>
      <c r="D49" s="11"/>
      <c r="E49" s="11"/>
      <c r="F49" s="126">
        <f t="shared" si="18"/>
        <v>1208.9527666666665</v>
      </c>
      <c r="G49" s="186">
        <f t="shared" si="9"/>
        <v>1208.9527666666665</v>
      </c>
      <c r="H49" s="63"/>
      <c r="I49" s="22">
        <v>5</v>
      </c>
      <c r="J49" s="144">
        <v>1</v>
      </c>
      <c r="K49" s="191">
        <f t="shared" si="19"/>
        <v>96.531900000000007</v>
      </c>
      <c r="L49" s="187">
        <f t="shared" si="31"/>
        <v>3.2222222222222223</v>
      </c>
      <c r="M49" s="186"/>
      <c r="N49" s="186">
        <f t="shared" si="25"/>
        <v>62.209446666666679</v>
      </c>
      <c r="O49" s="186">
        <f t="shared" si="12"/>
        <v>311.04723333333339</v>
      </c>
      <c r="P49" s="187"/>
      <c r="Q49" s="189">
        <f t="shared" si="30"/>
        <v>311.04723333333339</v>
      </c>
      <c r="R49" s="184" t="s">
        <v>126</v>
      </c>
      <c r="S49" s="82">
        <v>4244.9040000000005</v>
      </c>
      <c r="T49" s="204">
        <f t="shared" si="20"/>
        <v>1520</v>
      </c>
      <c r="U49" s="186">
        <f t="shared" si="21"/>
        <v>1208.9527666666665</v>
      </c>
      <c r="V49" s="91"/>
      <c r="W49" s="64">
        <f t="shared" si="32"/>
        <v>241.79055333333332</v>
      </c>
      <c r="X49" s="186">
        <f t="shared" si="22"/>
        <v>1208.9527666666665</v>
      </c>
      <c r="Y49" s="64"/>
      <c r="Z49" s="64">
        <f t="shared" si="33"/>
        <v>304</v>
      </c>
      <c r="AA49" s="186">
        <f t="shared" si="23"/>
        <v>1520</v>
      </c>
      <c r="AB49" s="60">
        <v>380</v>
      </c>
      <c r="AC49" s="3"/>
      <c r="AD49" s="67"/>
      <c r="AE49" s="21"/>
      <c r="AF49" s="21"/>
      <c r="AG49" s="84"/>
      <c r="AH49" s="84"/>
      <c r="AI49" s="213"/>
      <c r="AJ49" s="3"/>
      <c r="AK49" s="73"/>
      <c r="AL49" s="25"/>
      <c r="AM49" s="17"/>
      <c r="AS49" s="22"/>
      <c r="AT49" s="3"/>
      <c r="AU49" s="22"/>
      <c r="AV49" s="22"/>
      <c r="AW49" s="22"/>
      <c r="AX49" s="22"/>
    </row>
    <row r="50" spans="1:50" ht="15" customHeight="1" x14ac:dyDescent="0.25">
      <c r="A50" s="21" t="s">
        <v>106</v>
      </c>
      <c r="B50" s="11">
        <f t="shared" si="24"/>
        <v>53</v>
      </c>
      <c r="C50" s="284" t="s">
        <v>141</v>
      </c>
      <c r="D50" s="11"/>
      <c r="E50" s="11"/>
      <c r="F50" s="126">
        <f t="shared" si="18"/>
        <v>1208.9527666666665</v>
      </c>
      <c r="G50" s="186">
        <f t="shared" si="9"/>
        <v>1208.9527666666665</v>
      </c>
      <c r="H50" s="63"/>
      <c r="I50" s="22">
        <v>5</v>
      </c>
      <c r="J50" s="144">
        <v>1</v>
      </c>
      <c r="K50" s="191">
        <f t="shared" si="19"/>
        <v>96.531900000000007</v>
      </c>
      <c r="L50" s="187">
        <f t="shared" si="31"/>
        <v>3.2222222222222223</v>
      </c>
      <c r="M50" s="186"/>
      <c r="N50" s="186">
        <f t="shared" si="25"/>
        <v>62.209446666666679</v>
      </c>
      <c r="O50" s="186">
        <f t="shared" si="12"/>
        <v>311.04723333333339</v>
      </c>
      <c r="P50" s="187"/>
      <c r="Q50" s="189">
        <f t="shared" si="30"/>
        <v>311.04723333333339</v>
      </c>
      <c r="R50" s="184" t="s">
        <v>126</v>
      </c>
      <c r="S50" s="82">
        <v>4244.9040000000005</v>
      </c>
      <c r="T50" s="204">
        <f t="shared" si="20"/>
        <v>1520</v>
      </c>
      <c r="U50" s="186">
        <f t="shared" si="21"/>
        <v>1208.9527666666665</v>
      </c>
      <c r="V50" s="91"/>
      <c r="W50" s="64">
        <f t="shared" si="32"/>
        <v>241.79055333333332</v>
      </c>
      <c r="X50" s="186">
        <f t="shared" si="22"/>
        <v>1208.9527666666665</v>
      </c>
      <c r="Y50" s="64"/>
      <c r="Z50" s="64">
        <f t="shared" si="33"/>
        <v>304</v>
      </c>
      <c r="AA50" s="186">
        <f t="shared" si="23"/>
        <v>1520</v>
      </c>
      <c r="AB50" s="60">
        <v>380</v>
      </c>
      <c r="AC50" s="3"/>
      <c r="AD50" s="67"/>
      <c r="AE50" s="21"/>
      <c r="AF50" s="21"/>
      <c r="AG50" s="84"/>
      <c r="AH50" s="84"/>
      <c r="AI50" s="213"/>
      <c r="AJ50" s="3"/>
      <c r="AK50" s="73"/>
      <c r="AL50" s="25"/>
      <c r="AM50" s="17"/>
      <c r="AN50" s="22"/>
      <c r="AT50" s="3"/>
      <c r="AU50" s="22"/>
      <c r="AX50" s="12"/>
    </row>
    <row r="51" spans="1:50" x14ac:dyDescent="0.25">
      <c r="A51" s="21" t="s">
        <v>106</v>
      </c>
      <c r="B51" s="11">
        <f t="shared" si="24"/>
        <v>54</v>
      </c>
      <c r="C51" s="284" t="s">
        <v>141</v>
      </c>
      <c r="D51" s="11"/>
      <c r="E51" s="11"/>
      <c r="F51" s="126">
        <f t="shared" si="18"/>
        <v>1208.9527666666665</v>
      </c>
      <c r="G51" s="186">
        <f t="shared" si="9"/>
        <v>1208.9527666666665</v>
      </c>
      <c r="H51" s="63"/>
      <c r="I51" s="22">
        <v>5</v>
      </c>
      <c r="J51" s="144">
        <v>1</v>
      </c>
      <c r="K51" s="191">
        <f t="shared" si="19"/>
        <v>96.531900000000007</v>
      </c>
      <c r="L51" s="187">
        <f t="shared" si="31"/>
        <v>3.2222222222222223</v>
      </c>
      <c r="M51" s="186"/>
      <c r="N51" s="186">
        <f t="shared" si="25"/>
        <v>62.209446666666679</v>
      </c>
      <c r="O51" s="186">
        <f t="shared" si="12"/>
        <v>311.04723333333339</v>
      </c>
      <c r="P51" s="187"/>
      <c r="Q51" s="189">
        <f t="shared" si="30"/>
        <v>311.04723333333339</v>
      </c>
      <c r="R51" s="184" t="s">
        <v>126</v>
      </c>
      <c r="S51" s="82">
        <v>4244.9040000000005</v>
      </c>
      <c r="T51" s="204">
        <f t="shared" si="20"/>
        <v>1520</v>
      </c>
      <c r="U51" s="186">
        <f t="shared" si="21"/>
        <v>1208.9527666666665</v>
      </c>
      <c r="V51" s="91"/>
      <c r="W51" s="64">
        <f t="shared" si="32"/>
        <v>241.79055333333332</v>
      </c>
      <c r="X51" s="186">
        <f t="shared" si="22"/>
        <v>1208.9527666666665</v>
      </c>
      <c r="Y51" s="64"/>
      <c r="Z51" s="64">
        <f t="shared" si="33"/>
        <v>304</v>
      </c>
      <c r="AA51" s="186">
        <f t="shared" si="23"/>
        <v>1520</v>
      </c>
      <c r="AB51" s="60">
        <v>380</v>
      </c>
      <c r="AC51" s="3"/>
      <c r="AD51" s="67"/>
      <c r="AE51" s="21"/>
      <c r="AF51" s="21"/>
      <c r="AG51" s="84"/>
      <c r="AH51" s="84"/>
      <c r="AI51" s="84"/>
      <c r="AJ51" s="3"/>
      <c r="AK51" s="73"/>
      <c r="AL51" s="25"/>
      <c r="AM51" s="17"/>
      <c r="AN51" s="22"/>
      <c r="AT51" s="3"/>
      <c r="AU51" s="22"/>
    </row>
    <row r="52" spans="1:50" x14ac:dyDescent="0.25">
      <c r="A52" s="21" t="s">
        <v>106</v>
      </c>
      <c r="B52" s="11">
        <f t="shared" si="24"/>
        <v>55</v>
      </c>
      <c r="C52" s="284" t="s">
        <v>141</v>
      </c>
      <c r="D52" s="11"/>
      <c r="E52" s="11"/>
      <c r="F52" s="126">
        <f t="shared" si="18"/>
        <v>1088.9527666666665</v>
      </c>
      <c r="G52" s="186">
        <f t="shared" si="9"/>
        <v>1088.9527666666665</v>
      </c>
      <c r="H52" s="63"/>
      <c r="I52" s="22">
        <v>5</v>
      </c>
      <c r="J52" s="144">
        <v>1</v>
      </c>
      <c r="K52" s="191">
        <f t="shared" si="19"/>
        <v>96.531900000000007</v>
      </c>
      <c r="L52" s="187">
        <f t="shared" si="31"/>
        <v>3.2222222222222223</v>
      </c>
      <c r="M52" s="186"/>
      <c r="N52" s="186">
        <f t="shared" si="25"/>
        <v>62.209446666666679</v>
      </c>
      <c r="O52" s="186">
        <f t="shared" si="12"/>
        <v>311.04723333333339</v>
      </c>
      <c r="P52" s="187"/>
      <c r="Q52" s="189">
        <f t="shared" si="30"/>
        <v>311.04723333333339</v>
      </c>
      <c r="R52" s="184" t="s">
        <v>126</v>
      </c>
      <c r="S52" s="82">
        <v>23379.5</v>
      </c>
      <c r="T52" s="204">
        <f t="shared" si="20"/>
        <v>1400</v>
      </c>
      <c r="U52" s="186">
        <f t="shared" si="21"/>
        <v>1088.9527666666665</v>
      </c>
      <c r="V52" s="91"/>
      <c r="W52" s="64">
        <f t="shared" si="32"/>
        <v>217.79055333333332</v>
      </c>
      <c r="X52" s="186">
        <f t="shared" si="22"/>
        <v>1088.9527666666665</v>
      </c>
      <c r="Y52" s="64"/>
      <c r="Z52" s="64">
        <f t="shared" si="33"/>
        <v>280</v>
      </c>
      <c r="AA52" s="186">
        <f t="shared" si="23"/>
        <v>1400</v>
      </c>
      <c r="AB52" s="60">
        <v>350</v>
      </c>
      <c r="AC52" s="3"/>
      <c r="AD52" s="67"/>
      <c r="AE52" s="21"/>
      <c r="AF52" s="21"/>
      <c r="AG52" s="84"/>
      <c r="AH52" s="84"/>
      <c r="AI52" s="84"/>
      <c r="AJ52" s="3"/>
      <c r="AK52" s="73"/>
      <c r="AL52" s="25"/>
      <c r="AM52" s="17"/>
      <c r="AN52" s="11"/>
      <c r="AO52" s="339"/>
      <c r="AP52" s="340"/>
      <c r="AQ52" s="340"/>
      <c r="AR52" s="340"/>
      <c r="AS52" s="11"/>
      <c r="AT52" s="3"/>
      <c r="AU52" s="22"/>
    </row>
    <row r="53" spans="1:50" x14ac:dyDescent="0.25">
      <c r="A53" s="21" t="s">
        <v>106</v>
      </c>
      <c r="B53" s="11">
        <f t="shared" si="24"/>
        <v>56</v>
      </c>
      <c r="C53" s="284" t="s">
        <v>141</v>
      </c>
      <c r="D53" s="11"/>
      <c r="E53" s="11"/>
      <c r="F53" s="126">
        <f t="shared" si="18"/>
        <v>1240.0574899999999</v>
      </c>
      <c r="G53" s="186">
        <f t="shared" si="9"/>
        <v>1240.0574899999999</v>
      </c>
      <c r="H53" s="63"/>
      <c r="I53" s="22">
        <v>5</v>
      </c>
      <c r="J53" s="144">
        <v>1</v>
      </c>
      <c r="K53" s="191">
        <f t="shared" si="19"/>
        <v>96.531900000000007</v>
      </c>
      <c r="L53" s="187">
        <f t="shared" ref="L53:L58" si="34">$AL$9</f>
        <v>2.9</v>
      </c>
      <c r="M53" s="186">
        <f t="shared" si="15"/>
        <v>55.988502000000004</v>
      </c>
      <c r="N53" s="186"/>
      <c r="O53" s="186">
        <f t="shared" si="12"/>
        <v>279.94251000000003</v>
      </c>
      <c r="P53" s="189">
        <f t="shared" ref="P53:P62" si="35">K53*L53/J53</f>
        <v>279.94251000000003</v>
      </c>
      <c r="Q53" s="192"/>
      <c r="R53" s="185" t="s">
        <v>127</v>
      </c>
      <c r="S53" s="83">
        <v>6790.1760000000004</v>
      </c>
      <c r="T53" s="204">
        <f t="shared" si="20"/>
        <v>1520</v>
      </c>
      <c r="U53" s="186">
        <f t="shared" si="21"/>
        <v>1240.0574899999999</v>
      </c>
      <c r="V53" s="64">
        <f t="shared" ref="V53:V58" si="36">U53/I53</f>
        <v>248.01149799999999</v>
      </c>
      <c r="W53" s="91"/>
      <c r="X53" s="186">
        <f t="shared" si="22"/>
        <v>1240.0574899999999</v>
      </c>
      <c r="Y53" s="64">
        <f t="shared" ref="Y53:Y58" si="37">V53+M53</f>
        <v>304</v>
      </c>
      <c r="Z53" s="64"/>
      <c r="AA53" s="186">
        <f t="shared" si="23"/>
        <v>1520</v>
      </c>
      <c r="AB53" s="60">
        <v>380</v>
      </c>
      <c r="AC53" s="3"/>
      <c r="AD53" s="67"/>
      <c r="AE53" s="21"/>
      <c r="AF53" s="21"/>
      <c r="AG53" s="84"/>
      <c r="AH53" s="84"/>
      <c r="AI53" s="84"/>
      <c r="AJ53" s="3"/>
      <c r="AK53" s="73"/>
      <c r="AL53" s="25"/>
      <c r="AM53" s="17"/>
      <c r="AN53" s="22"/>
      <c r="AO53" s="338"/>
      <c r="AP53" s="337"/>
      <c r="AQ53" s="337"/>
      <c r="AR53" s="337"/>
      <c r="AT53" s="3"/>
      <c r="AU53" s="22"/>
    </row>
    <row r="54" spans="1:50" x14ac:dyDescent="0.25">
      <c r="A54" s="231" t="s">
        <v>106</v>
      </c>
      <c r="B54" s="231">
        <f t="shared" si="24"/>
        <v>57</v>
      </c>
      <c r="C54" s="284" t="s">
        <v>141</v>
      </c>
      <c r="D54" s="11"/>
      <c r="E54" s="21"/>
      <c r="F54" s="126">
        <f t="shared" si="18"/>
        <v>1544.0574899999999</v>
      </c>
      <c r="G54" s="186">
        <f t="shared" si="9"/>
        <v>1544.0574899999999</v>
      </c>
      <c r="H54" s="63"/>
      <c r="I54" s="22">
        <v>6</v>
      </c>
      <c r="J54" s="144">
        <v>1</v>
      </c>
      <c r="K54" s="191">
        <f t="shared" si="19"/>
        <v>96.531900000000007</v>
      </c>
      <c r="L54" s="187">
        <f t="shared" si="34"/>
        <v>2.9</v>
      </c>
      <c r="M54" s="186">
        <f t="shared" si="15"/>
        <v>46.657085000000002</v>
      </c>
      <c r="N54" s="186"/>
      <c r="O54" s="186">
        <f t="shared" si="12"/>
        <v>279.94251000000003</v>
      </c>
      <c r="P54" s="189">
        <f t="shared" si="35"/>
        <v>279.94251000000003</v>
      </c>
      <c r="Q54" s="192"/>
      <c r="R54" s="185" t="s">
        <v>127</v>
      </c>
      <c r="S54" s="83">
        <v>9365.76</v>
      </c>
      <c r="T54" s="278">
        <f t="shared" si="20"/>
        <v>1824</v>
      </c>
      <c r="U54" s="232">
        <f t="shared" si="21"/>
        <v>1544.0574899999999</v>
      </c>
      <c r="V54" s="205">
        <f t="shared" si="36"/>
        <v>257.342915</v>
      </c>
      <c r="W54" s="235"/>
      <c r="X54" s="232">
        <f t="shared" si="22"/>
        <v>1544.0574899999999</v>
      </c>
      <c r="Y54" s="205">
        <f t="shared" si="37"/>
        <v>304</v>
      </c>
      <c r="Z54" s="205"/>
      <c r="AA54" s="232">
        <f t="shared" si="23"/>
        <v>1824</v>
      </c>
      <c r="AB54" s="205">
        <v>380</v>
      </c>
      <c r="AC54" s="3"/>
      <c r="AD54" s="67"/>
      <c r="AE54" s="21"/>
      <c r="AF54" s="21"/>
      <c r="AG54" s="84"/>
      <c r="AH54" s="84"/>
      <c r="AI54" s="84"/>
      <c r="AJ54" s="3"/>
      <c r="AK54" s="73"/>
      <c r="AL54" s="25"/>
      <c r="AM54" s="17"/>
      <c r="AN54" s="11"/>
      <c r="AO54" s="341"/>
      <c r="AP54" s="337"/>
      <c r="AQ54" s="337"/>
      <c r="AR54" s="337"/>
      <c r="AS54" s="11"/>
      <c r="AT54" s="3"/>
      <c r="AU54" s="22"/>
    </row>
    <row r="55" spans="1:50" x14ac:dyDescent="0.25">
      <c r="A55" s="21" t="s">
        <v>106</v>
      </c>
      <c r="B55" s="11">
        <f t="shared" si="24"/>
        <v>58</v>
      </c>
      <c r="C55" s="284" t="s">
        <v>141</v>
      </c>
      <c r="D55" s="11"/>
      <c r="E55" s="21"/>
      <c r="F55" s="126">
        <f t="shared" si="18"/>
        <v>1240.0574899999999</v>
      </c>
      <c r="G55" s="186">
        <f t="shared" si="9"/>
        <v>1240.0574899999999</v>
      </c>
      <c r="H55" s="63"/>
      <c r="I55" s="22">
        <v>5</v>
      </c>
      <c r="J55" s="144">
        <v>1</v>
      </c>
      <c r="K55" s="191">
        <f t="shared" si="19"/>
        <v>96.531900000000007</v>
      </c>
      <c r="L55" s="187">
        <f t="shared" si="34"/>
        <v>2.9</v>
      </c>
      <c r="M55" s="186">
        <f t="shared" si="15"/>
        <v>55.988502000000004</v>
      </c>
      <c r="N55" s="186"/>
      <c r="O55" s="186">
        <f t="shared" si="12"/>
        <v>279.94251000000003</v>
      </c>
      <c r="P55" s="189">
        <f t="shared" si="35"/>
        <v>279.94251000000003</v>
      </c>
      <c r="Q55" s="192"/>
      <c r="R55" s="185" t="s">
        <v>127</v>
      </c>
      <c r="S55" s="83">
        <v>6790.1760000000004</v>
      </c>
      <c r="T55" s="204">
        <f t="shared" si="20"/>
        <v>1520</v>
      </c>
      <c r="U55" s="186">
        <f t="shared" si="21"/>
        <v>1240.0574899999999</v>
      </c>
      <c r="V55" s="64">
        <f t="shared" si="36"/>
        <v>248.01149799999999</v>
      </c>
      <c r="W55" s="91"/>
      <c r="X55" s="186">
        <f t="shared" si="22"/>
        <v>1240.0574899999999</v>
      </c>
      <c r="Y55" s="64">
        <f t="shared" si="37"/>
        <v>304</v>
      </c>
      <c r="Z55" s="64"/>
      <c r="AA55" s="186">
        <f t="shared" si="23"/>
        <v>1520</v>
      </c>
      <c r="AB55" s="60">
        <v>380</v>
      </c>
      <c r="AC55" s="3"/>
      <c r="AD55" s="67"/>
      <c r="AE55" s="21"/>
      <c r="AF55" s="21"/>
      <c r="AG55" s="84"/>
      <c r="AH55" s="84"/>
      <c r="AI55" s="84"/>
      <c r="AJ55" s="3"/>
      <c r="AK55" s="73"/>
      <c r="AL55" s="25"/>
      <c r="AM55" s="17"/>
      <c r="AN55" s="11"/>
      <c r="AO55" s="338"/>
      <c r="AP55" s="337"/>
      <c r="AQ55" s="337"/>
      <c r="AR55" s="337"/>
      <c r="AS55" s="11"/>
      <c r="AT55" s="3"/>
      <c r="AU55" s="22"/>
    </row>
    <row r="56" spans="1:50" x14ac:dyDescent="0.25">
      <c r="A56" s="231" t="s">
        <v>106</v>
      </c>
      <c r="B56" s="231">
        <f t="shared" si="24"/>
        <v>59</v>
      </c>
      <c r="C56" s="284" t="s">
        <v>141</v>
      </c>
      <c r="D56" s="11"/>
      <c r="E56" s="21"/>
      <c r="F56" s="126">
        <f t="shared" ref="F56:F87" si="38">U56</f>
        <v>1544.0574899999999</v>
      </c>
      <c r="G56" s="186">
        <f t="shared" si="9"/>
        <v>1544.0574899999999</v>
      </c>
      <c r="H56" s="63"/>
      <c r="I56" s="22">
        <v>6</v>
      </c>
      <c r="J56" s="144">
        <v>1</v>
      </c>
      <c r="K56" s="191">
        <f t="shared" ref="K56:K87" si="39">$AL$7*(AVERAGE($AR$18)/100)</f>
        <v>96.531900000000007</v>
      </c>
      <c r="L56" s="187">
        <f t="shared" si="34"/>
        <v>2.9</v>
      </c>
      <c r="M56" s="186">
        <f t="shared" si="15"/>
        <v>46.657085000000002</v>
      </c>
      <c r="N56" s="186"/>
      <c r="O56" s="186">
        <f t="shared" si="12"/>
        <v>279.94251000000003</v>
      </c>
      <c r="P56" s="189">
        <f t="shared" si="35"/>
        <v>279.94251000000003</v>
      </c>
      <c r="Q56" s="192"/>
      <c r="R56" s="185" t="s">
        <v>127</v>
      </c>
      <c r="S56" s="83">
        <v>9365.76</v>
      </c>
      <c r="T56" s="278">
        <f t="shared" ref="T56:T87" si="40">AB56*I56*0.8</f>
        <v>1824</v>
      </c>
      <c r="U56" s="232">
        <f t="shared" ref="U56:U87" si="41">(T56)-Q56-P56</f>
        <v>1544.0574899999999</v>
      </c>
      <c r="V56" s="205">
        <f t="shared" si="36"/>
        <v>257.342915</v>
      </c>
      <c r="W56" s="235"/>
      <c r="X56" s="232">
        <f t="shared" ref="X56:X87" si="42">U56/J56</f>
        <v>1544.0574899999999</v>
      </c>
      <c r="Y56" s="205">
        <f t="shared" si="37"/>
        <v>304</v>
      </c>
      <c r="Z56" s="205"/>
      <c r="AA56" s="232">
        <f t="shared" ref="AA56:AA87" si="43">X56+P56+Q56</f>
        <v>1824</v>
      </c>
      <c r="AB56" s="205">
        <v>380</v>
      </c>
      <c r="AC56" s="3"/>
      <c r="AD56" s="67"/>
      <c r="AE56" s="21"/>
      <c r="AF56" s="21"/>
      <c r="AG56" s="84"/>
      <c r="AH56" s="84"/>
      <c r="AI56" s="84"/>
      <c r="AJ56" s="3"/>
      <c r="AK56" s="73"/>
      <c r="AL56" s="25"/>
      <c r="AM56" s="17"/>
      <c r="AN56" s="22"/>
      <c r="AO56" s="338"/>
      <c r="AP56" s="337"/>
      <c r="AQ56" s="337"/>
      <c r="AR56" s="337"/>
      <c r="AT56" s="3"/>
      <c r="AU56" s="22"/>
    </row>
    <row r="57" spans="1:50" x14ac:dyDescent="0.25">
      <c r="A57" s="231" t="s">
        <v>106</v>
      </c>
      <c r="B57" s="231">
        <f t="shared" ref="B57:B88" si="44">B56+1</f>
        <v>60</v>
      </c>
      <c r="C57" s="284" t="s">
        <v>141</v>
      </c>
      <c r="D57" s="11"/>
      <c r="E57" s="21"/>
      <c r="F57" s="126">
        <f t="shared" si="38"/>
        <v>1544.0574899999999</v>
      </c>
      <c r="G57" s="186">
        <f t="shared" si="9"/>
        <v>1544.0574899999999</v>
      </c>
      <c r="H57" s="63"/>
      <c r="I57" s="22">
        <v>6</v>
      </c>
      <c r="J57" s="144">
        <v>1</v>
      </c>
      <c r="K57" s="191">
        <f t="shared" si="39"/>
        <v>96.531900000000007</v>
      </c>
      <c r="L57" s="187">
        <f t="shared" si="34"/>
        <v>2.9</v>
      </c>
      <c r="M57" s="186">
        <f t="shared" si="15"/>
        <v>46.657085000000002</v>
      </c>
      <c r="N57" s="186"/>
      <c r="O57" s="186">
        <f t="shared" si="12"/>
        <v>279.94251000000003</v>
      </c>
      <c r="P57" s="189">
        <f t="shared" si="35"/>
        <v>279.94251000000003</v>
      </c>
      <c r="Q57" s="192"/>
      <c r="R57" s="185" t="s">
        <v>127</v>
      </c>
      <c r="S57" s="83">
        <v>5609.7</v>
      </c>
      <c r="T57" s="278">
        <f t="shared" si="40"/>
        <v>1824</v>
      </c>
      <c r="U57" s="232">
        <f t="shared" si="41"/>
        <v>1544.0574899999999</v>
      </c>
      <c r="V57" s="205">
        <f t="shared" si="36"/>
        <v>257.342915</v>
      </c>
      <c r="W57" s="235"/>
      <c r="X57" s="232">
        <f t="shared" si="42"/>
        <v>1544.0574899999999</v>
      </c>
      <c r="Y57" s="205">
        <f t="shared" si="37"/>
        <v>304</v>
      </c>
      <c r="Z57" s="205"/>
      <c r="AA57" s="232">
        <f t="shared" si="43"/>
        <v>1824</v>
      </c>
      <c r="AB57" s="205">
        <v>380</v>
      </c>
      <c r="AC57" s="3"/>
      <c r="AD57" s="67"/>
      <c r="AE57" s="21"/>
      <c r="AF57" s="21"/>
      <c r="AG57" s="84"/>
      <c r="AH57" s="84"/>
      <c r="AI57" s="84"/>
      <c r="AJ57" s="3"/>
      <c r="AK57" s="73"/>
      <c r="AL57" s="25"/>
      <c r="AM57" s="17"/>
      <c r="AN57" s="11"/>
      <c r="AO57" s="338"/>
      <c r="AP57" s="337"/>
      <c r="AQ57" s="337"/>
      <c r="AR57" s="337"/>
      <c r="AS57" s="11"/>
      <c r="AT57" s="3"/>
      <c r="AU57" s="22"/>
    </row>
    <row r="58" spans="1:50" x14ac:dyDescent="0.25">
      <c r="A58" s="21" t="s">
        <v>106</v>
      </c>
      <c r="B58" s="11">
        <f t="shared" si="44"/>
        <v>61</v>
      </c>
      <c r="C58" s="284" t="s">
        <v>141</v>
      </c>
      <c r="D58" s="11"/>
      <c r="E58" s="21"/>
      <c r="F58" s="126">
        <f t="shared" si="38"/>
        <v>936.05748999999992</v>
      </c>
      <c r="G58" s="186">
        <f t="shared" si="9"/>
        <v>936.05748999999992</v>
      </c>
      <c r="H58" s="63"/>
      <c r="I58" s="22">
        <v>4</v>
      </c>
      <c r="J58" s="144">
        <v>1</v>
      </c>
      <c r="K58" s="191">
        <f t="shared" si="39"/>
        <v>96.531900000000007</v>
      </c>
      <c r="L58" s="187">
        <f t="shared" si="34"/>
        <v>2.9</v>
      </c>
      <c r="M58" s="186">
        <f t="shared" si="15"/>
        <v>69.985627500000007</v>
      </c>
      <c r="N58" s="186"/>
      <c r="O58" s="186">
        <f t="shared" si="12"/>
        <v>279.94251000000003</v>
      </c>
      <c r="P58" s="189">
        <f t="shared" si="35"/>
        <v>279.94251000000003</v>
      </c>
      <c r="Q58" s="192"/>
      <c r="R58" s="185" t="s">
        <v>127</v>
      </c>
      <c r="S58" s="83">
        <v>3537.8508000000002</v>
      </c>
      <c r="T58" s="204">
        <f t="shared" si="40"/>
        <v>1216</v>
      </c>
      <c r="U58" s="186">
        <f t="shared" si="41"/>
        <v>936.05748999999992</v>
      </c>
      <c r="V58" s="64">
        <f t="shared" si="36"/>
        <v>234.01437249999998</v>
      </c>
      <c r="W58" s="91"/>
      <c r="X58" s="186">
        <f t="shared" si="42"/>
        <v>936.05748999999992</v>
      </c>
      <c r="Y58" s="64">
        <f t="shared" si="37"/>
        <v>304</v>
      </c>
      <c r="Z58" s="64"/>
      <c r="AA58" s="186">
        <f t="shared" si="43"/>
        <v>1216</v>
      </c>
      <c r="AB58" s="60">
        <v>380</v>
      </c>
      <c r="AC58" s="3"/>
      <c r="AD58" s="67"/>
      <c r="AE58" s="21"/>
      <c r="AF58" s="21"/>
      <c r="AG58" s="84"/>
      <c r="AH58" s="84"/>
      <c r="AI58" s="84"/>
      <c r="AJ58" s="3"/>
      <c r="AK58" s="73"/>
      <c r="AL58" s="25"/>
      <c r="AM58" s="17"/>
      <c r="AN58" s="22"/>
      <c r="AO58" s="338"/>
      <c r="AP58" s="337"/>
      <c r="AQ58" s="337"/>
      <c r="AR58" s="337"/>
      <c r="AT58" s="3"/>
      <c r="AU58" s="22"/>
    </row>
    <row r="59" spans="1:50" x14ac:dyDescent="0.25">
      <c r="A59" s="21" t="s">
        <v>106</v>
      </c>
      <c r="B59" s="11">
        <f t="shared" si="44"/>
        <v>62</v>
      </c>
      <c r="C59" s="284" t="s">
        <v>141</v>
      </c>
      <c r="D59" s="11"/>
      <c r="E59" s="21"/>
      <c r="F59" s="126">
        <f t="shared" si="38"/>
        <v>1088.9527666666665</v>
      </c>
      <c r="G59" s="186">
        <f t="shared" si="9"/>
        <v>1088.9527666666665</v>
      </c>
      <c r="H59" s="63"/>
      <c r="I59" s="22">
        <v>5</v>
      </c>
      <c r="J59" s="144">
        <v>1</v>
      </c>
      <c r="K59" s="191">
        <f t="shared" si="39"/>
        <v>96.531900000000007</v>
      </c>
      <c r="L59" s="187">
        <f>IF(I59&gt;4.5,(I59/4.5)*$AL$9,$AL$9)</f>
        <v>3.2222222222222223</v>
      </c>
      <c r="M59" s="186"/>
      <c r="N59" s="186">
        <f t="shared" si="25"/>
        <v>62.209446666666679</v>
      </c>
      <c r="O59" s="186">
        <f t="shared" si="12"/>
        <v>311.04723333333339</v>
      </c>
      <c r="P59" s="189"/>
      <c r="Q59" s="189">
        <f>K59*L59/J59</f>
        <v>311.04723333333339</v>
      </c>
      <c r="R59" s="184" t="s">
        <v>126</v>
      </c>
      <c r="S59" s="82">
        <v>12198</v>
      </c>
      <c r="T59" s="204">
        <f t="shared" si="40"/>
        <v>1400</v>
      </c>
      <c r="U59" s="186">
        <f t="shared" si="41"/>
        <v>1088.9527666666665</v>
      </c>
      <c r="V59" s="91"/>
      <c r="W59" s="64">
        <f>U59/I59</f>
        <v>217.79055333333332</v>
      </c>
      <c r="X59" s="186">
        <f t="shared" si="42"/>
        <v>1088.9527666666665</v>
      </c>
      <c r="Y59" s="64"/>
      <c r="Z59" s="64">
        <f>W59+N59</f>
        <v>280</v>
      </c>
      <c r="AA59" s="186">
        <f t="shared" si="43"/>
        <v>1400</v>
      </c>
      <c r="AB59" s="60">
        <v>350</v>
      </c>
      <c r="AC59" s="3"/>
      <c r="AD59" s="67"/>
      <c r="AE59" s="21"/>
      <c r="AF59" s="21"/>
      <c r="AG59" s="84"/>
      <c r="AH59" s="84"/>
      <c r="AI59" s="84"/>
      <c r="AJ59" s="3"/>
      <c r="AK59" s="73"/>
      <c r="AL59" s="25"/>
      <c r="AM59" s="17"/>
      <c r="AN59" s="22"/>
      <c r="AO59" s="338"/>
      <c r="AP59" s="337"/>
      <c r="AQ59" s="337"/>
      <c r="AR59" s="337"/>
      <c r="AT59" s="3"/>
      <c r="AU59" s="22"/>
    </row>
    <row r="60" spans="1:50" x14ac:dyDescent="0.25">
      <c r="A60" s="21" t="s">
        <v>106</v>
      </c>
      <c r="B60" s="11">
        <f t="shared" si="44"/>
        <v>63</v>
      </c>
      <c r="C60" s="284" t="s">
        <v>141</v>
      </c>
      <c r="D60" s="11"/>
      <c r="E60" s="21"/>
      <c r="F60" s="126">
        <f t="shared" si="38"/>
        <v>1120.0574899999999</v>
      </c>
      <c r="G60" s="186">
        <f t="shared" si="9"/>
        <v>1120.0574899999999</v>
      </c>
      <c r="H60" s="63"/>
      <c r="I60" s="22">
        <v>5</v>
      </c>
      <c r="J60" s="144">
        <v>1</v>
      </c>
      <c r="K60" s="191">
        <f t="shared" si="39"/>
        <v>96.531900000000007</v>
      </c>
      <c r="L60" s="187">
        <f>$AL$9</f>
        <v>2.9</v>
      </c>
      <c r="M60" s="186">
        <f t="shared" si="15"/>
        <v>55.988502000000004</v>
      </c>
      <c r="N60" s="186"/>
      <c r="O60" s="186">
        <f t="shared" si="12"/>
        <v>279.94251000000003</v>
      </c>
      <c r="P60" s="189">
        <f t="shared" si="35"/>
        <v>279.94251000000003</v>
      </c>
      <c r="Q60" s="192"/>
      <c r="R60" s="185" t="s">
        <v>127</v>
      </c>
      <c r="S60" s="83">
        <v>26178.6</v>
      </c>
      <c r="T60" s="204">
        <f t="shared" si="40"/>
        <v>1400</v>
      </c>
      <c r="U60" s="186">
        <f t="shared" si="41"/>
        <v>1120.0574899999999</v>
      </c>
      <c r="V60" s="64">
        <f>U60/I60</f>
        <v>224.01149799999999</v>
      </c>
      <c r="W60" s="91"/>
      <c r="X60" s="186">
        <f t="shared" si="42"/>
        <v>1120.0574899999999</v>
      </c>
      <c r="Y60" s="64">
        <f>V60+M60</f>
        <v>280</v>
      </c>
      <c r="Z60" s="64"/>
      <c r="AA60" s="186">
        <f t="shared" si="43"/>
        <v>1400</v>
      </c>
      <c r="AB60" s="60">
        <v>350</v>
      </c>
      <c r="AC60" s="3"/>
      <c r="AD60" s="67"/>
      <c r="AE60" s="21"/>
      <c r="AF60" s="21"/>
      <c r="AG60" s="84"/>
      <c r="AH60" s="84"/>
      <c r="AI60" s="84"/>
      <c r="AJ60" s="3"/>
      <c r="AK60" s="73"/>
      <c r="AL60" s="25"/>
      <c r="AM60" s="17"/>
      <c r="AN60" s="22"/>
      <c r="AO60" s="338"/>
      <c r="AP60" s="337"/>
      <c r="AQ60" s="337"/>
      <c r="AR60" s="337"/>
      <c r="AT60" s="3"/>
      <c r="AU60" s="22"/>
    </row>
    <row r="61" spans="1:50" x14ac:dyDescent="0.25">
      <c r="A61" s="21" t="s">
        <v>106</v>
      </c>
      <c r="B61" s="11">
        <f t="shared" si="44"/>
        <v>64</v>
      </c>
      <c r="C61" s="284" t="s">
        <v>141</v>
      </c>
      <c r="D61" s="11"/>
      <c r="E61" s="21"/>
      <c r="F61" s="126">
        <f t="shared" si="38"/>
        <v>1240.0574899999999</v>
      </c>
      <c r="G61" s="186">
        <f t="shared" si="9"/>
        <v>1240.0574899999999</v>
      </c>
      <c r="H61" s="63"/>
      <c r="I61" s="22">
        <v>5</v>
      </c>
      <c r="J61" s="144">
        <v>1</v>
      </c>
      <c r="K61" s="191">
        <f t="shared" si="39"/>
        <v>96.531900000000007</v>
      </c>
      <c r="L61" s="187">
        <f>$AL$9</f>
        <v>2.9</v>
      </c>
      <c r="M61" s="186">
        <f t="shared" si="15"/>
        <v>55.988502000000004</v>
      </c>
      <c r="N61" s="186"/>
      <c r="O61" s="186">
        <f t="shared" si="12"/>
        <v>279.94251000000003</v>
      </c>
      <c r="P61" s="189">
        <f t="shared" si="35"/>
        <v>279.94251000000003</v>
      </c>
      <c r="Q61" s="192"/>
      <c r="R61" s="185" t="s">
        <v>127</v>
      </c>
      <c r="S61" s="83">
        <v>6790.1760000000004</v>
      </c>
      <c r="T61" s="204">
        <f t="shared" si="40"/>
        <v>1520</v>
      </c>
      <c r="U61" s="186">
        <f t="shared" si="41"/>
        <v>1240.0574899999999</v>
      </c>
      <c r="V61" s="64">
        <f>U61/I61</f>
        <v>248.01149799999999</v>
      </c>
      <c r="W61" s="91"/>
      <c r="X61" s="186">
        <f t="shared" si="42"/>
        <v>1240.0574899999999</v>
      </c>
      <c r="Y61" s="64">
        <f>V61+M61</f>
        <v>304</v>
      </c>
      <c r="Z61" s="64"/>
      <c r="AA61" s="186">
        <f t="shared" si="43"/>
        <v>1520</v>
      </c>
      <c r="AB61" s="60">
        <v>380</v>
      </c>
      <c r="AC61" s="3"/>
      <c r="AD61" s="67"/>
      <c r="AE61" s="21"/>
      <c r="AF61" s="21"/>
      <c r="AG61" s="84"/>
      <c r="AH61" s="84"/>
      <c r="AI61" s="84"/>
      <c r="AJ61" s="3"/>
      <c r="AK61" s="24"/>
      <c r="AL61" s="25"/>
      <c r="AM61" s="17"/>
      <c r="AN61" s="22"/>
      <c r="AT61" s="3"/>
      <c r="AU61" s="22"/>
    </row>
    <row r="62" spans="1:50" x14ac:dyDescent="0.25">
      <c r="A62" s="21" t="s">
        <v>106</v>
      </c>
      <c r="B62" s="11">
        <f t="shared" si="44"/>
        <v>65</v>
      </c>
      <c r="C62" s="284" t="s">
        <v>141</v>
      </c>
      <c r="D62" s="11"/>
      <c r="E62" s="21"/>
      <c r="F62" s="126">
        <f t="shared" si="38"/>
        <v>560.05748999999992</v>
      </c>
      <c r="G62" s="186">
        <f t="shared" si="9"/>
        <v>560.05748999999992</v>
      </c>
      <c r="H62" s="63"/>
      <c r="I62" s="22">
        <v>3</v>
      </c>
      <c r="J62" s="144">
        <v>1</v>
      </c>
      <c r="K62" s="191">
        <f t="shared" si="39"/>
        <v>96.531900000000007</v>
      </c>
      <c r="L62" s="187">
        <f>$AL$9</f>
        <v>2.9</v>
      </c>
      <c r="M62" s="186">
        <f t="shared" si="15"/>
        <v>93.314170000000004</v>
      </c>
      <c r="N62" s="186"/>
      <c r="O62" s="186">
        <f t="shared" si="12"/>
        <v>279.94251000000003</v>
      </c>
      <c r="P62" s="189">
        <f t="shared" si="35"/>
        <v>279.94251000000003</v>
      </c>
      <c r="Q62" s="192"/>
      <c r="R62" s="185" t="s">
        <v>127</v>
      </c>
      <c r="S62" s="83">
        <v>11219.4</v>
      </c>
      <c r="T62" s="204">
        <f t="shared" si="40"/>
        <v>840</v>
      </c>
      <c r="U62" s="186">
        <f t="shared" si="41"/>
        <v>560.05748999999992</v>
      </c>
      <c r="V62" s="64">
        <f>U62/I62</f>
        <v>186.68582999999998</v>
      </c>
      <c r="W62" s="91"/>
      <c r="X62" s="186">
        <f t="shared" si="42"/>
        <v>560.05748999999992</v>
      </c>
      <c r="Y62" s="64">
        <f>V62+M62</f>
        <v>280</v>
      </c>
      <c r="Z62" s="64"/>
      <c r="AA62" s="186">
        <f t="shared" si="43"/>
        <v>840</v>
      </c>
      <c r="AB62" s="60">
        <v>350</v>
      </c>
      <c r="AC62" s="3"/>
      <c r="AD62" s="67"/>
      <c r="AE62" s="21"/>
      <c r="AF62" s="21"/>
      <c r="AG62" s="84"/>
      <c r="AH62" s="84"/>
      <c r="AI62" s="84"/>
      <c r="AJ62" s="3"/>
      <c r="AK62" s="24"/>
      <c r="AL62" s="25"/>
      <c r="AM62" s="17"/>
      <c r="AN62" s="22"/>
      <c r="AT62" s="3"/>
      <c r="AU62" s="22"/>
    </row>
    <row r="63" spans="1:50" x14ac:dyDescent="0.25">
      <c r="A63" s="21" t="s">
        <v>106</v>
      </c>
      <c r="B63" s="11">
        <f t="shared" si="44"/>
        <v>66</v>
      </c>
      <c r="C63" s="284" t="s">
        <v>141</v>
      </c>
      <c r="D63" s="11"/>
      <c r="E63" s="21"/>
      <c r="F63" s="126">
        <f t="shared" si="38"/>
        <v>1208.9527666666665</v>
      </c>
      <c r="G63" s="186">
        <f t="shared" si="9"/>
        <v>1208.9527666666665</v>
      </c>
      <c r="H63" s="63"/>
      <c r="I63" s="22">
        <v>5</v>
      </c>
      <c r="J63" s="144">
        <v>1</v>
      </c>
      <c r="K63" s="191">
        <f t="shared" si="39"/>
        <v>96.531900000000007</v>
      </c>
      <c r="L63" s="187">
        <f>IF(I63&gt;4.5,(I63/4.5)*$AL$9,$AL$9)</f>
        <v>3.2222222222222223</v>
      </c>
      <c r="M63" s="186"/>
      <c r="N63" s="186">
        <f t="shared" si="25"/>
        <v>62.209446666666679</v>
      </c>
      <c r="O63" s="186">
        <f t="shared" si="12"/>
        <v>311.04723333333339</v>
      </c>
      <c r="P63" s="187"/>
      <c r="Q63" s="189">
        <f>K63*L63/J63</f>
        <v>311.04723333333339</v>
      </c>
      <c r="R63" s="184" t="s">
        <v>126</v>
      </c>
      <c r="S63" s="82">
        <v>18002.215</v>
      </c>
      <c r="T63" s="204">
        <f t="shared" si="40"/>
        <v>1520</v>
      </c>
      <c r="U63" s="186">
        <f t="shared" si="41"/>
        <v>1208.9527666666665</v>
      </c>
      <c r="V63" s="91"/>
      <c r="W63" s="64">
        <f>U63/I63</f>
        <v>241.79055333333332</v>
      </c>
      <c r="X63" s="186">
        <f t="shared" si="42"/>
        <v>1208.9527666666665</v>
      </c>
      <c r="Y63" s="64"/>
      <c r="Z63" s="64">
        <f>W63+N63</f>
        <v>304</v>
      </c>
      <c r="AA63" s="186">
        <f t="shared" si="43"/>
        <v>1520</v>
      </c>
      <c r="AB63" s="60">
        <v>380</v>
      </c>
      <c r="AC63" s="3"/>
      <c r="AD63" s="67"/>
      <c r="AE63" s="21"/>
      <c r="AF63" s="21"/>
      <c r="AG63" s="84"/>
      <c r="AH63" s="84"/>
      <c r="AI63" s="84"/>
      <c r="AJ63" s="3"/>
      <c r="AK63" s="73"/>
      <c r="AL63" s="25"/>
      <c r="AM63" s="17"/>
      <c r="AN63" s="22"/>
      <c r="AT63" s="3"/>
      <c r="AU63" s="22"/>
    </row>
    <row r="64" spans="1:50" x14ac:dyDescent="0.25">
      <c r="A64" s="21" t="s">
        <v>106</v>
      </c>
      <c r="B64" s="11">
        <f t="shared" si="44"/>
        <v>67</v>
      </c>
      <c r="C64" s="284" t="s">
        <v>141</v>
      </c>
      <c r="D64" s="11"/>
      <c r="E64" s="21"/>
      <c r="F64" s="126">
        <f t="shared" si="38"/>
        <v>1208.9527666666665</v>
      </c>
      <c r="G64" s="186">
        <f t="shared" si="9"/>
        <v>1208.9527666666665</v>
      </c>
      <c r="H64" s="63"/>
      <c r="I64" s="22">
        <v>5</v>
      </c>
      <c r="J64" s="144">
        <v>1</v>
      </c>
      <c r="K64" s="191">
        <f t="shared" si="39"/>
        <v>96.531900000000007</v>
      </c>
      <c r="L64" s="187">
        <f>IF(I64&gt;4.5,(I64/4.5)*$AL$9,$AL$9)</f>
        <v>3.2222222222222223</v>
      </c>
      <c r="M64" s="186"/>
      <c r="N64" s="186">
        <f t="shared" si="25"/>
        <v>62.209446666666679</v>
      </c>
      <c r="O64" s="186">
        <f t="shared" si="12"/>
        <v>311.04723333333339</v>
      </c>
      <c r="P64" s="187"/>
      <c r="Q64" s="189">
        <f>K64*L64/J64</f>
        <v>311.04723333333339</v>
      </c>
      <c r="R64" s="184" t="s">
        <v>126</v>
      </c>
      <c r="S64" s="82">
        <v>4244.9040000000005</v>
      </c>
      <c r="T64" s="204">
        <f t="shared" si="40"/>
        <v>1520</v>
      </c>
      <c r="U64" s="186">
        <f t="shared" si="41"/>
        <v>1208.9527666666665</v>
      </c>
      <c r="V64" s="91"/>
      <c r="W64" s="64">
        <f>U64/I64</f>
        <v>241.79055333333332</v>
      </c>
      <c r="X64" s="186">
        <f t="shared" si="42"/>
        <v>1208.9527666666665</v>
      </c>
      <c r="Y64" s="64"/>
      <c r="Z64" s="64">
        <f>W64+N64</f>
        <v>304</v>
      </c>
      <c r="AA64" s="186">
        <f t="shared" si="43"/>
        <v>1520</v>
      </c>
      <c r="AB64" s="60">
        <v>380</v>
      </c>
      <c r="AC64" s="3"/>
      <c r="AD64" s="67"/>
      <c r="AE64" s="21"/>
      <c r="AF64" s="21"/>
      <c r="AG64" s="84"/>
      <c r="AH64" s="84"/>
      <c r="AI64" s="84"/>
      <c r="AJ64" s="3"/>
      <c r="AK64" s="73"/>
      <c r="AL64" s="25"/>
      <c r="AM64" s="17"/>
      <c r="AN64" s="11"/>
      <c r="AO64" s="11"/>
      <c r="AP64" s="11"/>
      <c r="AQ64" s="11"/>
      <c r="AR64" s="11"/>
      <c r="AS64" s="11"/>
      <c r="AT64" s="3"/>
      <c r="AU64" s="22"/>
    </row>
    <row r="65" spans="1:47" x14ac:dyDescent="0.25">
      <c r="A65" s="21" t="s">
        <v>106</v>
      </c>
      <c r="B65" s="11">
        <f t="shared" si="44"/>
        <v>68</v>
      </c>
      <c r="C65" s="284" t="s">
        <v>141</v>
      </c>
      <c r="D65" s="11"/>
      <c r="E65" s="21"/>
      <c r="F65" s="126">
        <f t="shared" si="38"/>
        <v>1208.9527666666665</v>
      </c>
      <c r="G65" s="186">
        <f t="shared" si="9"/>
        <v>1208.9527666666665</v>
      </c>
      <c r="H65" s="63"/>
      <c r="I65" s="22">
        <v>5</v>
      </c>
      <c r="J65" s="144">
        <v>1</v>
      </c>
      <c r="K65" s="191">
        <f t="shared" si="39"/>
        <v>96.531900000000007</v>
      </c>
      <c r="L65" s="187">
        <f>IF(I65&gt;4.5,(I65/4.5)*$AL$9,$AL$9)</f>
        <v>3.2222222222222223</v>
      </c>
      <c r="M65" s="186"/>
      <c r="N65" s="186">
        <f t="shared" si="25"/>
        <v>62.209446666666679</v>
      </c>
      <c r="O65" s="186">
        <f t="shared" si="12"/>
        <v>311.04723333333339</v>
      </c>
      <c r="P65" s="187"/>
      <c r="Q65" s="189">
        <f>K65*L65/J65</f>
        <v>311.04723333333339</v>
      </c>
      <c r="R65" s="184" t="s">
        <v>126</v>
      </c>
      <c r="S65" s="82">
        <v>4244.9040000000005</v>
      </c>
      <c r="T65" s="204">
        <f t="shared" si="40"/>
        <v>1520</v>
      </c>
      <c r="U65" s="186">
        <f t="shared" si="41"/>
        <v>1208.9527666666665</v>
      </c>
      <c r="V65" s="91"/>
      <c r="W65" s="64">
        <f>U65/I65</f>
        <v>241.79055333333332</v>
      </c>
      <c r="X65" s="186">
        <f t="shared" si="42"/>
        <v>1208.9527666666665</v>
      </c>
      <c r="Y65" s="64"/>
      <c r="Z65" s="64">
        <f>W65+N65</f>
        <v>304</v>
      </c>
      <c r="AA65" s="186">
        <f t="shared" si="43"/>
        <v>1520</v>
      </c>
      <c r="AB65" s="60">
        <v>380</v>
      </c>
      <c r="AC65" s="3"/>
      <c r="AD65" s="67"/>
      <c r="AE65" s="21"/>
      <c r="AF65" s="21"/>
      <c r="AG65" s="84"/>
      <c r="AH65" s="84"/>
      <c r="AI65" s="84"/>
      <c r="AJ65" s="3"/>
      <c r="AK65" s="73"/>
      <c r="AL65" s="25"/>
      <c r="AM65" s="17"/>
      <c r="AN65" s="11"/>
      <c r="AO65" s="11"/>
      <c r="AP65" s="11"/>
      <c r="AQ65" s="11"/>
      <c r="AR65" s="11"/>
      <c r="AS65" s="11"/>
      <c r="AT65" s="3"/>
      <c r="AU65" s="22"/>
    </row>
    <row r="66" spans="1:47" x14ac:dyDescent="0.25">
      <c r="A66" s="21" t="s">
        <v>106</v>
      </c>
      <c r="B66" s="11">
        <f t="shared" si="44"/>
        <v>69</v>
      </c>
      <c r="C66" s="284" t="s">
        <v>141</v>
      </c>
      <c r="D66" s="11"/>
      <c r="E66" s="21"/>
      <c r="F66" s="126">
        <f t="shared" si="38"/>
        <v>1240.0574899999999</v>
      </c>
      <c r="G66" s="186">
        <f t="shared" si="9"/>
        <v>1240.0574899999999</v>
      </c>
      <c r="H66" s="63"/>
      <c r="I66" s="22">
        <v>5</v>
      </c>
      <c r="J66" s="144">
        <v>1</v>
      </c>
      <c r="K66" s="191">
        <f t="shared" si="39"/>
        <v>96.531900000000007</v>
      </c>
      <c r="L66" s="187">
        <f>$AL$9</f>
        <v>2.9</v>
      </c>
      <c r="M66" s="186">
        <f t="shared" si="15"/>
        <v>55.988502000000004</v>
      </c>
      <c r="N66" s="186"/>
      <c r="O66" s="186">
        <f t="shared" si="12"/>
        <v>279.94251000000003</v>
      </c>
      <c r="P66" s="189">
        <f>K66*L66/J66</f>
        <v>279.94251000000003</v>
      </c>
      <c r="Q66" s="192"/>
      <c r="R66" s="185" t="s">
        <v>127</v>
      </c>
      <c r="S66" s="83">
        <v>6790.1760000000004</v>
      </c>
      <c r="T66" s="204">
        <f t="shared" si="40"/>
        <v>1520</v>
      </c>
      <c r="U66" s="186">
        <f t="shared" si="41"/>
        <v>1240.0574899999999</v>
      </c>
      <c r="V66" s="64">
        <f>U66/I66</f>
        <v>248.01149799999999</v>
      </c>
      <c r="W66" s="91"/>
      <c r="X66" s="186">
        <f t="shared" si="42"/>
        <v>1240.0574899999999</v>
      </c>
      <c r="Y66" s="64">
        <f>V66+M66</f>
        <v>304</v>
      </c>
      <c r="Z66" s="64"/>
      <c r="AA66" s="186">
        <f t="shared" si="43"/>
        <v>1520</v>
      </c>
      <c r="AB66" s="60">
        <v>380</v>
      </c>
      <c r="AC66" s="3"/>
      <c r="AD66" s="67"/>
      <c r="AE66" s="21"/>
      <c r="AF66" s="21"/>
      <c r="AG66" s="84"/>
      <c r="AH66" s="84"/>
      <c r="AI66" s="84"/>
      <c r="AJ66" s="3"/>
      <c r="AK66" s="73"/>
      <c r="AL66" s="25"/>
      <c r="AM66" s="17"/>
      <c r="AN66" s="22"/>
      <c r="AT66" s="3"/>
      <c r="AU66" s="22"/>
    </row>
    <row r="67" spans="1:47" x14ac:dyDescent="0.25">
      <c r="A67" s="21" t="s">
        <v>106</v>
      </c>
      <c r="B67" s="11">
        <f t="shared" si="44"/>
        <v>70</v>
      </c>
      <c r="C67" s="284" t="s">
        <v>141</v>
      </c>
      <c r="D67" s="11"/>
      <c r="E67" s="21"/>
      <c r="F67" s="126">
        <f t="shared" si="38"/>
        <v>1208.9527666666665</v>
      </c>
      <c r="G67" s="186">
        <f t="shared" si="9"/>
        <v>1208.9527666666665</v>
      </c>
      <c r="H67" s="63"/>
      <c r="I67" s="22">
        <v>5</v>
      </c>
      <c r="J67" s="144">
        <v>1</v>
      </c>
      <c r="K67" s="191">
        <f t="shared" si="39"/>
        <v>96.531900000000007</v>
      </c>
      <c r="L67" s="187">
        <f>IF(I67&gt;4.5,(I67/4.5)*$AL$9,$AL$9)</f>
        <v>3.2222222222222223</v>
      </c>
      <c r="M67" s="186"/>
      <c r="N67" s="186">
        <f t="shared" si="25"/>
        <v>62.209446666666679</v>
      </c>
      <c r="O67" s="186">
        <f t="shared" si="12"/>
        <v>311.04723333333339</v>
      </c>
      <c r="P67" s="187"/>
      <c r="Q67" s="189">
        <f t="shared" ref="Q67:Q79" si="45">K67*L67/J67</f>
        <v>311.04723333333339</v>
      </c>
      <c r="R67" s="184" t="s">
        <v>126</v>
      </c>
      <c r="S67" s="82">
        <v>2990.9495999999999</v>
      </c>
      <c r="T67" s="204">
        <f t="shared" si="40"/>
        <v>1520</v>
      </c>
      <c r="U67" s="186">
        <f t="shared" si="41"/>
        <v>1208.9527666666665</v>
      </c>
      <c r="V67" s="91"/>
      <c r="W67" s="64">
        <f>U67/I67</f>
        <v>241.79055333333332</v>
      </c>
      <c r="X67" s="186">
        <f t="shared" si="42"/>
        <v>1208.9527666666665</v>
      </c>
      <c r="Y67" s="64"/>
      <c r="Z67" s="64">
        <f>W67+N67</f>
        <v>304</v>
      </c>
      <c r="AA67" s="186">
        <f t="shared" si="43"/>
        <v>1520</v>
      </c>
      <c r="AB67" s="60">
        <v>380</v>
      </c>
      <c r="AC67" s="3"/>
      <c r="AD67" s="67"/>
      <c r="AE67" s="21"/>
      <c r="AF67" s="21"/>
      <c r="AG67" s="84"/>
      <c r="AH67" s="84"/>
      <c r="AI67" s="84"/>
      <c r="AJ67" s="3"/>
      <c r="AK67" s="73"/>
      <c r="AL67" s="25"/>
      <c r="AM67" s="17"/>
      <c r="AN67" s="22"/>
      <c r="AT67" s="3"/>
      <c r="AU67" s="22"/>
    </row>
    <row r="68" spans="1:47" x14ac:dyDescent="0.25">
      <c r="A68" s="21" t="s">
        <v>106</v>
      </c>
      <c r="B68" s="11">
        <f t="shared" si="44"/>
        <v>71</v>
      </c>
      <c r="C68" s="284" t="s">
        <v>141</v>
      </c>
      <c r="D68" s="11"/>
      <c r="E68" s="21"/>
      <c r="F68" s="126">
        <f t="shared" si="38"/>
        <v>1240.0574899999999</v>
      </c>
      <c r="G68" s="186">
        <f t="shared" si="9"/>
        <v>1240.0574899999999</v>
      </c>
      <c r="H68" s="63"/>
      <c r="I68" s="22">
        <v>5</v>
      </c>
      <c r="J68" s="144">
        <v>1</v>
      </c>
      <c r="K68" s="191">
        <f t="shared" si="39"/>
        <v>96.531900000000007</v>
      </c>
      <c r="L68" s="187">
        <f>$AL$9</f>
        <v>2.9</v>
      </c>
      <c r="M68" s="186">
        <f t="shared" si="15"/>
        <v>55.988502000000004</v>
      </c>
      <c r="N68" s="186"/>
      <c r="O68" s="186">
        <f t="shared" si="12"/>
        <v>279.94251000000003</v>
      </c>
      <c r="P68" s="189">
        <f>K68*L68/J68</f>
        <v>279.94251000000003</v>
      </c>
      <c r="Q68" s="192"/>
      <c r="R68" s="185" t="s">
        <v>127</v>
      </c>
      <c r="S68" s="83">
        <v>6790.1760000000004</v>
      </c>
      <c r="T68" s="204">
        <f t="shared" si="40"/>
        <v>1520</v>
      </c>
      <c r="U68" s="186">
        <f t="shared" si="41"/>
        <v>1240.0574899999999</v>
      </c>
      <c r="V68" s="64">
        <f>U68/I68</f>
        <v>248.01149799999999</v>
      </c>
      <c r="W68" s="91"/>
      <c r="X68" s="186">
        <f t="shared" si="42"/>
        <v>1240.0574899999999</v>
      </c>
      <c r="Y68" s="64">
        <f>V68+M68</f>
        <v>304</v>
      </c>
      <c r="Z68" s="64"/>
      <c r="AA68" s="186">
        <f t="shared" si="43"/>
        <v>1520</v>
      </c>
      <c r="AB68" s="60">
        <v>380</v>
      </c>
      <c r="AC68" s="3"/>
      <c r="AD68" s="67"/>
      <c r="AE68" s="21"/>
      <c r="AF68" s="21"/>
      <c r="AG68" s="84"/>
      <c r="AH68" s="84"/>
      <c r="AI68" s="84"/>
      <c r="AJ68" s="3"/>
      <c r="AK68" s="73"/>
      <c r="AL68" s="25"/>
      <c r="AM68" s="17"/>
      <c r="AN68" s="22"/>
      <c r="AT68" s="3"/>
      <c r="AU68" s="22"/>
    </row>
    <row r="69" spans="1:47" x14ac:dyDescent="0.25">
      <c r="A69" s="21" t="s">
        <v>106</v>
      </c>
      <c r="B69" s="11">
        <f t="shared" si="44"/>
        <v>72</v>
      </c>
      <c r="C69" s="284" t="s">
        <v>141</v>
      </c>
      <c r="D69" s="11"/>
      <c r="E69" s="21"/>
      <c r="F69" s="126">
        <f t="shared" si="38"/>
        <v>1088.9527666666665</v>
      </c>
      <c r="G69" s="186">
        <f t="shared" si="9"/>
        <v>1088.9527666666665</v>
      </c>
      <c r="H69" s="63"/>
      <c r="I69" s="22">
        <v>5</v>
      </c>
      <c r="J69" s="144">
        <v>1</v>
      </c>
      <c r="K69" s="191">
        <f t="shared" si="39"/>
        <v>96.531900000000007</v>
      </c>
      <c r="L69" s="187">
        <f t="shared" ref="L69:L76" si="46">IF(I69&gt;4.5,(I69/4.5)*$AL$9,$AL$9)</f>
        <v>3.2222222222222223</v>
      </c>
      <c r="M69" s="186"/>
      <c r="N69" s="186">
        <f t="shared" si="25"/>
        <v>62.209446666666679</v>
      </c>
      <c r="O69" s="186">
        <f t="shared" si="12"/>
        <v>311.04723333333339</v>
      </c>
      <c r="P69" s="187"/>
      <c r="Q69" s="189">
        <f t="shared" si="45"/>
        <v>311.04723333333339</v>
      </c>
      <c r="R69" s="184" t="s">
        <v>126</v>
      </c>
      <c r="S69" s="82">
        <v>24396</v>
      </c>
      <c r="T69" s="204">
        <f t="shared" si="40"/>
        <v>1400</v>
      </c>
      <c r="U69" s="186">
        <f t="shared" si="41"/>
        <v>1088.9527666666665</v>
      </c>
      <c r="V69" s="91"/>
      <c r="W69" s="64">
        <f t="shared" ref="W69:W76" si="47">U69/I69</f>
        <v>217.79055333333332</v>
      </c>
      <c r="X69" s="186">
        <f t="shared" si="42"/>
        <v>1088.9527666666665</v>
      </c>
      <c r="Y69" s="64"/>
      <c r="Z69" s="64">
        <f t="shared" ref="Z69:Z76" si="48">W69+N69</f>
        <v>280</v>
      </c>
      <c r="AA69" s="186">
        <f t="shared" si="43"/>
        <v>1400</v>
      </c>
      <c r="AB69" s="60">
        <v>350</v>
      </c>
      <c r="AC69" s="3"/>
      <c r="AD69" s="67"/>
      <c r="AE69" s="21"/>
      <c r="AF69" s="21"/>
      <c r="AG69" s="84"/>
      <c r="AH69" s="84"/>
      <c r="AI69" s="84"/>
      <c r="AJ69" s="3"/>
      <c r="AK69" s="73"/>
      <c r="AL69" s="25"/>
      <c r="AM69" s="17"/>
      <c r="AN69" s="22"/>
      <c r="AO69" s="11"/>
      <c r="AP69" s="11"/>
      <c r="AQ69" s="11"/>
      <c r="AR69" s="11"/>
      <c r="AT69" s="3"/>
      <c r="AU69" s="22"/>
    </row>
    <row r="70" spans="1:47" x14ac:dyDescent="0.25">
      <c r="A70" s="21" t="s">
        <v>106</v>
      </c>
      <c r="B70" s="11">
        <f t="shared" si="44"/>
        <v>73</v>
      </c>
      <c r="C70" s="284" t="s">
        <v>141</v>
      </c>
      <c r="D70" s="11"/>
      <c r="E70" s="21"/>
      <c r="F70" s="126">
        <f t="shared" si="38"/>
        <v>1208.9527666666665</v>
      </c>
      <c r="G70" s="186">
        <f t="shared" si="9"/>
        <v>1208.9527666666665</v>
      </c>
      <c r="H70" s="63"/>
      <c r="I70" s="22">
        <v>5</v>
      </c>
      <c r="J70" s="144">
        <v>1</v>
      </c>
      <c r="K70" s="191">
        <f t="shared" si="39"/>
        <v>96.531900000000007</v>
      </c>
      <c r="L70" s="187">
        <f t="shared" si="46"/>
        <v>3.2222222222222223</v>
      </c>
      <c r="M70" s="186"/>
      <c r="N70" s="186">
        <f t="shared" si="25"/>
        <v>62.209446666666679</v>
      </c>
      <c r="O70" s="186">
        <f t="shared" si="12"/>
        <v>311.04723333333339</v>
      </c>
      <c r="P70" s="187"/>
      <c r="Q70" s="189">
        <f t="shared" si="45"/>
        <v>311.04723333333339</v>
      </c>
      <c r="R70" s="184" t="s">
        <v>126</v>
      </c>
      <c r="S70" s="82">
        <v>18002.215</v>
      </c>
      <c r="T70" s="204">
        <f t="shared" si="40"/>
        <v>1520</v>
      </c>
      <c r="U70" s="186">
        <f t="shared" si="41"/>
        <v>1208.9527666666665</v>
      </c>
      <c r="V70" s="91"/>
      <c r="W70" s="64">
        <f t="shared" si="47"/>
        <v>241.79055333333332</v>
      </c>
      <c r="X70" s="186">
        <f t="shared" si="42"/>
        <v>1208.9527666666665</v>
      </c>
      <c r="Y70" s="64"/>
      <c r="Z70" s="64">
        <f t="shared" si="48"/>
        <v>304</v>
      </c>
      <c r="AA70" s="186">
        <f t="shared" si="43"/>
        <v>1520</v>
      </c>
      <c r="AB70" s="60">
        <v>380</v>
      </c>
      <c r="AC70" s="3"/>
      <c r="AD70" s="67"/>
      <c r="AE70" s="21"/>
      <c r="AF70" s="21"/>
      <c r="AG70" s="84"/>
      <c r="AH70" s="84"/>
      <c r="AI70" s="84"/>
      <c r="AJ70" s="3"/>
      <c r="AK70" s="73"/>
      <c r="AL70" s="25"/>
      <c r="AM70" s="17"/>
      <c r="AN70" s="22"/>
      <c r="AT70" s="3"/>
      <c r="AU70" s="22"/>
    </row>
    <row r="71" spans="1:47" x14ac:dyDescent="0.25">
      <c r="A71" s="21" t="s">
        <v>106</v>
      </c>
      <c r="B71" s="11">
        <f t="shared" si="44"/>
        <v>74</v>
      </c>
      <c r="C71" s="284" t="s">
        <v>141</v>
      </c>
      <c r="D71" s="11"/>
      <c r="E71" s="21"/>
      <c r="F71" s="126">
        <f t="shared" si="38"/>
        <v>936.05748999999992</v>
      </c>
      <c r="G71" s="186">
        <f t="shared" si="9"/>
        <v>936.05748999999992</v>
      </c>
      <c r="H71" s="63"/>
      <c r="I71" s="22">
        <v>4</v>
      </c>
      <c r="J71" s="144">
        <v>1</v>
      </c>
      <c r="K71" s="191">
        <f t="shared" si="39"/>
        <v>96.531900000000007</v>
      </c>
      <c r="L71" s="187">
        <f t="shared" si="46"/>
        <v>2.9</v>
      </c>
      <c r="M71" s="186"/>
      <c r="N71" s="186">
        <f t="shared" si="25"/>
        <v>69.985627500000007</v>
      </c>
      <c r="O71" s="186">
        <f t="shared" si="12"/>
        <v>279.94251000000003</v>
      </c>
      <c r="P71" s="187"/>
      <c r="Q71" s="189">
        <f t="shared" si="45"/>
        <v>279.94251000000003</v>
      </c>
      <c r="R71" s="184" t="s">
        <v>126</v>
      </c>
      <c r="S71" s="82">
        <v>3600.4430000000002</v>
      </c>
      <c r="T71" s="204">
        <f t="shared" si="40"/>
        <v>1216</v>
      </c>
      <c r="U71" s="186">
        <f t="shared" si="41"/>
        <v>936.05748999999992</v>
      </c>
      <c r="V71" s="91"/>
      <c r="W71" s="64">
        <f t="shared" si="47"/>
        <v>234.01437249999998</v>
      </c>
      <c r="X71" s="186">
        <f t="shared" si="42"/>
        <v>936.05748999999992</v>
      </c>
      <c r="Y71" s="64"/>
      <c r="Z71" s="64">
        <f t="shared" si="48"/>
        <v>304</v>
      </c>
      <c r="AA71" s="186">
        <f t="shared" si="43"/>
        <v>1216</v>
      </c>
      <c r="AB71" s="60">
        <v>380</v>
      </c>
      <c r="AC71" s="3"/>
      <c r="AD71" s="67"/>
      <c r="AE71" s="21"/>
      <c r="AF71" s="21"/>
      <c r="AG71" s="84"/>
      <c r="AH71" s="84"/>
      <c r="AI71" s="84"/>
      <c r="AJ71" s="3"/>
      <c r="AK71" s="73"/>
      <c r="AL71" s="25"/>
      <c r="AM71" s="17"/>
      <c r="AN71" s="22"/>
      <c r="AO71" s="11"/>
      <c r="AP71" s="11"/>
      <c r="AQ71" s="11"/>
      <c r="AR71" s="11"/>
      <c r="AT71" s="3"/>
      <c r="AU71" s="22"/>
    </row>
    <row r="72" spans="1:47" x14ac:dyDescent="0.25">
      <c r="A72" s="21" t="s">
        <v>106</v>
      </c>
      <c r="B72" s="11">
        <f t="shared" si="44"/>
        <v>75</v>
      </c>
      <c r="C72" s="284" t="s">
        <v>141</v>
      </c>
      <c r="D72" s="11"/>
      <c r="E72" s="21"/>
      <c r="F72" s="126">
        <f t="shared" si="38"/>
        <v>1208.9527666666665</v>
      </c>
      <c r="G72" s="186">
        <f t="shared" ref="G72:G135" si="49">F72</f>
        <v>1208.9527666666665</v>
      </c>
      <c r="H72" s="63"/>
      <c r="I72" s="22">
        <v>5</v>
      </c>
      <c r="J72" s="144">
        <v>1</v>
      </c>
      <c r="K72" s="191">
        <f t="shared" si="39"/>
        <v>96.531900000000007</v>
      </c>
      <c r="L72" s="187">
        <f t="shared" si="46"/>
        <v>3.2222222222222223</v>
      </c>
      <c r="M72" s="186"/>
      <c r="N72" s="186">
        <f t="shared" si="25"/>
        <v>62.209446666666679</v>
      </c>
      <c r="O72" s="186">
        <f t="shared" ref="O72:O135" si="50">K72*L72/J72</f>
        <v>311.04723333333339</v>
      </c>
      <c r="P72" s="187"/>
      <c r="Q72" s="189">
        <f t="shared" si="45"/>
        <v>311.04723333333339</v>
      </c>
      <c r="R72" s="184" t="s">
        <v>126</v>
      </c>
      <c r="S72" s="82">
        <v>3600.4430000000002</v>
      </c>
      <c r="T72" s="204">
        <f t="shared" si="40"/>
        <v>1520</v>
      </c>
      <c r="U72" s="186">
        <f t="shared" si="41"/>
        <v>1208.9527666666665</v>
      </c>
      <c r="V72" s="91"/>
      <c r="W72" s="64">
        <f t="shared" si="47"/>
        <v>241.79055333333332</v>
      </c>
      <c r="X72" s="186">
        <f t="shared" si="42"/>
        <v>1208.9527666666665</v>
      </c>
      <c r="Y72" s="64"/>
      <c r="Z72" s="64">
        <f t="shared" si="48"/>
        <v>304</v>
      </c>
      <c r="AA72" s="186">
        <f t="shared" si="43"/>
        <v>1520</v>
      </c>
      <c r="AB72" s="60">
        <v>380</v>
      </c>
      <c r="AC72" s="3"/>
      <c r="AD72" s="67"/>
      <c r="AE72" s="21"/>
      <c r="AF72" s="21"/>
      <c r="AG72" s="84"/>
      <c r="AH72" s="84"/>
      <c r="AI72" s="84"/>
      <c r="AJ72" s="3"/>
      <c r="AK72" s="73"/>
      <c r="AL72" s="25"/>
      <c r="AM72" s="17"/>
      <c r="AN72" s="22"/>
      <c r="AO72" s="11"/>
      <c r="AP72" s="11"/>
      <c r="AQ72" s="11"/>
      <c r="AR72" s="11"/>
      <c r="AT72" s="3"/>
      <c r="AU72" s="22"/>
    </row>
    <row r="73" spans="1:47" x14ac:dyDescent="0.25">
      <c r="A73" s="21" t="s">
        <v>106</v>
      </c>
      <c r="B73" s="11">
        <f t="shared" si="44"/>
        <v>76</v>
      </c>
      <c r="C73" s="284" t="s">
        <v>141</v>
      </c>
      <c r="D73" s="11"/>
      <c r="E73" s="21"/>
      <c r="F73" s="126">
        <f t="shared" si="38"/>
        <v>1088.9527666666665</v>
      </c>
      <c r="G73" s="186">
        <f t="shared" si="49"/>
        <v>1088.9527666666665</v>
      </c>
      <c r="H73" s="63"/>
      <c r="I73" s="22">
        <v>5</v>
      </c>
      <c r="J73" s="144">
        <v>1</v>
      </c>
      <c r="K73" s="191">
        <f t="shared" si="39"/>
        <v>96.531900000000007</v>
      </c>
      <c r="L73" s="187">
        <f t="shared" si="46"/>
        <v>3.2222222222222223</v>
      </c>
      <c r="M73" s="186"/>
      <c r="N73" s="186">
        <f t="shared" si="25"/>
        <v>62.209446666666679</v>
      </c>
      <c r="O73" s="186">
        <f t="shared" si="50"/>
        <v>311.04723333333339</v>
      </c>
      <c r="P73" s="187"/>
      <c r="Q73" s="189">
        <f t="shared" si="45"/>
        <v>311.04723333333339</v>
      </c>
      <c r="R73" s="184" t="s">
        <v>126</v>
      </c>
      <c r="S73" s="82">
        <v>24396</v>
      </c>
      <c r="T73" s="204">
        <f t="shared" si="40"/>
        <v>1400</v>
      </c>
      <c r="U73" s="186">
        <f t="shared" si="41"/>
        <v>1088.9527666666665</v>
      </c>
      <c r="V73" s="91"/>
      <c r="W73" s="64">
        <f t="shared" si="47"/>
        <v>217.79055333333332</v>
      </c>
      <c r="X73" s="186">
        <f t="shared" si="42"/>
        <v>1088.9527666666665</v>
      </c>
      <c r="Y73" s="64"/>
      <c r="Z73" s="64">
        <f t="shared" si="48"/>
        <v>280</v>
      </c>
      <c r="AA73" s="186">
        <f t="shared" si="43"/>
        <v>1400</v>
      </c>
      <c r="AB73" s="60">
        <v>350</v>
      </c>
      <c r="AC73" s="3"/>
      <c r="AD73" s="67"/>
      <c r="AE73" s="21"/>
      <c r="AF73" s="21"/>
      <c r="AG73" s="84"/>
      <c r="AH73" s="84"/>
      <c r="AI73" s="84"/>
      <c r="AJ73" s="3"/>
      <c r="AK73" s="73"/>
      <c r="AL73" s="25"/>
      <c r="AM73" s="17"/>
      <c r="AN73" s="22"/>
      <c r="AO73" s="11"/>
      <c r="AP73" s="11"/>
      <c r="AQ73" s="11"/>
      <c r="AR73" s="11"/>
      <c r="AT73" s="3"/>
      <c r="AU73" s="22"/>
    </row>
    <row r="74" spans="1:47" x14ac:dyDescent="0.25">
      <c r="A74" s="21" t="s">
        <v>106</v>
      </c>
      <c r="B74" s="11">
        <f t="shared" si="44"/>
        <v>77</v>
      </c>
      <c r="C74" s="284" t="s">
        <v>141</v>
      </c>
      <c r="D74" s="11"/>
      <c r="E74" s="21"/>
      <c r="F74" s="126">
        <f t="shared" si="38"/>
        <v>1208.9527666666665</v>
      </c>
      <c r="G74" s="186">
        <f t="shared" si="49"/>
        <v>1208.9527666666665</v>
      </c>
      <c r="H74" s="63"/>
      <c r="I74" s="22">
        <v>5</v>
      </c>
      <c r="J74" s="144">
        <v>1</v>
      </c>
      <c r="K74" s="191">
        <f t="shared" si="39"/>
        <v>96.531900000000007</v>
      </c>
      <c r="L74" s="187">
        <f t="shared" si="46"/>
        <v>3.2222222222222223</v>
      </c>
      <c r="M74" s="186"/>
      <c r="N74" s="186">
        <f t="shared" si="25"/>
        <v>62.209446666666679</v>
      </c>
      <c r="O74" s="186">
        <f t="shared" si="50"/>
        <v>311.04723333333339</v>
      </c>
      <c r="P74" s="187"/>
      <c r="Q74" s="189">
        <f t="shared" si="45"/>
        <v>311.04723333333339</v>
      </c>
      <c r="R74" s="184" t="s">
        <v>126</v>
      </c>
      <c r="S74" s="82">
        <v>18002.215</v>
      </c>
      <c r="T74" s="204">
        <f t="shared" si="40"/>
        <v>1520</v>
      </c>
      <c r="U74" s="186">
        <f t="shared" si="41"/>
        <v>1208.9527666666665</v>
      </c>
      <c r="V74" s="91"/>
      <c r="W74" s="64">
        <f t="shared" si="47"/>
        <v>241.79055333333332</v>
      </c>
      <c r="X74" s="186">
        <f t="shared" si="42"/>
        <v>1208.9527666666665</v>
      </c>
      <c r="Y74" s="64"/>
      <c r="Z74" s="64">
        <f t="shared" si="48"/>
        <v>304</v>
      </c>
      <c r="AA74" s="186">
        <f t="shared" si="43"/>
        <v>1520</v>
      </c>
      <c r="AB74" s="60">
        <v>380</v>
      </c>
      <c r="AC74" s="3"/>
      <c r="AD74" s="67"/>
      <c r="AE74" s="21"/>
      <c r="AF74" s="21"/>
      <c r="AG74" s="84"/>
      <c r="AH74" s="84"/>
      <c r="AI74" s="84"/>
      <c r="AJ74" s="3"/>
      <c r="AK74" s="73"/>
      <c r="AL74" s="25"/>
      <c r="AM74" s="17"/>
      <c r="AN74" s="22"/>
      <c r="AT74" s="3"/>
      <c r="AU74" s="22"/>
    </row>
    <row r="75" spans="1:47" x14ac:dyDescent="0.25">
      <c r="A75" s="21" t="s">
        <v>106</v>
      </c>
      <c r="B75" s="11">
        <f t="shared" si="44"/>
        <v>78</v>
      </c>
      <c r="C75" s="284" t="s">
        <v>141</v>
      </c>
      <c r="D75" s="11"/>
      <c r="E75" s="21"/>
      <c r="F75" s="126">
        <f t="shared" si="38"/>
        <v>328.05748999999997</v>
      </c>
      <c r="G75" s="186">
        <f t="shared" si="49"/>
        <v>328.05748999999997</v>
      </c>
      <c r="H75" s="63"/>
      <c r="I75" s="22">
        <v>2</v>
      </c>
      <c r="J75" s="144">
        <v>1</v>
      </c>
      <c r="K75" s="191">
        <f t="shared" si="39"/>
        <v>96.531900000000007</v>
      </c>
      <c r="L75" s="187">
        <f t="shared" si="46"/>
        <v>2.9</v>
      </c>
      <c r="M75" s="186"/>
      <c r="N75" s="186">
        <f t="shared" si="25"/>
        <v>139.97125500000001</v>
      </c>
      <c r="O75" s="186">
        <f t="shared" si="50"/>
        <v>279.94251000000003</v>
      </c>
      <c r="P75" s="187"/>
      <c r="Q75" s="189">
        <f t="shared" si="45"/>
        <v>279.94251000000003</v>
      </c>
      <c r="R75" s="184" t="s">
        <v>126</v>
      </c>
      <c r="S75" s="82">
        <v>3647.2020000000002</v>
      </c>
      <c r="T75" s="204">
        <f t="shared" si="40"/>
        <v>608</v>
      </c>
      <c r="U75" s="186">
        <f t="shared" si="41"/>
        <v>328.05748999999997</v>
      </c>
      <c r="V75" s="91"/>
      <c r="W75" s="64">
        <f t="shared" si="47"/>
        <v>164.02874499999999</v>
      </c>
      <c r="X75" s="186">
        <f t="shared" si="42"/>
        <v>328.05748999999997</v>
      </c>
      <c r="Y75" s="64"/>
      <c r="Z75" s="64">
        <f t="shared" si="48"/>
        <v>304</v>
      </c>
      <c r="AA75" s="186">
        <f t="shared" si="43"/>
        <v>608</v>
      </c>
      <c r="AB75" s="60">
        <v>380</v>
      </c>
      <c r="AC75" s="3"/>
      <c r="AD75" s="67"/>
      <c r="AE75" s="21"/>
      <c r="AF75" s="21"/>
      <c r="AG75" s="84"/>
      <c r="AH75" s="84"/>
      <c r="AI75" s="84"/>
      <c r="AJ75" s="3"/>
      <c r="AK75" s="73"/>
      <c r="AL75" s="25"/>
      <c r="AM75" s="17"/>
      <c r="AN75" s="22"/>
      <c r="AT75" s="3"/>
      <c r="AU75" s="22"/>
    </row>
    <row r="76" spans="1:47" x14ac:dyDescent="0.25">
      <c r="A76" s="21" t="s">
        <v>106</v>
      </c>
      <c r="B76" s="11">
        <f t="shared" si="44"/>
        <v>79</v>
      </c>
      <c r="C76" s="284" t="s">
        <v>141</v>
      </c>
      <c r="D76" s="11"/>
      <c r="E76" s="21"/>
      <c r="F76" s="126">
        <f t="shared" si="38"/>
        <v>1088.9527666666665</v>
      </c>
      <c r="G76" s="186">
        <f t="shared" si="49"/>
        <v>1088.9527666666665</v>
      </c>
      <c r="H76" s="63"/>
      <c r="I76" s="22">
        <v>5</v>
      </c>
      <c r="J76" s="144">
        <v>1</v>
      </c>
      <c r="K76" s="191">
        <f t="shared" si="39"/>
        <v>96.531900000000007</v>
      </c>
      <c r="L76" s="187">
        <f t="shared" si="46"/>
        <v>3.2222222222222223</v>
      </c>
      <c r="M76" s="186"/>
      <c r="N76" s="186">
        <f t="shared" si="25"/>
        <v>62.209446666666679</v>
      </c>
      <c r="O76" s="186">
        <f t="shared" si="50"/>
        <v>311.04723333333339</v>
      </c>
      <c r="P76" s="187"/>
      <c r="Q76" s="189">
        <f t="shared" si="45"/>
        <v>311.04723333333339</v>
      </c>
      <c r="R76" s="184" t="s">
        <v>126</v>
      </c>
      <c r="S76" s="82">
        <v>23379.5</v>
      </c>
      <c r="T76" s="204">
        <f t="shared" si="40"/>
        <v>1400</v>
      </c>
      <c r="U76" s="186">
        <f t="shared" si="41"/>
        <v>1088.9527666666665</v>
      </c>
      <c r="V76" s="91"/>
      <c r="W76" s="64">
        <f t="shared" si="47"/>
        <v>217.79055333333332</v>
      </c>
      <c r="X76" s="186">
        <f t="shared" si="42"/>
        <v>1088.9527666666665</v>
      </c>
      <c r="Y76" s="64"/>
      <c r="Z76" s="64">
        <f t="shared" si="48"/>
        <v>280</v>
      </c>
      <c r="AA76" s="186">
        <f t="shared" si="43"/>
        <v>1400</v>
      </c>
      <c r="AB76" s="60">
        <v>350</v>
      </c>
      <c r="AC76" s="3"/>
      <c r="AD76" s="67"/>
      <c r="AE76" s="21"/>
      <c r="AF76" s="21"/>
      <c r="AG76" s="84"/>
      <c r="AH76" s="84"/>
      <c r="AI76" s="84"/>
      <c r="AJ76" s="3"/>
      <c r="AK76" s="73"/>
      <c r="AL76" s="25"/>
      <c r="AM76" s="17"/>
      <c r="AN76" s="22"/>
      <c r="AT76" s="3"/>
      <c r="AU76" s="22"/>
    </row>
    <row r="77" spans="1:47" x14ac:dyDescent="0.25">
      <c r="A77" s="21" t="s">
        <v>106</v>
      </c>
      <c r="B77" s="11">
        <f t="shared" si="44"/>
        <v>80</v>
      </c>
      <c r="C77" s="284" t="s">
        <v>141</v>
      </c>
      <c r="D77" s="11"/>
      <c r="E77" s="21"/>
      <c r="F77" s="126">
        <f t="shared" si="38"/>
        <v>936.05748999999992</v>
      </c>
      <c r="G77" s="186">
        <f t="shared" si="49"/>
        <v>936.05748999999992</v>
      </c>
      <c r="H77" s="63"/>
      <c r="I77" s="22">
        <v>4</v>
      </c>
      <c r="J77" s="144">
        <v>1</v>
      </c>
      <c r="K77" s="191">
        <f t="shared" si="39"/>
        <v>96.531900000000007</v>
      </c>
      <c r="L77" s="187">
        <f>$AL$9</f>
        <v>2.9</v>
      </c>
      <c r="M77" s="186">
        <f t="shared" si="15"/>
        <v>69.985627500000007</v>
      </c>
      <c r="N77" s="186"/>
      <c r="O77" s="186">
        <f t="shared" si="50"/>
        <v>279.94251000000003</v>
      </c>
      <c r="P77" s="189">
        <f>K77*L77/J77</f>
        <v>279.94251000000003</v>
      </c>
      <c r="Q77" s="192"/>
      <c r="R77" s="185" t="s">
        <v>127</v>
      </c>
      <c r="S77" s="83">
        <v>4936.5360000000001</v>
      </c>
      <c r="T77" s="204">
        <f t="shared" si="40"/>
        <v>1216</v>
      </c>
      <c r="U77" s="186">
        <f t="shared" si="41"/>
        <v>936.05748999999992</v>
      </c>
      <c r="V77" s="64">
        <f>U77/I77</f>
        <v>234.01437249999998</v>
      </c>
      <c r="W77" s="91"/>
      <c r="X77" s="186">
        <f t="shared" si="42"/>
        <v>936.05748999999992</v>
      </c>
      <c r="Y77" s="64">
        <f>V77+M77</f>
        <v>304</v>
      </c>
      <c r="Z77" s="64"/>
      <c r="AA77" s="186">
        <f t="shared" si="43"/>
        <v>1216</v>
      </c>
      <c r="AB77" s="60">
        <v>380</v>
      </c>
      <c r="AC77" s="3"/>
      <c r="AD77" s="67"/>
      <c r="AE77" s="21"/>
      <c r="AF77" s="21"/>
      <c r="AG77" s="84"/>
      <c r="AH77" s="84"/>
      <c r="AI77" s="84"/>
      <c r="AJ77" s="3"/>
      <c r="AK77" s="73"/>
      <c r="AL77" s="25"/>
      <c r="AM77" s="17"/>
      <c r="AN77" s="22"/>
      <c r="AO77" s="11"/>
      <c r="AP77" s="11"/>
      <c r="AQ77" s="11"/>
      <c r="AR77" s="11"/>
      <c r="AT77" s="3"/>
      <c r="AU77" s="22"/>
    </row>
    <row r="78" spans="1:47" x14ac:dyDescent="0.25">
      <c r="A78" s="21" t="s">
        <v>106</v>
      </c>
      <c r="B78" s="11">
        <f t="shared" si="44"/>
        <v>81</v>
      </c>
      <c r="C78" s="284" t="s">
        <v>141</v>
      </c>
      <c r="D78" s="11"/>
      <c r="E78" s="21"/>
      <c r="F78" s="126">
        <f t="shared" si="38"/>
        <v>936.05748999999992</v>
      </c>
      <c r="G78" s="186">
        <f t="shared" si="49"/>
        <v>936.05748999999992</v>
      </c>
      <c r="H78" s="63"/>
      <c r="I78" s="22">
        <v>4</v>
      </c>
      <c r="J78" s="144">
        <v>1</v>
      </c>
      <c r="K78" s="191">
        <f t="shared" si="39"/>
        <v>96.531900000000007</v>
      </c>
      <c r="L78" s="187">
        <f>IF(I78&gt;4.5,(I78/4.5)*$AL$9,$AL$9)</f>
        <v>2.9</v>
      </c>
      <c r="M78" s="186"/>
      <c r="N78" s="186">
        <f t="shared" si="25"/>
        <v>69.985627500000007</v>
      </c>
      <c r="O78" s="186">
        <f t="shared" si="50"/>
        <v>279.94251000000003</v>
      </c>
      <c r="P78" s="187"/>
      <c r="Q78" s="189">
        <f t="shared" si="45"/>
        <v>279.94251000000003</v>
      </c>
      <c r="R78" s="184" t="s">
        <v>126</v>
      </c>
      <c r="S78" s="82">
        <v>9725.8719999999994</v>
      </c>
      <c r="T78" s="204">
        <f t="shared" si="40"/>
        <v>1216</v>
      </c>
      <c r="U78" s="186">
        <f t="shared" si="41"/>
        <v>936.05748999999992</v>
      </c>
      <c r="V78" s="91"/>
      <c r="W78" s="64">
        <f>U78/I78</f>
        <v>234.01437249999998</v>
      </c>
      <c r="X78" s="186">
        <f t="shared" si="42"/>
        <v>936.05748999999992</v>
      </c>
      <c r="Y78" s="64"/>
      <c r="Z78" s="64">
        <f>W78+N78</f>
        <v>304</v>
      </c>
      <c r="AA78" s="186">
        <f t="shared" si="43"/>
        <v>1216</v>
      </c>
      <c r="AB78" s="60">
        <v>380</v>
      </c>
      <c r="AC78" s="3"/>
      <c r="AD78" s="67"/>
      <c r="AE78" s="21"/>
      <c r="AF78" s="67"/>
      <c r="AG78" s="97"/>
      <c r="AH78" s="97"/>
      <c r="AI78" s="97"/>
      <c r="AJ78" s="3"/>
      <c r="AK78" s="73"/>
      <c r="AL78" s="25"/>
      <c r="AM78" s="17"/>
      <c r="AN78" s="22"/>
      <c r="AT78" s="3"/>
      <c r="AU78" s="22"/>
    </row>
    <row r="79" spans="1:47" x14ac:dyDescent="0.25">
      <c r="A79" s="21" t="s">
        <v>106</v>
      </c>
      <c r="B79" s="11">
        <f t="shared" si="44"/>
        <v>82</v>
      </c>
      <c r="C79" s="284" t="s">
        <v>141</v>
      </c>
      <c r="D79" s="11"/>
      <c r="E79" s="21"/>
      <c r="F79" s="126">
        <f t="shared" si="38"/>
        <v>840.05748999999992</v>
      </c>
      <c r="G79" s="186">
        <f t="shared" si="49"/>
        <v>840.05748999999992</v>
      </c>
      <c r="H79" s="63"/>
      <c r="I79" s="22">
        <v>4</v>
      </c>
      <c r="J79" s="144">
        <v>1</v>
      </c>
      <c r="K79" s="191">
        <f t="shared" si="39"/>
        <v>96.531900000000007</v>
      </c>
      <c r="L79" s="187">
        <f>IF(I79&gt;4.5,(I79/4.5)*$AL$9,$AL$9)</f>
        <v>2.9</v>
      </c>
      <c r="M79" s="186"/>
      <c r="N79" s="186">
        <f t="shared" si="25"/>
        <v>69.985627500000007</v>
      </c>
      <c r="O79" s="186">
        <f t="shared" si="50"/>
        <v>279.94251000000003</v>
      </c>
      <c r="P79" s="187"/>
      <c r="Q79" s="189">
        <f t="shared" si="45"/>
        <v>279.94251000000003</v>
      </c>
      <c r="R79" s="184" t="s">
        <v>126</v>
      </c>
      <c r="S79" s="82">
        <v>14962.88</v>
      </c>
      <c r="T79" s="204">
        <f t="shared" si="40"/>
        <v>1120</v>
      </c>
      <c r="U79" s="186">
        <f t="shared" si="41"/>
        <v>840.05748999999992</v>
      </c>
      <c r="V79" s="91"/>
      <c r="W79" s="64">
        <f>U79/I79</f>
        <v>210.01437249999998</v>
      </c>
      <c r="X79" s="186">
        <f t="shared" si="42"/>
        <v>840.05748999999992</v>
      </c>
      <c r="Y79" s="64"/>
      <c r="Z79" s="64">
        <f>W79+N79</f>
        <v>280</v>
      </c>
      <c r="AA79" s="186">
        <f t="shared" si="43"/>
        <v>1120</v>
      </c>
      <c r="AB79" s="60">
        <v>350</v>
      </c>
      <c r="AC79" s="3"/>
      <c r="AD79" s="67"/>
      <c r="AE79" s="21"/>
      <c r="AF79" s="67"/>
      <c r="AG79" s="97"/>
      <c r="AH79" s="97"/>
      <c r="AI79" s="97"/>
      <c r="AJ79" s="3"/>
      <c r="AK79" s="73"/>
      <c r="AL79" s="25"/>
      <c r="AM79" s="17"/>
      <c r="AN79" s="22"/>
      <c r="AO79" s="11"/>
      <c r="AP79" s="11"/>
      <c r="AQ79" s="11"/>
      <c r="AR79" s="11"/>
      <c r="AT79" s="3"/>
      <c r="AU79" s="22"/>
    </row>
    <row r="80" spans="1:47" x14ac:dyDescent="0.25">
      <c r="A80" s="21" t="s">
        <v>106</v>
      </c>
      <c r="B80" s="11">
        <f t="shared" si="44"/>
        <v>83</v>
      </c>
      <c r="C80" s="284" t="s">
        <v>141</v>
      </c>
      <c r="D80" s="11"/>
      <c r="E80" s="21"/>
      <c r="F80" s="126">
        <f t="shared" si="38"/>
        <v>936.05748999999992</v>
      </c>
      <c r="G80" s="186">
        <f t="shared" si="49"/>
        <v>936.05748999999992</v>
      </c>
      <c r="H80" s="63"/>
      <c r="I80" s="22">
        <v>4</v>
      </c>
      <c r="J80" s="144">
        <v>1</v>
      </c>
      <c r="K80" s="191">
        <f t="shared" si="39"/>
        <v>96.531900000000007</v>
      </c>
      <c r="L80" s="187">
        <f>$AL$9</f>
        <v>2.9</v>
      </c>
      <c r="M80" s="186">
        <f t="shared" si="15"/>
        <v>69.985627500000007</v>
      </c>
      <c r="N80" s="186"/>
      <c r="O80" s="186">
        <f t="shared" si="50"/>
        <v>279.94251000000003</v>
      </c>
      <c r="P80" s="189">
        <f>K80*L80/J80</f>
        <v>279.94251000000003</v>
      </c>
      <c r="Q80" s="192"/>
      <c r="R80" s="185" t="s">
        <v>127</v>
      </c>
      <c r="S80" s="83">
        <v>4936.5360000000001</v>
      </c>
      <c r="T80" s="204">
        <f t="shared" si="40"/>
        <v>1216</v>
      </c>
      <c r="U80" s="186">
        <f t="shared" si="41"/>
        <v>936.05748999999992</v>
      </c>
      <c r="V80" s="64">
        <f>U80/I80</f>
        <v>234.01437249999998</v>
      </c>
      <c r="W80" s="91"/>
      <c r="X80" s="186">
        <f t="shared" si="42"/>
        <v>936.05748999999992</v>
      </c>
      <c r="Y80" s="64">
        <f>V80+M80</f>
        <v>304</v>
      </c>
      <c r="Z80" s="64"/>
      <c r="AA80" s="186">
        <f t="shared" si="43"/>
        <v>1216</v>
      </c>
      <c r="AB80" s="60">
        <v>380</v>
      </c>
      <c r="AC80" s="3"/>
      <c r="AD80" s="67"/>
      <c r="AE80" s="21"/>
      <c r="AF80" s="67"/>
      <c r="AG80" s="97"/>
      <c r="AH80" s="97"/>
      <c r="AI80" s="97"/>
      <c r="AJ80" s="3"/>
      <c r="AK80" s="73"/>
      <c r="AL80" s="25"/>
      <c r="AM80" s="17"/>
      <c r="AN80" s="22"/>
      <c r="AT80" s="3"/>
      <c r="AU80" s="22"/>
    </row>
    <row r="81" spans="1:47" x14ac:dyDescent="0.25">
      <c r="A81" s="21" t="s">
        <v>106</v>
      </c>
      <c r="B81" s="11">
        <f t="shared" si="44"/>
        <v>84</v>
      </c>
      <c r="C81" s="284" t="s">
        <v>141</v>
      </c>
      <c r="D81" s="11"/>
      <c r="E81" s="21"/>
      <c r="F81" s="126">
        <f t="shared" si="38"/>
        <v>936.05748999999992</v>
      </c>
      <c r="G81" s="186">
        <f t="shared" si="49"/>
        <v>936.05748999999992</v>
      </c>
      <c r="H81" s="63"/>
      <c r="I81" s="22">
        <v>4</v>
      </c>
      <c r="J81" s="144">
        <v>1</v>
      </c>
      <c r="K81" s="191">
        <f t="shared" si="39"/>
        <v>96.531900000000007</v>
      </c>
      <c r="L81" s="187">
        <f>$AL$9</f>
        <v>2.9</v>
      </c>
      <c r="M81" s="186">
        <f t="shared" si="15"/>
        <v>69.985627500000007</v>
      </c>
      <c r="N81" s="186"/>
      <c r="O81" s="186">
        <f t="shared" si="50"/>
        <v>279.94251000000003</v>
      </c>
      <c r="P81" s="189">
        <f>K81*L81/J81</f>
        <v>279.94251000000003</v>
      </c>
      <c r="Q81" s="192"/>
      <c r="R81" s="185" t="s">
        <v>127</v>
      </c>
      <c r="S81" s="83">
        <v>6790.1760000000004</v>
      </c>
      <c r="T81" s="204">
        <f t="shared" si="40"/>
        <v>1216</v>
      </c>
      <c r="U81" s="186">
        <f t="shared" si="41"/>
        <v>936.05748999999992</v>
      </c>
      <c r="V81" s="64">
        <f>U81/I81</f>
        <v>234.01437249999998</v>
      </c>
      <c r="W81" s="91"/>
      <c r="X81" s="186">
        <f t="shared" si="42"/>
        <v>936.05748999999992</v>
      </c>
      <c r="Y81" s="64">
        <f>V81+M81</f>
        <v>304</v>
      </c>
      <c r="Z81" s="64"/>
      <c r="AA81" s="186">
        <f t="shared" si="43"/>
        <v>1216</v>
      </c>
      <c r="AB81" s="60">
        <v>380</v>
      </c>
      <c r="AC81" s="3"/>
      <c r="AD81" s="67"/>
      <c r="AE81" s="21"/>
      <c r="AF81" s="67"/>
      <c r="AG81" s="97"/>
      <c r="AH81" s="97"/>
      <c r="AI81" s="97"/>
      <c r="AJ81" s="3"/>
      <c r="AK81" s="73"/>
      <c r="AL81" s="25"/>
      <c r="AM81" s="17"/>
      <c r="AN81" s="22"/>
      <c r="AT81" s="3"/>
      <c r="AU81" s="22"/>
    </row>
    <row r="82" spans="1:47" x14ac:dyDescent="0.25">
      <c r="A82" s="21" t="s">
        <v>106</v>
      </c>
      <c r="B82" s="11">
        <f t="shared" si="44"/>
        <v>85</v>
      </c>
      <c r="C82" s="284" t="s">
        <v>141</v>
      </c>
      <c r="D82" s="11"/>
      <c r="E82" s="21"/>
      <c r="F82" s="126">
        <f t="shared" si="38"/>
        <v>1088.9527666666665</v>
      </c>
      <c r="G82" s="186">
        <f t="shared" si="49"/>
        <v>1088.9527666666665</v>
      </c>
      <c r="H82" s="63"/>
      <c r="I82" s="22">
        <v>5</v>
      </c>
      <c r="J82" s="144">
        <v>1</v>
      </c>
      <c r="K82" s="191">
        <f t="shared" si="39"/>
        <v>96.531900000000007</v>
      </c>
      <c r="L82" s="187">
        <f t="shared" ref="L82:L87" si="51">IF(I82&gt;4.5,(I82/4.5)*$AL$9,$AL$9)</f>
        <v>3.2222222222222223</v>
      </c>
      <c r="M82" s="186"/>
      <c r="N82" s="186">
        <f t="shared" si="25"/>
        <v>62.209446666666679</v>
      </c>
      <c r="O82" s="186">
        <f t="shared" si="50"/>
        <v>311.04723333333339</v>
      </c>
      <c r="P82" s="187"/>
      <c r="Q82" s="189">
        <f t="shared" ref="Q82:Q95" si="52">K82*L82/J82</f>
        <v>311.04723333333339</v>
      </c>
      <c r="R82" s="184" t="s">
        <v>126</v>
      </c>
      <c r="S82" s="82">
        <v>23379.5</v>
      </c>
      <c r="T82" s="204">
        <f t="shared" si="40"/>
        <v>1400</v>
      </c>
      <c r="U82" s="186">
        <f t="shared" si="41"/>
        <v>1088.9527666666665</v>
      </c>
      <c r="V82" s="91"/>
      <c r="W82" s="64">
        <f t="shared" ref="W82:W87" si="53">U82/I82</f>
        <v>217.79055333333332</v>
      </c>
      <c r="X82" s="186">
        <f t="shared" si="42"/>
        <v>1088.9527666666665</v>
      </c>
      <c r="Y82" s="64"/>
      <c r="Z82" s="64">
        <f t="shared" ref="Z82:Z87" si="54">W82+N82</f>
        <v>280</v>
      </c>
      <c r="AA82" s="186">
        <f t="shared" si="43"/>
        <v>1400</v>
      </c>
      <c r="AB82" s="60">
        <v>350</v>
      </c>
      <c r="AC82" s="3"/>
      <c r="AD82" s="67"/>
      <c r="AE82" s="21"/>
      <c r="AF82" s="67"/>
      <c r="AG82" s="97"/>
      <c r="AH82" s="97"/>
      <c r="AI82" s="97"/>
      <c r="AJ82" s="3"/>
      <c r="AK82" s="24"/>
      <c r="AL82" s="25"/>
      <c r="AM82" s="17"/>
      <c r="AN82" s="22"/>
      <c r="AT82" s="3"/>
      <c r="AU82" s="22"/>
    </row>
    <row r="83" spans="1:47" x14ac:dyDescent="0.25">
      <c r="A83" s="21" t="s">
        <v>106</v>
      </c>
      <c r="B83" s="11">
        <f t="shared" si="44"/>
        <v>86</v>
      </c>
      <c r="C83" s="284" t="s">
        <v>141</v>
      </c>
      <c r="D83" s="11"/>
      <c r="E83" s="21"/>
      <c r="F83" s="126">
        <f t="shared" si="38"/>
        <v>1208.9527666666665</v>
      </c>
      <c r="G83" s="186">
        <f t="shared" si="49"/>
        <v>1208.9527666666665</v>
      </c>
      <c r="H83" s="63"/>
      <c r="I83" s="22">
        <v>5</v>
      </c>
      <c r="J83" s="144">
        <v>1</v>
      </c>
      <c r="K83" s="191">
        <f t="shared" si="39"/>
        <v>96.531900000000007</v>
      </c>
      <c r="L83" s="187">
        <f t="shared" si="51"/>
        <v>3.2222222222222223</v>
      </c>
      <c r="M83" s="186"/>
      <c r="N83" s="186">
        <f t="shared" si="25"/>
        <v>62.209446666666679</v>
      </c>
      <c r="O83" s="186">
        <f t="shared" si="50"/>
        <v>311.04723333333339</v>
      </c>
      <c r="P83" s="187"/>
      <c r="Q83" s="189">
        <f t="shared" si="52"/>
        <v>311.04723333333339</v>
      </c>
      <c r="R83" s="184" t="s">
        <v>126</v>
      </c>
      <c r="S83" s="82">
        <v>5123.16</v>
      </c>
      <c r="T83" s="204">
        <f t="shared" si="40"/>
        <v>1520</v>
      </c>
      <c r="U83" s="186">
        <f t="shared" si="41"/>
        <v>1208.9527666666665</v>
      </c>
      <c r="V83" s="91"/>
      <c r="W83" s="64">
        <f t="shared" si="53"/>
        <v>241.79055333333332</v>
      </c>
      <c r="X83" s="186">
        <f t="shared" si="42"/>
        <v>1208.9527666666665</v>
      </c>
      <c r="Y83" s="64"/>
      <c r="Z83" s="64">
        <f t="shared" si="54"/>
        <v>304</v>
      </c>
      <c r="AA83" s="186">
        <f t="shared" si="43"/>
        <v>1520</v>
      </c>
      <c r="AB83" s="60">
        <v>380</v>
      </c>
      <c r="AC83" s="3"/>
      <c r="AD83" s="67"/>
      <c r="AE83" s="21"/>
      <c r="AF83" s="67"/>
      <c r="AG83" s="97"/>
      <c r="AH83" s="97"/>
      <c r="AI83" s="97"/>
      <c r="AJ83" s="3"/>
      <c r="AK83" s="24"/>
      <c r="AL83" s="25"/>
      <c r="AM83" s="17"/>
      <c r="AN83" s="22"/>
      <c r="AT83" s="3"/>
      <c r="AU83" s="22"/>
    </row>
    <row r="84" spans="1:47" x14ac:dyDescent="0.25">
      <c r="A84" s="21" t="s">
        <v>106</v>
      </c>
      <c r="B84" s="11">
        <f t="shared" si="44"/>
        <v>87</v>
      </c>
      <c r="C84" s="284" t="s">
        <v>141</v>
      </c>
      <c r="D84" s="11"/>
      <c r="E84" s="21"/>
      <c r="F84" s="126">
        <f t="shared" si="38"/>
        <v>560.05748999999992</v>
      </c>
      <c r="G84" s="186">
        <f t="shared" si="49"/>
        <v>560.05748999999992</v>
      </c>
      <c r="H84" s="63"/>
      <c r="I84" s="22">
        <v>3</v>
      </c>
      <c r="J84" s="144">
        <v>1</v>
      </c>
      <c r="K84" s="191">
        <f t="shared" si="39"/>
        <v>96.531900000000007</v>
      </c>
      <c r="L84" s="187">
        <f t="shared" si="51"/>
        <v>2.9</v>
      </c>
      <c r="M84" s="186"/>
      <c r="N84" s="186">
        <f t="shared" si="25"/>
        <v>93.314170000000004</v>
      </c>
      <c r="O84" s="186">
        <f t="shared" si="50"/>
        <v>279.94251000000003</v>
      </c>
      <c r="P84" s="187"/>
      <c r="Q84" s="189">
        <f t="shared" si="52"/>
        <v>279.94251000000003</v>
      </c>
      <c r="R84" s="184" t="s">
        <v>126</v>
      </c>
      <c r="S84" s="82">
        <v>8416.6200000000008</v>
      </c>
      <c r="T84" s="204">
        <f t="shared" si="40"/>
        <v>840</v>
      </c>
      <c r="U84" s="186">
        <f t="shared" si="41"/>
        <v>560.05748999999992</v>
      </c>
      <c r="V84" s="91"/>
      <c r="W84" s="64">
        <f t="shared" si="53"/>
        <v>186.68582999999998</v>
      </c>
      <c r="X84" s="186">
        <f t="shared" si="42"/>
        <v>560.05748999999992</v>
      </c>
      <c r="Y84" s="64"/>
      <c r="Z84" s="64">
        <f t="shared" si="54"/>
        <v>280</v>
      </c>
      <c r="AA84" s="186">
        <f t="shared" si="43"/>
        <v>840</v>
      </c>
      <c r="AB84" s="60">
        <v>350</v>
      </c>
      <c r="AC84" s="3"/>
      <c r="AD84" s="67"/>
      <c r="AE84" s="21"/>
      <c r="AF84" s="67"/>
      <c r="AG84" s="97"/>
      <c r="AH84" s="97"/>
      <c r="AI84" s="97"/>
      <c r="AJ84" s="3"/>
      <c r="AK84" s="24"/>
      <c r="AL84" s="25"/>
      <c r="AM84" s="17"/>
      <c r="AN84" s="22"/>
      <c r="AT84" s="3"/>
      <c r="AU84" s="22"/>
    </row>
    <row r="85" spans="1:47" x14ac:dyDescent="0.25">
      <c r="A85" s="21" t="s">
        <v>106</v>
      </c>
      <c r="B85" s="11">
        <f t="shared" si="44"/>
        <v>88</v>
      </c>
      <c r="C85" s="284" t="s">
        <v>141</v>
      </c>
      <c r="D85" s="11"/>
      <c r="E85" s="21"/>
      <c r="F85" s="126">
        <f t="shared" si="38"/>
        <v>1208.9527666666665</v>
      </c>
      <c r="G85" s="186">
        <f t="shared" si="49"/>
        <v>1208.9527666666665</v>
      </c>
      <c r="H85" s="63"/>
      <c r="I85" s="22">
        <v>5</v>
      </c>
      <c r="J85" s="144">
        <v>1</v>
      </c>
      <c r="K85" s="191">
        <f t="shared" si="39"/>
        <v>96.531900000000007</v>
      </c>
      <c r="L85" s="187">
        <f t="shared" si="51"/>
        <v>3.2222222222222223</v>
      </c>
      <c r="M85" s="186"/>
      <c r="N85" s="186">
        <f t="shared" si="25"/>
        <v>62.209446666666679</v>
      </c>
      <c r="O85" s="186">
        <f t="shared" si="50"/>
        <v>311.04723333333339</v>
      </c>
      <c r="P85" s="187"/>
      <c r="Q85" s="189">
        <f t="shared" si="52"/>
        <v>311.04723333333339</v>
      </c>
      <c r="R85" s="184" t="s">
        <v>126</v>
      </c>
      <c r="S85" s="82">
        <v>5123.16</v>
      </c>
      <c r="T85" s="204">
        <f t="shared" si="40"/>
        <v>1520</v>
      </c>
      <c r="U85" s="186">
        <f t="shared" si="41"/>
        <v>1208.9527666666665</v>
      </c>
      <c r="V85" s="91"/>
      <c r="W85" s="64">
        <f t="shared" si="53"/>
        <v>241.79055333333332</v>
      </c>
      <c r="X85" s="186">
        <f t="shared" si="42"/>
        <v>1208.9527666666665</v>
      </c>
      <c r="Y85" s="64"/>
      <c r="Z85" s="64">
        <f t="shared" si="54"/>
        <v>304</v>
      </c>
      <c r="AA85" s="186">
        <f t="shared" si="43"/>
        <v>1520</v>
      </c>
      <c r="AB85" s="60">
        <v>380</v>
      </c>
      <c r="AC85" s="3"/>
      <c r="AD85" s="67"/>
      <c r="AE85" s="21"/>
      <c r="AF85" s="67"/>
      <c r="AG85" s="97"/>
      <c r="AH85" s="97"/>
      <c r="AI85" s="97"/>
      <c r="AJ85" s="3"/>
      <c r="AK85" s="24"/>
      <c r="AL85" s="25"/>
      <c r="AM85" s="17"/>
      <c r="AN85" s="22"/>
      <c r="AT85" s="3"/>
      <c r="AU85" s="22"/>
    </row>
    <row r="86" spans="1:47" x14ac:dyDescent="0.25">
      <c r="A86" s="21" t="s">
        <v>106</v>
      </c>
      <c r="B86" s="11">
        <f t="shared" si="44"/>
        <v>89</v>
      </c>
      <c r="C86" s="284" t="s">
        <v>141</v>
      </c>
      <c r="D86" s="11"/>
      <c r="E86" s="21"/>
      <c r="F86" s="126">
        <f t="shared" si="38"/>
        <v>1208.9527666666665</v>
      </c>
      <c r="G86" s="186">
        <f t="shared" si="49"/>
        <v>1208.9527666666665</v>
      </c>
      <c r="H86" s="63"/>
      <c r="I86" s="22">
        <v>5</v>
      </c>
      <c r="J86" s="144">
        <v>1</v>
      </c>
      <c r="K86" s="191">
        <f t="shared" si="39"/>
        <v>96.531900000000007</v>
      </c>
      <c r="L86" s="187">
        <f t="shared" si="51"/>
        <v>3.2222222222222223</v>
      </c>
      <c r="M86" s="186"/>
      <c r="N86" s="186">
        <f t="shared" si="25"/>
        <v>62.209446666666679</v>
      </c>
      <c r="O86" s="186">
        <f t="shared" si="50"/>
        <v>311.04723333333339</v>
      </c>
      <c r="P86" s="187"/>
      <c r="Q86" s="189">
        <f t="shared" si="52"/>
        <v>311.04723333333339</v>
      </c>
      <c r="R86" s="184" t="s">
        <v>126</v>
      </c>
      <c r="S86" s="82">
        <v>4732.8239999999996</v>
      </c>
      <c r="T86" s="204">
        <f t="shared" si="40"/>
        <v>1520</v>
      </c>
      <c r="U86" s="186">
        <f t="shared" si="41"/>
        <v>1208.9527666666665</v>
      </c>
      <c r="V86" s="91"/>
      <c r="W86" s="64">
        <f t="shared" si="53"/>
        <v>241.79055333333332</v>
      </c>
      <c r="X86" s="186">
        <f t="shared" si="42"/>
        <v>1208.9527666666665</v>
      </c>
      <c r="Y86" s="64"/>
      <c r="Z86" s="64">
        <f t="shared" si="54"/>
        <v>304</v>
      </c>
      <c r="AA86" s="186">
        <f t="shared" si="43"/>
        <v>1520</v>
      </c>
      <c r="AB86" s="60">
        <v>380</v>
      </c>
      <c r="AC86" s="3"/>
      <c r="AD86" s="67"/>
      <c r="AE86" s="21"/>
      <c r="AF86" s="67"/>
      <c r="AG86" s="97"/>
      <c r="AH86" s="97"/>
      <c r="AI86" s="97"/>
      <c r="AJ86" s="3"/>
      <c r="AK86" s="24"/>
      <c r="AL86" s="25"/>
      <c r="AM86" s="17"/>
      <c r="AN86" s="22"/>
      <c r="AT86" s="3"/>
      <c r="AU86" s="22"/>
    </row>
    <row r="87" spans="1:47" x14ac:dyDescent="0.25">
      <c r="A87" s="21" t="s">
        <v>106</v>
      </c>
      <c r="B87" s="11">
        <f t="shared" si="44"/>
        <v>90</v>
      </c>
      <c r="C87" s="284" t="s">
        <v>141</v>
      </c>
      <c r="D87" s="11"/>
      <c r="E87" s="21"/>
      <c r="F87" s="126">
        <f t="shared" si="38"/>
        <v>1208.9527666666665</v>
      </c>
      <c r="G87" s="186">
        <f t="shared" si="49"/>
        <v>1208.9527666666665</v>
      </c>
      <c r="H87" s="63"/>
      <c r="I87" s="22">
        <v>5</v>
      </c>
      <c r="J87" s="144">
        <v>1</v>
      </c>
      <c r="K87" s="191">
        <f t="shared" si="39"/>
        <v>96.531900000000007</v>
      </c>
      <c r="L87" s="187">
        <f t="shared" si="51"/>
        <v>3.2222222222222223</v>
      </c>
      <c r="M87" s="186"/>
      <c r="N87" s="186">
        <f t="shared" si="25"/>
        <v>62.209446666666679</v>
      </c>
      <c r="O87" s="186">
        <f t="shared" si="50"/>
        <v>311.04723333333339</v>
      </c>
      <c r="P87" s="187"/>
      <c r="Q87" s="189">
        <f t="shared" si="52"/>
        <v>311.04723333333339</v>
      </c>
      <c r="R87" s="184" t="s">
        <v>126</v>
      </c>
      <c r="S87" s="82">
        <v>4879.2</v>
      </c>
      <c r="T87" s="204">
        <f t="shared" si="40"/>
        <v>1520</v>
      </c>
      <c r="U87" s="186">
        <f t="shared" si="41"/>
        <v>1208.9527666666665</v>
      </c>
      <c r="V87" s="91"/>
      <c r="W87" s="64">
        <f t="shared" si="53"/>
        <v>241.79055333333332</v>
      </c>
      <c r="X87" s="186">
        <f t="shared" si="42"/>
        <v>1208.9527666666665</v>
      </c>
      <c r="Y87" s="64"/>
      <c r="Z87" s="64">
        <f t="shared" si="54"/>
        <v>304</v>
      </c>
      <c r="AA87" s="186">
        <f t="shared" si="43"/>
        <v>1520</v>
      </c>
      <c r="AB87" s="60">
        <v>380</v>
      </c>
      <c r="AC87" s="3"/>
      <c r="AD87" s="67"/>
      <c r="AE87" s="21"/>
      <c r="AF87" s="67"/>
      <c r="AG87" s="97"/>
      <c r="AH87" s="97"/>
      <c r="AI87" s="97"/>
      <c r="AJ87" s="3"/>
      <c r="AK87" s="24"/>
      <c r="AL87" s="25"/>
      <c r="AM87" s="17"/>
      <c r="AN87" s="22"/>
      <c r="AT87" s="3"/>
      <c r="AU87" s="22"/>
    </row>
    <row r="88" spans="1:47" x14ac:dyDescent="0.25">
      <c r="A88" s="21" t="s">
        <v>106</v>
      </c>
      <c r="B88" s="11">
        <f t="shared" si="44"/>
        <v>91</v>
      </c>
      <c r="C88" s="284" t="s">
        <v>141</v>
      </c>
      <c r="D88" s="11"/>
      <c r="E88" s="21"/>
      <c r="F88" s="126">
        <f t="shared" ref="F88:F119" si="55">U88</f>
        <v>1240.0574899999999</v>
      </c>
      <c r="G88" s="186">
        <f t="shared" si="49"/>
        <v>1240.0574899999999</v>
      </c>
      <c r="H88" s="63"/>
      <c r="I88" s="22">
        <v>5</v>
      </c>
      <c r="J88" s="144">
        <v>1</v>
      </c>
      <c r="K88" s="191">
        <f t="shared" ref="K88:K119" si="56">$AL$7*(AVERAGE($AR$18)/100)</f>
        <v>96.531900000000007</v>
      </c>
      <c r="L88" s="187">
        <f>$AL$9</f>
        <v>2.9</v>
      </c>
      <c r="M88" s="186">
        <f t="shared" ref="M88:M148" si="57">P88/I88</f>
        <v>55.988502000000004</v>
      </c>
      <c r="N88" s="186"/>
      <c r="O88" s="186">
        <f t="shared" si="50"/>
        <v>279.94251000000003</v>
      </c>
      <c r="P88" s="189">
        <f>K88*L88/J88</f>
        <v>279.94251000000003</v>
      </c>
      <c r="Q88" s="189"/>
      <c r="R88" s="185" t="s">
        <v>127</v>
      </c>
      <c r="S88" s="83">
        <v>6634.08</v>
      </c>
      <c r="T88" s="204">
        <f t="shared" ref="T88:T105" si="58">AB88*I88*0.8</f>
        <v>1520</v>
      </c>
      <c r="U88" s="186">
        <f t="shared" ref="U88:U119" si="59">(T88)-Q88-P88</f>
        <v>1240.0574899999999</v>
      </c>
      <c r="V88" s="64">
        <f>U88/I88</f>
        <v>248.01149799999999</v>
      </c>
      <c r="W88" s="91"/>
      <c r="X88" s="186">
        <f t="shared" ref="X88:X119" si="60">U88/J88</f>
        <v>1240.0574899999999</v>
      </c>
      <c r="Y88" s="64">
        <f>V88+M88</f>
        <v>304</v>
      </c>
      <c r="Z88" s="64"/>
      <c r="AA88" s="186">
        <f t="shared" ref="AA88:AA119" si="61">X88+P88+Q88</f>
        <v>1520</v>
      </c>
      <c r="AB88" s="60">
        <v>380</v>
      </c>
      <c r="AC88" s="3"/>
      <c r="AD88" s="67"/>
      <c r="AE88" s="21"/>
      <c r="AF88" s="67"/>
      <c r="AG88" s="97"/>
      <c r="AH88" s="97"/>
      <c r="AI88" s="97"/>
      <c r="AJ88" s="3"/>
      <c r="AK88" s="24"/>
      <c r="AL88" s="25"/>
      <c r="AM88" s="17"/>
      <c r="AN88" s="22"/>
      <c r="AO88" s="11"/>
      <c r="AP88" s="11"/>
      <c r="AQ88" s="11"/>
      <c r="AR88" s="11"/>
      <c r="AT88" s="3"/>
      <c r="AU88" s="22"/>
    </row>
    <row r="89" spans="1:47" x14ac:dyDescent="0.25">
      <c r="A89" s="21" t="s">
        <v>106</v>
      </c>
      <c r="B89" s="11">
        <f t="shared" ref="B89:B123" si="62">B88+1</f>
        <v>92</v>
      </c>
      <c r="C89" s="284" t="s">
        <v>141</v>
      </c>
      <c r="D89" s="11"/>
      <c r="E89" s="21"/>
      <c r="F89" s="126">
        <f t="shared" si="55"/>
        <v>1208.9527666666665</v>
      </c>
      <c r="G89" s="186">
        <f t="shared" si="49"/>
        <v>1208.9527666666665</v>
      </c>
      <c r="H89" s="63"/>
      <c r="I89" s="22">
        <v>5</v>
      </c>
      <c r="J89" s="144">
        <v>1</v>
      </c>
      <c r="K89" s="191">
        <f t="shared" si="56"/>
        <v>96.531900000000007</v>
      </c>
      <c r="L89" s="187">
        <f t="shared" ref="L89:L95" si="63">IF(I89&gt;4.5,(I89/4.5)*$AL$9,$AL$9)</f>
        <v>3.2222222222222223</v>
      </c>
      <c r="M89" s="186"/>
      <c r="N89" s="186">
        <f t="shared" si="25"/>
        <v>62.209446666666679</v>
      </c>
      <c r="O89" s="186">
        <f t="shared" si="50"/>
        <v>311.04723333333339</v>
      </c>
      <c r="P89" s="187"/>
      <c r="Q89" s="189">
        <f t="shared" si="52"/>
        <v>311.04723333333339</v>
      </c>
      <c r="R89" s="184" t="s">
        <v>126</v>
      </c>
      <c r="S89" s="82">
        <v>4244.9040000000005</v>
      </c>
      <c r="T89" s="204">
        <f t="shared" si="58"/>
        <v>1520</v>
      </c>
      <c r="U89" s="186">
        <f t="shared" si="59"/>
        <v>1208.9527666666665</v>
      </c>
      <c r="V89" s="91"/>
      <c r="W89" s="64">
        <f t="shared" ref="W89:W95" si="64">U89/I89</f>
        <v>241.79055333333332</v>
      </c>
      <c r="X89" s="186">
        <f t="shared" si="60"/>
        <v>1208.9527666666665</v>
      </c>
      <c r="Y89" s="64"/>
      <c r="Z89" s="64">
        <f t="shared" ref="Z89:Z95" si="65">W89+N89</f>
        <v>304</v>
      </c>
      <c r="AA89" s="186">
        <f t="shared" si="61"/>
        <v>1520</v>
      </c>
      <c r="AB89" s="60">
        <v>380</v>
      </c>
      <c r="AC89" s="3"/>
      <c r="AD89" s="67"/>
      <c r="AE89" s="21"/>
      <c r="AF89" s="67"/>
      <c r="AG89" s="97"/>
      <c r="AH89" s="97"/>
      <c r="AI89" s="97"/>
      <c r="AJ89" s="3"/>
      <c r="AK89" s="24"/>
      <c r="AL89" s="25"/>
      <c r="AM89" s="17"/>
      <c r="AN89" s="22"/>
      <c r="AT89" s="3"/>
      <c r="AU89" s="22"/>
    </row>
    <row r="90" spans="1:47" x14ac:dyDescent="0.25">
      <c r="A90" s="21" t="s">
        <v>106</v>
      </c>
      <c r="B90" s="11">
        <f t="shared" si="62"/>
        <v>93</v>
      </c>
      <c r="C90" s="284" t="s">
        <v>141</v>
      </c>
      <c r="D90" s="11"/>
      <c r="E90" s="21"/>
      <c r="F90" s="126">
        <f t="shared" si="55"/>
        <v>1208.9527666666665</v>
      </c>
      <c r="G90" s="186">
        <f t="shared" si="49"/>
        <v>1208.9527666666665</v>
      </c>
      <c r="H90" s="63"/>
      <c r="I90" s="22">
        <v>5</v>
      </c>
      <c r="J90" s="144">
        <v>1</v>
      </c>
      <c r="K90" s="191">
        <f t="shared" si="56"/>
        <v>96.531900000000007</v>
      </c>
      <c r="L90" s="187">
        <f t="shared" si="63"/>
        <v>3.2222222222222223</v>
      </c>
      <c r="M90" s="186"/>
      <c r="N90" s="186">
        <f t="shared" si="25"/>
        <v>62.209446666666679</v>
      </c>
      <c r="O90" s="186">
        <f t="shared" si="50"/>
        <v>311.04723333333339</v>
      </c>
      <c r="P90" s="187"/>
      <c r="Q90" s="189">
        <f t="shared" si="52"/>
        <v>311.04723333333339</v>
      </c>
      <c r="R90" s="184" t="s">
        <v>126</v>
      </c>
      <c r="S90" s="82">
        <v>4244.9040000000005</v>
      </c>
      <c r="T90" s="204">
        <f t="shared" si="58"/>
        <v>1520</v>
      </c>
      <c r="U90" s="186">
        <f t="shared" si="59"/>
        <v>1208.9527666666665</v>
      </c>
      <c r="V90" s="91"/>
      <c r="W90" s="64">
        <f t="shared" si="64"/>
        <v>241.79055333333332</v>
      </c>
      <c r="X90" s="186">
        <f t="shared" si="60"/>
        <v>1208.9527666666665</v>
      </c>
      <c r="Y90" s="64"/>
      <c r="Z90" s="64">
        <f t="shared" si="65"/>
        <v>304</v>
      </c>
      <c r="AA90" s="186">
        <f t="shared" si="61"/>
        <v>1520</v>
      </c>
      <c r="AB90" s="60">
        <v>380</v>
      </c>
      <c r="AC90" s="3"/>
      <c r="AD90" s="67"/>
      <c r="AE90" s="21"/>
      <c r="AF90" s="67"/>
      <c r="AG90" s="97"/>
      <c r="AH90" s="97"/>
      <c r="AI90" s="97"/>
      <c r="AJ90" s="3"/>
      <c r="AK90" s="24"/>
      <c r="AL90" s="25"/>
      <c r="AM90" s="17"/>
      <c r="AN90" s="22"/>
      <c r="AT90" s="3"/>
      <c r="AU90" s="22"/>
    </row>
    <row r="91" spans="1:47" x14ac:dyDescent="0.25">
      <c r="A91" s="21" t="s">
        <v>106</v>
      </c>
      <c r="B91" s="11">
        <f t="shared" si="62"/>
        <v>94</v>
      </c>
      <c r="C91" s="284" t="s">
        <v>141</v>
      </c>
      <c r="D91" s="11"/>
      <c r="E91" s="21"/>
      <c r="F91" s="126">
        <f t="shared" si="55"/>
        <v>1208.9527666666665</v>
      </c>
      <c r="G91" s="186">
        <f t="shared" si="49"/>
        <v>1208.9527666666665</v>
      </c>
      <c r="H91" s="63"/>
      <c r="I91" s="22">
        <v>5</v>
      </c>
      <c r="J91" s="144">
        <v>1</v>
      </c>
      <c r="K91" s="191">
        <f t="shared" si="56"/>
        <v>96.531900000000007</v>
      </c>
      <c r="L91" s="187">
        <f t="shared" si="63"/>
        <v>3.2222222222222223</v>
      </c>
      <c r="M91" s="186"/>
      <c r="N91" s="186">
        <f t="shared" si="25"/>
        <v>62.209446666666679</v>
      </c>
      <c r="O91" s="186">
        <f t="shared" si="50"/>
        <v>311.04723333333339</v>
      </c>
      <c r="P91" s="187"/>
      <c r="Q91" s="189">
        <f t="shared" si="52"/>
        <v>311.04723333333339</v>
      </c>
      <c r="R91" s="184" t="s">
        <v>126</v>
      </c>
      <c r="S91" s="82">
        <v>4732.8239999999996</v>
      </c>
      <c r="T91" s="204">
        <f t="shared" si="58"/>
        <v>1520</v>
      </c>
      <c r="U91" s="186">
        <f t="shared" si="59"/>
        <v>1208.9527666666665</v>
      </c>
      <c r="V91" s="91"/>
      <c r="W91" s="64">
        <f t="shared" si="64"/>
        <v>241.79055333333332</v>
      </c>
      <c r="X91" s="186">
        <f t="shared" si="60"/>
        <v>1208.9527666666665</v>
      </c>
      <c r="Y91" s="64"/>
      <c r="Z91" s="64">
        <f t="shared" si="65"/>
        <v>304</v>
      </c>
      <c r="AA91" s="186">
        <f t="shared" si="61"/>
        <v>1520</v>
      </c>
      <c r="AB91" s="60">
        <v>380</v>
      </c>
      <c r="AC91" s="3"/>
      <c r="AD91" s="67"/>
      <c r="AE91" s="21"/>
      <c r="AF91" s="67"/>
      <c r="AG91" s="97"/>
      <c r="AH91" s="97"/>
      <c r="AI91" s="97"/>
      <c r="AJ91" s="3"/>
      <c r="AK91" s="24"/>
      <c r="AL91" s="25"/>
      <c r="AM91" s="17"/>
      <c r="AN91" s="22"/>
      <c r="AO91" s="11"/>
      <c r="AP91" s="11"/>
      <c r="AQ91" s="11"/>
      <c r="AR91" s="11"/>
      <c r="AT91" s="3"/>
      <c r="AU91" s="22"/>
    </row>
    <row r="92" spans="1:47" x14ac:dyDescent="0.25">
      <c r="A92" s="21" t="s">
        <v>106</v>
      </c>
      <c r="B92" s="11">
        <f t="shared" si="62"/>
        <v>95</v>
      </c>
      <c r="C92" s="284" t="s">
        <v>141</v>
      </c>
      <c r="D92" s="11"/>
      <c r="E92" s="21"/>
      <c r="F92" s="126">
        <f t="shared" si="55"/>
        <v>1208.9527666666665</v>
      </c>
      <c r="G92" s="186">
        <f t="shared" si="49"/>
        <v>1208.9527666666665</v>
      </c>
      <c r="H92" s="63"/>
      <c r="I92" s="22">
        <v>5</v>
      </c>
      <c r="J92" s="144">
        <v>1</v>
      </c>
      <c r="K92" s="191">
        <f t="shared" si="56"/>
        <v>96.531900000000007</v>
      </c>
      <c r="L92" s="187">
        <f t="shared" si="63"/>
        <v>3.2222222222222223</v>
      </c>
      <c r="M92" s="186"/>
      <c r="N92" s="186">
        <f t="shared" si="25"/>
        <v>62.209446666666679</v>
      </c>
      <c r="O92" s="186">
        <f t="shared" si="50"/>
        <v>311.04723333333339</v>
      </c>
      <c r="P92" s="187"/>
      <c r="Q92" s="189">
        <f t="shared" si="52"/>
        <v>311.04723333333339</v>
      </c>
      <c r="R92" s="184" t="s">
        <v>126</v>
      </c>
      <c r="S92" s="82">
        <v>4879.2</v>
      </c>
      <c r="T92" s="204">
        <f t="shared" si="58"/>
        <v>1520</v>
      </c>
      <c r="U92" s="186">
        <f t="shared" si="59"/>
        <v>1208.9527666666665</v>
      </c>
      <c r="V92" s="91"/>
      <c r="W92" s="64">
        <f t="shared" si="64"/>
        <v>241.79055333333332</v>
      </c>
      <c r="X92" s="186">
        <f t="shared" si="60"/>
        <v>1208.9527666666665</v>
      </c>
      <c r="Y92" s="64"/>
      <c r="Z92" s="64">
        <f t="shared" si="65"/>
        <v>304</v>
      </c>
      <c r="AA92" s="186">
        <f t="shared" si="61"/>
        <v>1520</v>
      </c>
      <c r="AB92" s="60">
        <v>380</v>
      </c>
      <c r="AC92" s="3"/>
      <c r="AD92" s="67"/>
      <c r="AE92" s="21"/>
      <c r="AF92" s="67"/>
      <c r="AG92" s="97"/>
      <c r="AH92" s="97"/>
      <c r="AI92" s="97"/>
      <c r="AJ92" s="3"/>
      <c r="AK92" s="24"/>
      <c r="AL92" s="25"/>
      <c r="AM92" s="17"/>
      <c r="AN92" s="22"/>
      <c r="AO92" s="11"/>
      <c r="AP92" s="11"/>
      <c r="AQ92" s="11"/>
      <c r="AR92" s="11"/>
      <c r="AT92" s="3"/>
      <c r="AU92" s="22"/>
    </row>
    <row r="93" spans="1:47" x14ac:dyDescent="0.25">
      <c r="A93" s="21" t="s">
        <v>106</v>
      </c>
      <c r="B93" s="11">
        <f t="shared" si="62"/>
        <v>96</v>
      </c>
      <c r="C93" s="284" t="s">
        <v>141</v>
      </c>
      <c r="D93" s="11"/>
      <c r="E93" s="21"/>
      <c r="F93" s="126">
        <f t="shared" si="55"/>
        <v>1208.9527666666665</v>
      </c>
      <c r="G93" s="186">
        <f t="shared" si="49"/>
        <v>1208.9527666666665</v>
      </c>
      <c r="H93" s="63"/>
      <c r="I93" s="22">
        <v>5</v>
      </c>
      <c r="J93" s="144">
        <v>1</v>
      </c>
      <c r="K93" s="191">
        <f t="shared" si="56"/>
        <v>96.531900000000007</v>
      </c>
      <c r="L93" s="187">
        <f t="shared" si="63"/>
        <v>3.2222222222222223</v>
      </c>
      <c r="M93" s="186"/>
      <c r="N93" s="186">
        <f t="shared" si="25"/>
        <v>62.209446666666679</v>
      </c>
      <c r="O93" s="186">
        <f t="shared" si="50"/>
        <v>311.04723333333339</v>
      </c>
      <c r="P93" s="187"/>
      <c r="Q93" s="189">
        <f t="shared" si="52"/>
        <v>311.04723333333339</v>
      </c>
      <c r="R93" s="184" t="s">
        <v>126</v>
      </c>
      <c r="S93" s="82">
        <v>4879.2</v>
      </c>
      <c r="T93" s="204">
        <f t="shared" si="58"/>
        <v>1520</v>
      </c>
      <c r="U93" s="186">
        <f t="shared" si="59"/>
        <v>1208.9527666666665</v>
      </c>
      <c r="V93" s="91"/>
      <c r="W93" s="64">
        <f t="shared" si="64"/>
        <v>241.79055333333332</v>
      </c>
      <c r="X93" s="186">
        <f t="shared" si="60"/>
        <v>1208.9527666666665</v>
      </c>
      <c r="Y93" s="64"/>
      <c r="Z93" s="64">
        <f t="shared" si="65"/>
        <v>304</v>
      </c>
      <c r="AA93" s="186">
        <f t="shared" si="61"/>
        <v>1520</v>
      </c>
      <c r="AB93" s="60">
        <v>380</v>
      </c>
      <c r="AC93" s="3"/>
      <c r="AD93" s="67"/>
      <c r="AE93" s="21"/>
      <c r="AF93" s="67"/>
      <c r="AG93" s="97"/>
      <c r="AH93" s="97"/>
      <c r="AI93" s="97"/>
      <c r="AJ93" s="3"/>
      <c r="AK93" s="24"/>
      <c r="AL93" s="25"/>
      <c r="AM93" s="17"/>
      <c r="AN93" s="22"/>
      <c r="AT93" s="3"/>
      <c r="AU93" s="22"/>
    </row>
    <row r="94" spans="1:47" x14ac:dyDescent="0.25">
      <c r="A94" s="21" t="s">
        <v>106</v>
      </c>
      <c r="B94" s="11">
        <f t="shared" si="62"/>
        <v>97</v>
      </c>
      <c r="C94" s="284" t="s">
        <v>141</v>
      </c>
      <c r="D94" s="11"/>
      <c r="E94" s="21"/>
      <c r="F94" s="126">
        <f t="shared" si="55"/>
        <v>1208.9527666666665</v>
      </c>
      <c r="G94" s="186">
        <f t="shared" si="49"/>
        <v>1208.9527666666665</v>
      </c>
      <c r="H94" s="63"/>
      <c r="I94" s="22">
        <v>5</v>
      </c>
      <c r="J94" s="144">
        <v>1</v>
      </c>
      <c r="K94" s="191">
        <f t="shared" si="56"/>
        <v>96.531900000000007</v>
      </c>
      <c r="L94" s="187">
        <f t="shared" si="63"/>
        <v>3.2222222222222223</v>
      </c>
      <c r="M94" s="186"/>
      <c r="N94" s="186">
        <f t="shared" si="25"/>
        <v>62.209446666666679</v>
      </c>
      <c r="O94" s="186">
        <f t="shared" si="50"/>
        <v>311.04723333333339</v>
      </c>
      <c r="P94" s="187"/>
      <c r="Q94" s="189">
        <f t="shared" si="52"/>
        <v>311.04723333333339</v>
      </c>
      <c r="R94" s="184" t="s">
        <v>126</v>
      </c>
      <c r="S94" s="82">
        <v>4244.9040000000005</v>
      </c>
      <c r="T94" s="204">
        <f t="shared" si="58"/>
        <v>1520</v>
      </c>
      <c r="U94" s="186">
        <f t="shared" si="59"/>
        <v>1208.9527666666665</v>
      </c>
      <c r="V94" s="91"/>
      <c r="W94" s="64">
        <f t="shared" si="64"/>
        <v>241.79055333333332</v>
      </c>
      <c r="X94" s="186">
        <f t="shared" si="60"/>
        <v>1208.9527666666665</v>
      </c>
      <c r="Y94" s="64"/>
      <c r="Z94" s="64">
        <f t="shared" si="65"/>
        <v>304</v>
      </c>
      <c r="AA94" s="186">
        <f t="shared" si="61"/>
        <v>1520</v>
      </c>
      <c r="AB94" s="60">
        <v>380</v>
      </c>
      <c r="AC94" s="3"/>
      <c r="AD94" s="67"/>
      <c r="AE94" s="21"/>
      <c r="AF94" s="67"/>
      <c r="AG94" s="97"/>
      <c r="AH94" s="97"/>
      <c r="AI94" s="97"/>
      <c r="AJ94" s="3"/>
      <c r="AK94" s="24"/>
      <c r="AL94" s="25"/>
      <c r="AM94" s="17"/>
      <c r="AN94" s="22"/>
      <c r="AT94" s="3"/>
      <c r="AU94" s="22"/>
    </row>
    <row r="95" spans="1:47" x14ac:dyDescent="0.25">
      <c r="A95" s="21" t="s">
        <v>106</v>
      </c>
      <c r="B95" s="11">
        <f t="shared" si="62"/>
        <v>98</v>
      </c>
      <c r="C95" s="284" t="s">
        <v>141</v>
      </c>
      <c r="D95" s="11"/>
      <c r="E95" s="21"/>
      <c r="F95" s="126">
        <f t="shared" si="55"/>
        <v>1208.9527666666665</v>
      </c>
      <c r="G95" s="186">
        <f t="shared" si="49"/>
        <v>1208.9527666666665</v>
      </c>
      <c r="H95" s="63"/>
      <c r="I95" s="22">
        <v>5</v>
      </c>
      <c r="J95" s="144">
        <v>1</v>
      </c>
      <c r="K95" s="191">
        <f t="shared" si="56"/>
        <v>96.531900000000007</v>
      </c>
      <c r="L95" s="187">
        <f t="shared" si="63"/>
        <v>3.2222222222222223</v>
      </c>
      <c r="M95" s="186"/>
      <c r="N95" s="186">
        <f t="shared" si="25"/>
        <v>62.209446666666679</v>
      </c>
      <c r="O95" s="186">
        <f t="shared" si="50"/>
        <v>311.04723333333339</v>
      </c>
      <c r="P95" s="187"/>
      <c r="Q95" s="189">
        <f t="shared" si="52"/>
        <v>311.04723333333339</v>
      </c>
      <c r="R95" s="184" t="s">
        <v>126</v>
      </c>
      <c r="S95" s="82">
        <v>4732.8239999999996</v>
      </c>
      <c r="T95" s="204">
        <f t="shared" si="58"/>
        <v>1520</v>
      </c>
      <c r="U95" s="186">
        <f t="shared" si="59"/>
        <v>1208.9527666666665</v>
      </c>
      <c r="V95" s="91"/>
      <c r="W95" s="64">
        <f t="shared" si="64"/>
        <v>241.79055333333332</v>
      </c>
      <c r="X95" s="186">
        <f t="shared" si="60"/>
        <v>1208.9527666666665</v>
      </c>
      <c r="Y95" s="64"/>
      <c r="Z95" s="64">
        <f t="shared" si="65"/>
        <v>304</v>
      </c>
      <c r="AA95" s="186">
        <f t="shared" si="61"/>
        <v>1520</v>
      </c>
      <c r="AB95" s="60">
        <v>380</v>
      </c>
      <c r="AC95" s="3"/>
      <c r="AD95" s="67"/>
      <c r="AE95" s="21"/>
      <c r="AF95" s="67"/>
      <c r="AG95" s="97"/>
      <c r="AH95" s="97"/>
      <c r="AI95" s="97"/>
      <c r="AJ95" s="3"/>
      <c r="AK95" s="24"/>
      <c r="AL95" s="25"/>
      <c r="AM95" s="17"/>
      <c r="AN95" s="22"/>
      <c r="AT95" s="3"/>
      <c r="AU95" s="22"/>
    </row>
    <row r="96" spans="1:47" x14ac:dyDescent="0.25">
      <c r="A96" s="21" t="s">
        <v>106</v>
      </c>
      <c r="B96" s="11">
        <f t="shared" si="62"/>
        <v>99</v>
      </c>
      <c r="C96" s="284" t="s">
        <v>141</v>
      </c>
      <c r="D96" s="11"/>
      <c r="E96" s="21"/>
      <c r="F96" s="126">
        <f t="shared" si="55"/>
        <v>1240.0574899999999</v>
      </c>
      <c r="G96" s="186">
        <f t="shared" si="49"/>
        <v>1240.0574899999999</v>
      </c>
      <c r="H96" s="63"/>
      <c r="I96" s="22">
        <v>5</v>
      </c>
      <c r="J96" s="144">
        <v>1</v>
      </c>
      <c r="K96" s="191">
        <f t="shared" si="56"/>
        <v>96.531900000000007</v>
      </c>
      <c r="L96" s="187">
        <f>$AL$9</f>
        <v>2.9</v>
      </c>
      <c r="M96" s="186">
        <f t="shared" si="57"/>
        <v>55.988502000000004</v>
      </c>
      <c r="N96" s="186"/>
      <c r="O96" s="186">
        <f t="shared" si="50"/>
        <v>279.94251000000003</v>
      </c>
      <c r="P96" s="189">
        <f>K96*L96/J96</f>
        <v>279.94251000000003</v>
      </c>
      <c r="Q96" s="192"/>
      <c r="R96" s="185" t="s">
        <v>127</v>
      </c>
      <c r="S96" s="83">
        <v>6507.2520000000004</v>
      </c>
      <c r="T96" s="204">
        <f t="shared" si="58"/>
        <v>1520</v>
      </c>
      <c r="U96" s="186">
        <f t="shared" si="59"/>
        <v>1240.0574899999999</v>
      </c>
      <c r="V96" s="64">
        <f>U96/I96</f>
        <v>248.01149799999999</v>
      </c>
      <c r="W96" s="91"/>
      <c r="X96" s="186">
        <f t="shared" si="60"/>
        <v>1240.0574899999999</v>
      </c>
      <c r="Y96" s="64">
        <f>V96+M96</f>
        <v>304</v>
      </c>
      <c r="Z96" s="64"/>
      <c r="AA96" s="186">
        <f t="shared" si="61"/>
        <v>1520</v>
      </c>
      <c r="AB96" s="60">
        <v>380</v>
      </c>
      <c r="AC96" s="3"/>
      <c r="AD96" s="67"/>
      <c r="AE96" s="21"/>
      <c r="AF96" s="67"/>
      <c r="AG96" s="97"/>
      <c r="AH96" s="97"/>
      <c r="AI96" s="97"/>
      <c r="AJ96" s="3"/>
      <c r="AK96" s="24"/>
      <c r="AL96" s="25"/>
      <c r="AM96" s="17"/>
      <c r="AN96" s="22"/>
      <c r="AT96" s="3"/>
      <c r="AU96" s="22"/>
    </row>
    <row r="97" spans="1:47" x14ac:dyDescent="0.25">
      <c r="A97" s="21" t="s">
        <v>106</v>
      </c>
      <c r="B97" s="11">
        <f t="shared" si="62"/>
        <v>100</v>
      </c>
      <c r="C97" s="284" t="s">
        <v>141</v>
      </c>
      <c r="D97" s="11"/>
      <c r="E97" s="21"/>
      <c r="F97" s="126">
        <f t="shared" si="55"/>
        <v>1240.0574899999999</v>
      </c>
      <c r="G97" s="186">
        <f t="shared" si="49"/>
        <v>1240.0574899999999</v>
      </c>
      <c r="H97" s="63"/>
      <c r="I97" s="22">
        <v>5</v>
      </c>
      <c r="J97" s="144">
        <v>1</v>
      </c>
      <c r="K97" s="191">
        <f t="shared" si="56"/>
        <v>96.531900000000007</v>
      </c>
      <c r="L97" s="187">
        <f>$AL$9</f>
        <v>2.9</v>
      </c>
      <c r="M97" s="186">
        <f t="shared" si="57"/>
        <v>55.988502000000004</v>
      </c>
      <c r="N97" s="186"/>
      <c r="O97" s="186">
        <f t="shared" si="50"/>
        <v>279.94251000000003</v>
      </c>
      <c r="P97" s="189">
        <f>K97*L97/J97</f>
        <v>279.94251000000003</v>
      </c>
      <c r="Q97" s="192"/>
      <c r="R97" s="185" t="s">
        <v>127</v>
      </c>
      <c r="S97" s="83">
        <v>6243.84</v>
      </c>
      <c r="T97" s="204">
        <f t="shared" si="58"/>
        <v>1520</v>
      </c>
      <c r="U97" s="186">
        <f t="shared" si="59"/>
        <v>1240.0574899999999</v>
      </c>
      <c r="V97" s="64">
        <f>U97/I97</f>
        <v>248.01149799999999</v>
      </c>
      <c r="W97" s="91"/>
      <c r="X97" s="186">
        <f t="shared" si="60"/>
        <v>1240.0574899999999</v>
      </c>
      <c r="Y97" s="64">
        <f>V97+M97</f>
        <v>304</v>
      </c>
      <c r="Z97" s="64"/>
      <c r="AA97" s="186">
        <f t="shared" si="61"/>
        <v>1520</v>
      </c>
      <c r="AB97" s="60">
        <v>380</v>
      </c>
      <c r="AC97" s="3"/>
      <c r="AD97" s="67"/>
      <c r="AE97" s="21"/>
      <c r="AF97" s="67"/>
      <c r="AG97" s="97"/>
      <c r="AH97" s="97"/>
      <c r="AI97" s="97"/>
      <c r="AJ97" s="3"/>
      <c r="AK97" s="24"/>
      <c r="AL97" s="25"/>
      <c r="AM97" s="17"/>
      <c r="AN97" s="22"/>
      <c r="AT97" s="3"/>
      <c r="AU97" s="22"/>
    </row>
    <row r="98" spans="1:47" x14ac:dyDescent="0.25">
      <c r="A98" s="21" t="s">
        <v>106</v>
      </c>
      <c r="B98" s="11">
        <f t="shared" si="62"/>
        <v>101</v>
      </c>
      <c r="C98" s="284" t="s">
        <v>141</v>
      </c>
      <c r="D98" s="11"/>
      <c r="E98" s="21"/>
      <c r="F98" s="126">
        <f t="shared" si="55"/>
        <v>1240.0574899999999</v>
      </c>
      <c r="G98" s="186">
        <f t="shared" si="49"/>
        <v>1240.0574899999999</v>
      </c>
      <c r="H98" s="63"/>
      <c r="I98" s="22">
        <v>5</v>
      </c>
      <c r="J98" s="144">
        <v>1</v>
      </c>
      <c r="K98" s="191">
        <f t="shared" si="56"/>
        <v>96.531900000000007</v>
      </c>
      <c r="L98" s="187">
        <f>$AL$9</f>
        <v>2.9</v>
      </c>
      <c r="M98" s="186">
        <f t="shared" si="57"/>
        <v>55.988502000000004</v>
      </c>
      <c r="N98" s="186"/>
      <c r="O98" s="186">
        <f t="shared" si="50"/>
        <v>279.94251000000003</v>
      </c>
      <c r="P98" s="189">
        <f>K98*L98/J98</f>
        <v>279.94251000000003</v>
      </c>
      <c r="Q98" s="192"/>
      <c r="R98" s="185" t="s">
        <v>127</v>
      </c>
      <c r="S98" s="83">
        <v>6243.84</v>
      </c>
      <c r="T98" s="204">
        <f t="shared" si="58"/>
        <v>1520</v>
      </c>
      <c r="U98" s="186">
        <f t="shared" si="59"/>
        <v>1240.0574899999999</v>
      </c>
      <c r="V98" s="64">
        <f>U98/I98</f>
        <v>248.01149799999999</v>
      </c>
      <c r="W98" s="91"/>
      <c r="X98" s="186">
        <f t="shared" si="60"/>
        <v>1240.0574899999999</v>
      </c>
      <c r="Y98" s="64">
        <f>V98+M98</f>
        <v>304</v>
      </c>
      <c r="Z98" s="64"/>
      <c r="AA98" s="186">
        <f t="shared" si="61"/>
        <v>1520</v>
      </c>
      <c r="AB98" s="60">
        <v>380</v>
      </c>
      <c r="AC98" s="3"/>
      <c r="AD98" s="67"/>
      <c r="AE98" s="21"/>
      <c r="AF98" s="67"/>
      <c r="AG98" s="97"/>
      <c r="AH98" s="97"/>
      <c r="AI98" s="97"/>
      <c r="AJ98" s="3"/>
      <c r="AK98" s="24"/>
      <c r="AL98" s="25"/>
      <c r="AM98" s="17"/>
      <c r="AN98" s="22"/>
      <c r="AT98" s="3"/>
      <c r="AU98" s="22"/>
    </row>
    <row r="99" spans="1:47" x14ac:dyDescent="0.25">
      <c r="A99" s="21" t="s">
        <v>106</v>
      </c>
      <c r="B99" s="11">
        <f t="shared" si="62"/>
        <v>102</v>
      </c>
      <c r="C99" s="284" t="s">
        <v>141</v>
      </c>
      <c r="D99" s="11"/>
      <c r="E99" s="21"/>
      <c r="F99" s="126">
        <f t="shared" si="55"/>
        <v>1208.9527666666665</v>
      </c>
      <c r="G99" s="186">
        <f t="shared" si="49"/>
        <v>1208.9527666666665</v>
      </c>
      <c r="H99" s="63"/>
      <c r="I99" s="22">
        <v>5</v>
      </c>
      <c r="J99" s="144">
        <v>1</v>
      </c>
      <c r="K99" s="191">
        <f t="shared" si="56"/>
        <v>96.531900000000007</v>
      </c>
      <c r="L99" s="187">
        <f>IF(I99&gt;4.5,(I99/4.5)*$AL$9,$AL$9)</f>
        <v>3.2222222222222223</v>
      </c>
      <c r="M99" s="186"/>
      <c r="N99" s="186">
        <f t="shared" ref="N99:N154" si="66">Q99/I99</f>
        <v>62.209446666666679</v>
      </c>
      <c r="O99" s="186">
        <f t="shared" si="50"/>
        <v>311.04723333333339</v>
      </c>
      <c r="P99" s="187"/>
      <c r="Q99" s="189">
        <f>K99*L99/J99</f>
        <v>311.04723333333339</v>
      </c>
      <c r="R99" s="184" t="s">
        <v>126</v>
      </c>
      <c r="S99" s="82">
        <v>4732.8239999999996</v>
      </c>
      <c r="T99" s="204">
        <f t="shared" si="58"/>
        <v>1520</v>
      </c>
      <c r="U99" s="186">
        <f t="shared" si="59"/>
        <v>1208.9527666666665</v>
      </c>
      <c r="V99" s="91"/>
      <c r="W99" s="64">
        <f>U99/I99</f>
        <v>241.79055333333332</v>
      </c>
      <c r="X99" s="186">
        <f t="shared" si="60"/>
        <v>1208.9527666666665</v>
      </c>
      <c r="Y99" s="64"/>
      <c r="Z99" s="64">
        <f>W99+N99</f>
        <v>304</v>
      </c>
      <c r="AA99" s="186">
        <f t="shared" si="61"/>
        <v>1520</v>
      </c>
      <c r="AB99" s="60">
        <v>380</v>
      </c>
      <c r="AC99" s="3"/>
      <c r="AD99" s="67"/>
      <c r="AE99" s="21"/>
      <c r="AF99" s="67"/>
      <c r="AG99" s="97"/>
      <c r="AH99" s="97"/>
      <c r="AI99" s="97"/>
      <c r="AJ99" s="3"/>
      <c r="AK99" s="24"/>
      <c r="AL99" s="25"/>
      <c r="AM99" s="17"/>
      <c r="AN99" s="22"/>
      <c r="AT99" s="3"/>
      <c r="AU99" s="22"/>
    </row>
    <row r="100" spans="1:47" x14ac:dyDescent="0.25">
      <c r="A100" s="21" t="s">
        <v>106</v>
      </c>
      <c r="B100" s="11">
        <f t="shared" si="62"/>
        <v>103</v>
      </c>
      <c r="C100" s="284" t="s">
        <v>141</v>
      </c>
      <c r="D100" s="11"/>
      <c r="E100" s="21"/>
      <c r="F100" s="126">
        <f t="shared" si="55"/>
        <v>1120.0574899999999</v>
      </c>
      <c r="G100" s="186">
        <f t="shared" si="49"/>
        <v>1120.0574899999999</v>
      </c>
      <c r="H100" s="63"/>
      <c r="I100" s="22">
        <v>5</v>
      </c>
      <c r="J100" s="144">
        <v>1</v>
      </c>
      <c r="K100" s="191">
        <f t="shared" si="56"/>
        <v>96.531900000000007</v>
      </c>
      <c r="L100" s="187">
        <f>$AL$9</f>
        <v>2.9</v>
      </c>
      <c r="M100" s="186">
        <f t="shared" si="57"/>
        <v>55.988502000000004</v>
      </c>
      <c r="N100" s="186"/>
      <c r="O100" s="186">
        <f t="shared" si="50"/>
        <v>279.94251000000003</v>
      </c>
      <c r="P100" s="189">
        <f>K100*L100/J100</f>
        <v>279.94251000000003</v>
      </c>
      <c r="Q100" s="192"/>
      <c r="R100" s="185" t="s">
        <v>127</v>
      </c>
      <c r="S100" s="83">
        <v>37398</v>
      </c>
      <c r="T100" s="204">
        <f t="shared" si="58"/>
        <v>1400</v>
      </c>
      <c r="U100" s="186">
        <f t="shared" si="59"/>
        <v>1120.0574899999999</v>
      </c>
      <c r="V100" s="64">
        <f>U100/I100</f>
        <v>224.01149799999999</v>
      </c>
      <c r="W100" s="91"/>
      <c r="X100" s="186">
        <f t="shared" si="60"/>
        <v>1120.0574899999999</v>
      </c>
      <c r="Y100" s="64">
        <f>V100+M100</f>
        <v>280</v>
      </c>
      <c r="Z100" s="64"/>
      <c r="AA100" s="186">
        <f t="shared" si="61"/>
        <v>1400</v>
      </c>
      <c r="AB100" s="60">
        <v>350</v>
      </c>
      <c r="AC100" s="3"/>
      <c r="AD100" s="67"/>
      <c r="AE100" s="21"/>
      <c r="AF100" s="67"/>
      <c r="AG100" s="97"/>
      <c r="AH100" s="97"/>
      <c r="AI100" s="97"/>
      <c r="AJ100" s="3"/>
      <c r="AK100" s="24"/>
      <c r="AL100" s="25"/>
      <c r="AM100" s="17"/>
      <c r="AN100" s="22"/>
      <c r="AT100" s="3"/>
      <c r="AU100" s="22"/>
    </row>
    <row r="101" spans="1:47" x14ac:dyDescent="0.25">
      <c r="A101" s="21" t="s">
        <v>106</v>
      </c>
      <c r="B101" s="11">
        <f t="shared" si="62"/>
        <v>104</v>
      </c>
      <c r="C101" s="284" t="s">
        <v>141</v>
      </c>
      <c r="D101" s="11"/>
      <c r="E101" s="21"/>
      <c r="F101" s="126">
        <f t="shared" si="55"/>
        <v>1208.9527666666665</v>
      </c>
      <c r="G101" s="186">
        <f t="shared" si="49"/>
        <v>1208.9527666666665</v>
      </c>
      <c r="H101" s="63"/>
      <c r="I101" s="22">
        <v>5</v>
      </c>
      <c r="J101" s="144">
        <v>1</v>
      </c>
      <c r="K101" s="191">
        <f t="shared" si="56"/>
        <v>96.531900000000007</v>
      </c>
      <c r="L101" s="187">
        <f t="shared" ref="L101:L107" si="67">IF(I101&gt;4.5,(I101/4.5)*$AL$9,$AL$9)</f>
        <v>3.2222222222222223</v>
      </c>
      <c r="M101" s="186"/>
      <c r="N101" s="186">
        <f t="shared" si="66"/>
        <v>62.209446666666679</v>
      </c>
      <c r="O101" s="186">
        <f t="shared" si="50"/>
        <v>311.04723333333339</v>
      </c>
      <c r="P101" s="187"/>
      <c r="Q101" s="189">
        <f t="shared" ref="Q101:Q107" si="68">K101*L101/J101</f>
        <v>311.04723333333339</v>
      </c>
      <c r="R101" s="184" t="s">
        <v>126</v>
      </c>
      <c r="S101" s="82">
        <v>3903.36</v>
      </c>
      <c r="T101" s="204">
        <f t="shared" si="58"/>
        <v>1520</v>
      </c>
      <c r="U101" s="186">
        <f t="shared" si="59"/>
        <v>1208.9527666666665</v>
      </c>
      <c r="V101" s="91"/>
      <c r="W101" s="64">
        <f t="shared" ref="W101:W107" si="69">U101/I101</f>
        <v>241.79055333333332</v>
      </c>
      <c r="X101" s="186">
        <f t="shared" si="60"/>
        <v>1208.9527666666665</v>
      </c>
      <c r="Y101" s="64"/>
      <c r="Z101" s="64">
        <f t="shared" ref="Z101:Z107" si="70">W101+N101</f>
        <v>304</v>
      </c>
      <c r="AA101" s="186">
        <f t="shared" si="61"/>
        <v>1520</v>
      </c>
      <c r="AB101" s="60">
        <v>380</v>
      </c>
      <c r="AC101" s="3"/>
      <c r="AD101" s="67"/>
      <c r="AE101" s="21"/>
      <c r="AF101" s="67"/>
      <c r="AG101" s="97"/>
      <c r="AH101" s="97"/>
      <c r="AI101" s="97"/>
      <c r="AJ101" s="3"/>
      <c r="AK101" s="24"/>
      <c r="AL101" s="25"/>
      <c r="AM101" s="17"/>
      <c r="AN101" s="22"/>
      <c r="AT101" s="3"/>
      <c r="AU101" s="22"/>
    </row>
    <row r="102" spans="1:47" x14ac:dyDescent="0.25">
      <c r="A102" s="21" t="s">
        <v>106</v>
      </c>
      <c r="B102" s="11">
        <f t="shared" si="62"/>
        <v>105</v>
      </c>
      <c r="C102" s="284" t="s">
        <v>141</v>
      </c>
      <c r="D102" s="11"/>
      <c r="E102" s="21"/>
      <c r="F102" s="126">
        <f t="shared" si="55"/>
        <v>1208.9527666666665</v>
      </c>
      <c r="G102" s="186">
        <f t="shared" si="49"/>
        <v>1208.9527666666665</v>
      </c>
      <c r="H102" s="63"/>
      <c r="I102" s="22">
        <v>5</v>
      </c>
      <c r="J102" s="144">
        <v>1</v>
      </c>
      <c r="K102" s="191">
        <f t="shared" si="56"/>
        <v>96.531900000000007</v>
      </c>
      <c r="L102" s="187">
        <f t="shared" si="67"/>
        <v>3.2222222222222223</v>
      </c>
      <c r="M102" s="186"/>
      <c r="N102" s="186">
        <f t="shared" si="66"/>
        <v>62.209446666666679</v>
      </c>
      <c r="O102" s="186">
        <f t="shared" si="50"/>
        <v>311.04723333333339</v>
      </c>
      <c r="P102" s="187"/>
      <c r="Q102" s="189">
        <f t="shared" si="68"/>
        <v>311.04723333333339</v>
      </c>
      <c r="R102" s="184" t="s">
        <v>126</v>
      </c>
      <c r="S102" s="82">
        <v>3903.36</v>
      </c>
      <c r="T102" s="204">
        <f t="shared" si="58"/>
        <v>1520</v>
      </c>
      <c r="U102" s="186">
        <f t="shared" si="59"/>
        <v>1208.9527666666665</v>
      </c>
      <c r="V102" s="91"/>
      <c r="W102" s="64">
        <f t="shared" si="69"/>
        <v>241.79055333333332</v>
      </c>
      <c r="X102" s="186">
        <f t="shared" si="60"/>
        <v>1208.9527666666665</v>
      </c>
      <c r="Y102" s="64"/>
      <c r="Z102" s="64">
        <f t="shared" si="70"/>
        <v>304</v>
      </c>
      <c r="AA102" s="186">
        <f t="shared" si="61"/>
        <v>1520</v>
      </c>
      <c r="AB102" s="60">
        <v>380</v>
      </c>
      <c r="AC102" s="3"/>
      <c r="AD102" s="67"/>
      <c r="AE102" s="21"/>
      <c r="AF102" s="67"/>
      <c r="AG102" s="97"/>
      <c r="AH102" s="97"/>
      <c r="AI102" s="97"/>
      <c r="AJ102" s="3"/>
      <c r="AK102" s="24"/>
      <c r="AL102" s="25"/>
      <c r="AM102" s="17"/>
      <c r="AN102" s="22"/>
      <c r="AT102" s="3"/>
      <c r="AU102" s="22"/>
    </row>
    <row r="103" spans="1:47" x14ac:dyDescent="0.25">
      <c r="A103" s="21" t="s">
        <v>106</v>
      </c>
      <c r="B103" s="11">
        <f t="shared" si="62"/>
        <v>106</v>
      </c>
      <c r="C103" s="284" t="s">
        <v>141</v>
      </c>
      <c r="D103" s="11"/>
      <c r="E103" s="21"/>
      <c r="F103" s="126">
        <f t="shared" si="55"/>
        <v>1208.9527666666665</v>
      </c>
      <c r="G103" s="186">
        <f t="shared" si="49"/>
        <v>1208.9527666666665</v>
      </c>
      <c r="H103" s="63"/>
      <c r="I103" s="22">
        <v>5</v>
      </c>
      <c r="J103" s="144">
        <v>1</v>
      </c>
      <c r="K103" s="191">
        <f t="shared" si="56"/>
        <v>96.531900000000007</v>
      </c>
      <c r="L103" s="187">
        <f t="shared" si="67"/>
        <v>3.2222222222222223</v>
      </c>
      <c r="M103" s="186"/>
      <c r="N103" s="186">
        <f t="shared" si="66"/>
        <v>62.209446666666679</v>
      </c>
      <c r="O103" s="186">
        <f t="shared" si="50"/>
        <v>311.04723333333339</v>
      </c>
      <c r="P103" s="187"/>
      <c r="Q103" s="189">
        <f t="shared" si="68"/>
        <v>311.04723333333339</v>
      </c>
      <c r="R103" s="184" t="s">
        <v>126</v>
      </c>
      <c r="S103" s="82">
        <v>4244.9040000000005</v>
      </c>
      <c r="T103" s="204">
        <f t="shared" si="58"/>
        <v>1520</v>
      </c>
      <c r="U103" s="186">
        <f t="shared" si="59"/>
        <v>1208.9527666666665</v>
      </c>
      <c r="V103" s="91"/>
      <c r="W103" s="64">
        <f t="shared" si="69"/>
        <v>241.79055333333332</v>
      </c>
      <c r="X103" s="186">
        <f t="shared" si="60"/>
        <v>1208.9527666666665</v>
      </c>
      <c r="Y103" s="64"/>
      <c r="Z103" s="64">
        <f t="shared" si="70"/>
        <v>304</v>
      </c>
      <c r="AA103" s="186">
        <f t="shared" si="61"/>
        <v>1520</v>
      </c>
      <c r="AB103" s="60">
        <v>380</v>
      </c>
      <c r="AC103" s="3"/>
      <c r="AD103" s="67"/>
      <c r="AE103" s="21"/>
      <c r="AF103" s="67"/>
      <c r="AG103" s="97"/>
      <c r="AH103" s="97"/>
      <c r="AI103" s="97"/>
      <c r="AJ103" s="3"/>
      <c r="AK103" s="24"/>
      <c r="AL103" s="25"/>
      <c r="AM103" s="17"/>
      <c r="AN103" s="22"/>
      <c r="AT103" s="3"/>
      <c r="AU103" s="22"/>
    </row>
    <row r="104" spans="1:47" x14ac:dyDescent="0.25">
      <c r="A104" s="21" t="s">
        <v>106</v>
      </c>
      <c r="B104" s="11">
        <f t="shared" si="62"/>
        <v>107</v>
      </c>
      <c r="C104" s="284" t="s">
        <v>141</v>
      </c>
      <c r="D104" s="11"/>
      <c r="E104" s="21"/>
      <c r="F104" s="126">
        <f t="shared" si="55"/>
        <v>1208.9527666666665</v>
      </c>
      <c r="G104" s="186">
        <f t="shared" si="49"/>
        <v>1208.9527666666665</v>
      </c>
      <c r="H104" s="63"/>
      <c r="I104" s="22">
        <v>5</v>
      </c>
      <c r="J104" s="144">
        <v>1</v>
      </c>
      <c r="K104" s="191">
        <f t="shared" si="56"/>
        <v>96.531900000000007</v>
      </c>
      <c r="L104" s="187">
        <f t="shared" si="67"/>
        <v>3.2222222222222223</v>
      </c>
      <c r="M104" s="186"/>
      <c r="N104" s="186">
        <f t="shared" si="66"/>
        <v>62.209446666666679</v>
      </c>
      <c r="O104" s="186">
        <f t="shared" si="50"/>
        <v>311.04723333333339</v>
      </c>
      <c r="P104" s="187"/>
      <c r="Q104" s="189">
        <f t="shared" si="68"/>
        <v>311.04723333333339</v>
      </c>
      <c r="R104" s="184" t="s">
        <v>126</v>
      </c>
      <c r="S104" s="82">
        <v>3903.36</v>
      </c>
      <c r="T104" s="204">
        <f t="shared" si="58"/>
        <v>1520</v>
      </c>
      <c r="U104" s="186">
        <f t="shared" si="59"/>
        <v>1208.9527666666665</v>
      </c>
      <c r="V104" s="91"/>
      <c r="W104" s="64">
        <f t="shared" si="69"/>
        <v>241.79055333333332</v>
      </c>
      <c r="X104" s="186">
        <f t="shared" si="60"/>
        <v>1208.9527666666665</v>
      </c>
      <c r="Y104" s="64"/>
      <c r="Z104" s="64">
        <f t="shared" si="70"/>
        <v>304</v>
      </c>
      <c r="AA104" s="186">
        <f t="shared" si="61"/>
        <v>1520</v>
      </c>
      <c r="AB104" s="60">
        <v>380</v>
      </c>
      <c r="AC104" s="3"/>
      <c r="AD104" s="67"/>
      <c r="AE104" s="21"/>
      <c r="AF104" s="67"/>
      <c r="AG104" s="97"/>
      <c r="AH104" s="97"/>
      <c r="AI104" s="97"/>
      <c r="AJ104" s="3"/>
      <c r="AK104" s="24"/>
      <c r="AL104" s="25"/>
      <c r="AM104" s="17"/>
      <c r="AN104" s="22"/>
      <c r="AT104" s="3"/>
      <c r="AU104" s="22"/>
    </row>
    <row r="105" spans="1:47" x14ac:dyDescent="0.25">
      <c r="A105" s="21" t="s">
        <v>106</v>
      </c>
      <c r="B105" s="11">
        <f t="shared" si="62"/>
        <v>108</v>
      </c>
      <c r="C105" s="284" t="s">
        <v>141</v>
      </c>
      <c r="D105" s="11"/>
      <c r="E105" s="21"/>
      <c r="F105" s="126">
        <f t="shared" si="55"/>
        <v>1208.9527666666665</v>
      </c>
      <c r="G105" s="186">
        <f t="shared" si="49"/>
        <v>1208.9527666666665</v>
      </c>
      <c r="H105" s="63"/>
      <c r="I105" s="22">
        <v>5</v>
      </c>
      <c r="J105" s="144">
        <v>1</v>
      </c>
      <c r="K105" s="191">
        <f t="shared" si="56"/>
        <v>96.531900000000007</v>
      </c>
      <c r="L105" s="187">
        <f t="shared" si="67"/>
        <v>3.2222222222222223</v>
      </c>
      <c r="M105" s="186"/>
      <c r="N105" s="186">
        <f t="shared" si="66"/>
        <v>62.209446666666679</v>
      </c>
      <c r="O105" s="186">
        <f t="shared" si="50"/>
        <v>311.04723333333339</v>
      </c>
      <c r="P105" s="187"/>
      <c r="Q105" s="189">
        <f t="shared" si="68"/>
        <v>311.04723333333339</v>
      </c>
      <c r="R105" s="184" t="s">
        <v>126</v>
      </c>
      <c r="S105" s="82">
        <v>3903.36</v>
      </c>
      <c r="T105" s="204">
        <f t="shared" si="58"/>
        <v>1520</v>
      </c>
      <c r="U105" s="186">
        <f t="shared" si="59"/>
        <v>1208.9527666666665</v>
      </c>
      <c r="V105" s="91"/>
      <c r="W105" s="64">
        <f t="shared" si="69"/>
        <v>241.79055333333332</v>
      </c>
      <c r="X105" s="186">
        <f t="shared" si="60"/>
        <v>1208.9527666666665</v>
      </c>
      <c r="Y105" s="64"/>
      <c r="Z105" s="64">
        <f t="shared" si="70"/>
        <v>304</v>
      </c>
      <c r="AA105" s="186">
        <f t="shared" si="61"/>
        <v>1520</v>
      </c>
      <c r="AB105" s="60">
        <v>380</v>
      </c>
      <c r="AC105" s="3"/>
      <c r="AD105" s="67"/>
      <c r="AE105" s="21"/>
      <c r="AF105" s="67"/>
      <c r="AG105" s="97"/>
      <c r="AH105" s="97"/>
      <c r="AI105" s="97"/>
      <c r="AJ105" s="3"/>
      <c r="AK105" s="24"/>
      <c r="AL105" s="25"/>
      <c r="AM105" s="17"/>
      <c r="AN105" s="22"/>
      <c r="AT105" s="3"/>
      <c r="AU105" s="22"/>
    </row>
    <row r="106" spans="1:47" x14ac:dyDescent="0.25">
      <c r="A106" s="21" t="s">
        <v>106</v>
      </c>
      <c r="B106" s="21">
        <f t="shared" si="62"/>
        <v>109</v>
      </c>
      <c r="C106" s="284" t="s">
        <v>141</v>
      </c>
      <c r="D106" s="11"/>
      <c r="E106" s="21"/>
      <c r="F106" s="126">
        <f t="shared" si="55"/>
        <v>1208.9527666666665</v>
      </c>
      <c r="G106" s="186">
        <f t="shared" si="49"/>
        <v>1208.9527666666665</v>
      </c>
      <c r="H106" s="63"/>
      <c r="I106" s="22">
        <v>5</v>
      </c>
      <c r="J106" s="144">
        <v>1</v>
      </c>
      <c r="K106" s="191">
        <f t="shared" si="56"/>
        <v>96.531900000000007</v>
      </c>
      <c r="L106" s="187">
        <f t="shared" si="67"/>
        <v>3.2222222222222223</v>
      </c>
      <c r="M106" s="186"/>
      <c r="N106" s="186">
        <f t="shared" si="66"/>
        <v>62.209446666666679</v>
      </c>
      <c r="O106" s="186">
        <f t="shared" si="50"/>
        <v>311.04723333333339</v>
      </c>
      <c r="P106" s="187"/>
      <c r="Q106" s="189">
        <f t="shared" si="68"/>
        <v>311.04723333333339</v>
      </c>
      <c r="R106" s="184" t="s">
        <v>126</v>
      </c>
      <c r="S106" s="82">
        <v>3903.36</v>
      </c>
      <c r="T106" s="204">
        <v>1520</v>
      </c>
      <c r="U106" s="186">
        <f t="shared" si="59"/>
        <v>1208.9527666666665</v>
      </c>
      <c r="V106" s="91"/>
      <c r="W106" s="64">
        <f t="shared" si="69"/>
        <v>241.79055333333332</v>
      </c>
      <c r="X106" s="186">
        <f t="shared" si="60"/>
        <v>1208.9527666666665</v>
      </c>
      <c r="Y106" s="64"/>
      <c r="Z106" s="64">
        <f t="shared" si="70"/>
        <v>304</v>
      </c>
      <c r="AA106" s="186">
        <f t="shared" si="61"/>
        <v>1520</v>
      </c>
      <c r="AB106" s="60">
        <v>380</v>
      </c>
      <c r="AC106" s="3"/>
      <c r="AD106" s="67"/>
      <c r="AE106" s="21"/>
      <c r="AF106" s="67"/>
      <c r="AG106" s="97"/>
      <c r="AH106" s="97"/>
      <c r="AI106" s="97"/>
      <c r="AJ106" s="3"/>
      <c r="AK106" s="24"/>
      <c r="AL106" s="25"/>
      <c r="AM106" s="17"/>
      <c r="AN106" s="22"/>
      <c r="AT106" s="3"/>
      <c r="AU106" s="22"/>
    </row>
    <row r="107" spans="1:47" x14ac:dyDescent="0.25">
      <c r="A107" s="21" t="s">
        <v>106</v>
      </c>
      <c r="B107" s="11">
        <f t="shared" si="62"/>
        <v>110</v>
      </c>
      <c r="C107" s="284" t="s">
        <v>141</v>
      </c>
      <c r="D107" s="11"/>
      <c r="E107" s="21"/>
      <c r="F107" s="126">
        <f t="shared" si="55"/>
        <v>1208.9527666666665</v>
      </c>
      <c r="G107" s="186">
        <f t="shared" si="49"/>
        <v>1208.9527666666665</v>
      </c>
      <c r="H107" s="63"/>
      <c r="I107" s="22">
        <v>5</v>
      </c>
      <c r="J107" s="144">
        <v>1</v>
      </c>
      <c r="K107" s="191">
        <f t="shared" si="56"/>
        <v>96.531900000000007</v>
      </c>
      <c r="L107" s="187">
        <f t="shared" si="67"/>
        <v>3.2222222222222223</v>
      </c>
      <c r="M107" s="186"/>
      <c r="N107" s="186">
        <f t="shared" si="66"/>
        <v>62.209446666666679</v>
      </c>
      <c r="O107" s="186">
        <f t="shared" si="50"/>
        <v>311.04723333333339</v>
      </c>
      <c r="P107" s="187"/>
      <c r="Q107" s="189">
        <f t="shared" si="68"/>
        <v>311.04723333333339</v>
      </c>
      <c r="R107" s="184" t="s">
        <v>126</v>
      </c>
      <c r="S107" s="82">
        <v>4675.8999999999996</v>
      </c>
      <c r="T107" s="204">
        <v>1520</v>
      </c>
      <c r="U107" s="186">
        <f t="shared" si="59"/>
        <v>1208.9527666666665</v>
      </c>
      <c r="V107" s="91"/>
      <c r="W107" s="64">
        <f t="shared" si="69"/>
        <v>241.79055333333332</v>
      </c>
      <c r="X107" s="186">
        <f t="shared" si="60"/>
        <v>1208.9527666666665</v>
      </c>
      <c r="Y107" s="64"/>
      <c r="Z107" s="64">
        <f t="shared" si="70"/>
        <v>304</v>
      </c>
      <c r="AA107" s="186">
        <f t="shared" si="61"/>
        <v>1520</v>
      </c>
      <c r="AB107" s="60">
        <v>380</v>
      </c>
      <c r="AC107" s="3"/>
      <c r="AD107" s="67"/>
      <c r="AE107" s="21"/>
      <c r="AF107" s="67"/>
      <c r="AG107" s="97"/>
      <c r="AH107" s="97"/>
      <c r="AI107" s="97"/>
      <c r="AJ107" s="3"/>
      <c r="AK107" s="24"/>
      <c r="AL107" s="25"/>
      <c r="AM107" s="17"/>
      <c r="AN107" s="22"/>
      <c r="AT107" s="3"/>
      <c r="AU107" s="22"/>
    </row>
    <row r="108" spans="1:47" x14ac:dyDescent="0.25">
      <c r="A108" s="21" t="s">
        <v>106</v>
      </c>
      <c r="B108" s="11">
        <f t="shared" si="62"/>
        <v>111</v>
      </c>
      <c r="C108" s="284" t="s">
        <v>141</v>
      </c>
      <c r="D108" s="11"/>
      <c r="E108" s="21"/>
      <c r="F108" s="126">
        <f t="shared" si="55"/>
        <v>1240.0574899999999</v>
      </c>
      <c r="G108" s="186">
        <f t="shared" si="49"/>
        <v>1240.0574899999999</v>
      </c>
      <c r="H108" s="63"/>
      <c r="I108" s="22">
        <v>5</v>
      </c>
      <c r="J108" s="144">
        <v>1</v>
      </c>
      <c r="K108" s="191">
        <f t="shared" si="56"/>
        <v>96.531900000000007</v>
      </c>
      <c r="L108" s="187">
        <f>$AL$9</f>
        <v>2.9</v>
      </c>
      <c r="M108" s="186">
        <f t="shared" si="57"/>
        <v>55.988502000000004</v>
      </c>
      <c r="N108" s="186"/>
      <c r="O108" s="186">
        <f t="shared" si="50"/>
        <v>279.94251000000003</v>
      </c>
      <c r="P108" s="189">
        <f>K108*L108/J108</f>
        <v>279.94251000000003</v>
      </c>
      <c r="Q108" s="192"/>
      <c r="R108" s="185" t="s">
        <v>127</v>
      </c>
      <c r="S108" s="83">
        <v>4550.1984000000002</v>
      </c>
      <c r="T108" s="204">
        <v>1520</v>
      </c>
      <c r="U108" s="186">
        <f t="shared" si="59"/>
        <v>1240.0574899999999</v>
      </c>
      <c r="V108" s="64">
        <f>U108/I108</f>
        <v>248.01149799999999</v>
      </c>
      <c r="W108" s="91"/>
      <c r="X108" s="186">
        <f t="shared" si="60"/>
        <v>1240.0574899999999</v>
      </c>
      <c r="Y108" s="64">
        <f>V108+M108</f>
        <v>304</v>
      </c>
      <c r="Z108" s="64"/>
      <c r="AA108" s="186">
        <f t="shared" si="61"/>
        <v>1520</v>
      </c>
      <c r="AB108" s="60">
        <v>380</v>
      </c>
      <c r="AC108" s="3"/>
      <c r="AD108" s="67"/>
      <c r="AE108" s="21"/>
      <c r="AF108" s="67"/>
      <c r="AG108" s="97"/>
      <c r="AH108" s="97"/>
      <c r="AI108" s="97"/>
      <c r="AJ108" s="3"/>
      <c r="AK108" s="24"/>
      <c r="AL108" s="25"/>
      <c r="AM108" s="17"/>
      <c r="AN108" s="22"/>
      <c r="AT108" s="3"/>
      <c r="AU108" s="22"/>
    </row>
    <row r="109" spans="1:47" x14ac:dyDescent="0.25">
      <c r="A109" s="231" t="s">
        <v>106</v>
      </c>
      <c r="B109" s="231">
        <f t="shared" si="62"/>
        <v>112</v>
      </c>
      <c r="C109" s="284" t="s">
        <v>141</v>
      </c>
      <c r="D109" s="11"/>
      <c r="E109" s="21"/>
      <c r="F109" s="126">
        <f t="shared" si="55"/>
        <v>1450.74332</v>
      </c>
      <c r="G109" s="186">
        <f t="shared" si="49"/>
        <v>1450.74332</v>
      </c>
      <c r="H109" s="63"/>
      <c r="I109" s="22">
        <v>6</v>
      </c>
      <c r="J109" s="144">
        <v>1</v>
      </c>
      <c r="K109" s="191">
        <f t="shared" si="56"/>
        <v>96.531900000000007</v>
      </c>
      <c r="L109" s="187">
        <f>IF(I109&gt;4.5,(I109/4.5)*$AL$9,$AL$9)</f>
        <v>3.8666666666666663</v>
      </c>
      <c r="M109" s="186"/>
      <c r="N109" s="186">
        <f t="shared" si="66"/>
        <v>62.209446666666658</v>
      </c>
      <c r="O109" s="186">
        <f t="shared" si="50"/>
        <v>373.25667999999996</v>
      </c>
      <c r="P109" s="187"/>
      <c r="Q109" s="189">
        <f>K109*L109/J109</f>
        <v>373.25667999999996</v>
      </c>
      <c r="R109" s="184" t="s">
        <v>126</v>
      </c>
      <c r="S109" s="82">
        <v>4675.8999999999996</v>
      </c>
      <c r="T109" s="278">
        <v>1824</v>
      </c>
      <c r="U109" s="232">
        <f t="shared" si="59"/>
        <v>1450.74332</v>
      </c>
      <c r="V109" s="235"/>
      <c r="W109" s="205">
        <f>U109/I109</f>
        <v>241.79055333333335</v>
      </c>
      <c r="X109" s="232">
        <f t="shared" si="60"/>
        <v>1450.74332</v>
      </c>
      <c r="Y109" s="205"/>
      <c r="Z109" s="205">
        <f>W109+N109</f>
        <v>304</v>
      </c>
      <c r="AA109" s="232">
        <f t="shared" si="61"/>
        <v>1824</v>
      </c>
      <c r="AB109" s="205">
        <v>380</v>
      </c>
      <c r="AC109" s="3"/>
      <c r="AD109" s="67"/>
      <c r="AE109" s="21"/>
      <c r="AF109" s="67"/>
      <c r="AG109" s="97"/>
      <c r="AH109" s="97"/>
      <c r="AI109" s="97"/>
      <c r="AJ109" s="3"/>
      <c r="AK109" s="24"/>
      <c r="AL109" s="25"/>
      <c r="AM109" s="17"/>
      <c r="AN109" s="22"/>
      <c r="AT109" s="3"/>
      <c r="AU109" s="22"/>
    </row>
    <row r="110" spans="1:47" x14ac:dyDescent="0.25">
      <c r="A110" s="21" t="s">
        <v>106</v>
      </c>
      <c r="B110" s="11">
        <f t="shared" si="62"/>
        <v>113</v>
      </c>
      <c r="C110" s="284" t="s">
        <v>141</v>
      </c>
      <c r="D110" s="11"/>
      <c r="E110" s="21"/>
      <c r="F110" s="126">
        <f t="shared" si="55"/>
        <v>1208.9527666666665</v>
      </c>
      <c r="G110" s="186">
        <f t="shared" si="49"/>
        <v>1208.9527666666665</v>
      </c>
      <c r="H110" s="63"/>
      <c r="I110" s="22">
        <v>5</v>
      </c>
      <c r="J110" s="144">
        <v>1</v>
      </c>
      <c r="K110" s="191">
        <f t="shared" si="56"/>
        <v>96.531900000000007</v>
      </c>
      <c r="L110" s="187">
        <f>IF(I110&gt;4.5,(I110/4.5)*$AL$9,$AL$9)</f>
        <v>3.2222222222222223</v>
      </c>
      <c r="M110" s="186"/>
      <c r="N110" s="186">
        <f t="shared" si="66"/>
        <v>62.209446666666679</v>
      </c>
      <c r="O110" s="186">
        <f t="shared" si="50"/>
        <v>311.04723333333339</v>
      </c>
      <c r="P110" s="187"/>
      <c r="Q110" s="189">
        <f>K110*L110/J110</f>
        <v>311.04723333333339</v>
      </c>
      <c r="R110" s="184" t="s">
        <v>126</v>
      </c>
      <c r="S110" s="82">
        <v>4879.2</v>
      </c>
      <c r="T110" s="204">
        <v>1520</v>
      </c>
      <c r="U110" s="186">
        <f t="shared" si="59"/>
        <v>1208.9527666666665</v>
      </c>
      <c r="V110" s="91"/>
      <c r="W110" s="64">
        <f>U110/I110</f>
        <v>241.79055333333332</v>
      </c>
      <c r="X110" s="186">
        <f t="shared" si="60"/>
        <v>1208.9527666666665</v>
      </c>
      <c r="Y110" s="64"/>
      <c r="Z110" s="64">
        <f>W110+N110</f>
        <v>304</v>
      </c>
      <c r="AA110" s="186">
        <f t="shared" si="61"/>
        <v>1520</v>
      </c>
      <c r="AB110" s="60">
        <v>380</v>
      </c>
      <c r="AC110" s="3"/>
      <c r="AD110" s="67"/>
      <c r="AE110" s="21"/>
      <c r="AF110" s="67"/>
      <c r="AG110" s="97"/>
      <c r="AH110" s="97"/>
      <c r="AI110" s="97"/>
      <c r="AJ110" s="3"/>
      <c r="AK110" s="24"/>
      <c r="AL110" s="25"/>
      <c r="AM110" s="17"/>
      <c r="AN110" s="22"/>
      <c r="AT110" s="3"/>
      <c r="AU110" s="22"/>
    </row>
    <row r="111" spans="1:47" x14ac:dyDescent="0.25">
      <c r="A111" s="21" t="s">
        <v>106</v>
      </c>
      <c r="B111" s="11">
        <f t="shared" si="62"/>
        <v>114</v>
      </c>
      <c r="C111" s="284" t="s">
        <v>141</v>
      </c>
      <c r="D111" s="11"/>
      <c r="E111" s="21"/>
      <c r="F111" s="126">
        <f t="shared" si="55"/>
        <v>1208.9527666666665</v>
      </c>
      <c r="G111" s="186">
        <f t="shared" si="49"/>
        <v>1208.9527666666665</v>
      </c>
      <c r="H111" s="63"/>
      <c r="I111" s="22">
        <v>5</v>
      </c>
      <c r="J111" s="144">
        <v>1</v>
      </c>
      <c r="K111" s="191">
        <f t="shared" si="56"/>
        <v>96.531900000000007</v>
      </c>
      <c r="L111" s="187">
        <f>IF(I111&gt;4.5,(I111/4.5)*$AL$9,$AL$9)</f>
        <v>3.2222222222222223</v>
      </c>
      <c r="M111" s="186"/>
      <c r="N111" s="186">
        <f t="shared" si="66"/>
        <v>62.209446666666679</v>
      </c>
      <c r="O111" s="186">
        <f t="shared" si="50"/>
        <v>311.04723333333339</v>
      </c>
      <c r="P111" s="187"/>
      <c r="Q111" s="189">
        <f>K111*L111/J111</f>
        <v>311.04723333333339</v>
      </c>
      <c r="R111" s="184" t="s">
        <v>126</v>
      </c>
      <c r="S111" s="82">
        <v>4879.2</v>
      </c>
      <c r="T111" s="204">
        <v>1520</v>
      </c>
      <c r="U111" s="186">
        <f t="shared" si="59"/>
        <v>1208.9527666666665</v>
      </c>
      <c r="V111" s="91"/>
      <c r="W111" s="64">
        <f>U111/I111</f>
        <v>241.79055333333332</v>
      </c>
      <c r="X111" s="186">
        <f t="shared" si="60"/>
        <v>1208.9527666666665</v>
      </c>
      <c r="Y111" s="64"/>
      <c r="Z111" s="64">
        <f>W111+N111</f>
        <v>304</v>
      </c>
      <c r="AA111" s="186">
        <f t="shared" si="61"/>
        <v>1520</v>
      </c>
      <c r="AB111" s="60">
        <v>380</v>
      </c>
      <c r="AC111" s="3"/>
      <c r="AD111" s="67"/>
      <c r="AE111" s="21"/>
      <c r="AF111" s="67"/>
      <c r="AG111" s="97"/>
      <c r="AH111" s="97"/>
      <c r="AI111" s="97"/>
      <c r="AJ111" s="3"/>
      <c r="AK111" s="24"/>
      <c r="AL111" s="25"/>
      <c r="AM111" s="17"/>
      <c r="AN111" s="22"/>
      <c r="AT111" s="3"/>
      <c r="AU111" s="22"/>
    </row>
    <row r="112" spans="1:47" x14ac:dyDescent="0.25">
      <c r="A112" s="21" t="s">
        <v>106</v>
      </c>
      <c r="B112" s="11">
        <f t="shared" si="62"/>
        <v>115</v>
      </c>
      <c r="C112" s="284" t="s">
        <v>141</v>
      </c>
      <c r="D112" s="11"/>
      <c r="E112" s="21"/>
      <c r="F112" s="126">
        <f t="shared" si="55"/>
        <v>1208.9527666666665</v>
      </c>
      <c r="G112" s="186">
        <f t="shared" si="49"/>
        <v>1208.9527666666665</v>
      </c>
      <c r="H112" s="63"/>
      <c r="I112" s="22">
        <v>5</v>
      </c>
      <c r="J112" s="144">
        <v>1</v>
      </c>
      <c r="K112" s="191">
        <f t="shared" si="56"/>
        <v>96.531900000000007</v>
      </c>
      <c r="L112" s="187">
        <f>IF(I112&gt;4.5,(I112/4.5)*$AL$9,$AL$9)</f>
        <v>3.2222222222222223</v>
      </c>
      <c r="M112" s="186"/>
      <c r="N112" s="186">
        <f t="shared" si="66"/>
        <v>62.209446666666679</v>
      </c>
      <c r="O112" s="186">
        <f t="shared" si="50"/>
        <v>311.04723333333339</v>
      </c>
      <c r="P112" s="187"/>
      <c r="Q112" s="189">
        <f>K112*L112/J112</f>
        <v>311.04723333333339</v>
      </c>
      <c r="R112" s="184" t="s">
        <v>126</v>
      </c>
      <c r="S112" s="82">
        <v>4879.2</v>
      </c>
      <c r="T112" s="204">
        <v>1520</v>
      </c>
      <c r="U112" s="186">
        <f t="shared" si="59"/>
        <v>1208.9527666666665</v>
      </c>
      <c r="V112" s="91"/>
      <c r="W112" s="64">
        <f>U112/I112</f>
        <v>241.79055333333332</v>
      </c>
      <c r="X112" s="186">
        <f t="shared" si="60"/>
        <v>1208.9527666666665</v>
      </c>
      <c r="Y112" s="64"/>
      <c r="Z112" s="64">
        <f>W112+N112</f>
        <v>304</v>
      </c>
      <c r="AA112" s="186">
        <f t="shared" si="61"/>
        <v>1520</v>
      </c>
      <c r="AB112" s="60">
        <v>380</v>
      </c>
      <c r="AC112" s="3"/>
      <c r="AD112" s="67"/>
      <c r="AE112" s="21"/>
      <c r="AF112" s="67"/>
      <c r="AG112" s="97"/>
      <c r="AH112" s="97"/>
      <c r="AI112" s="97"/>
      <c r="AJ112" s="3"/>
      <c r="AK112" s="24"/>
      <c r="AL112" s="25"/>
      <c r="AM112" s="17"/>
      <c r="AN112" s="22"/>
      <c r="AT112" s="3"/>
      <c r="AU112" s="22"/>
    </row>
    <row r="113" spans="1:47" x14ac:dyDescent="0.25">
      <c r="A113" s="21" t="s">
        <v>106</v>
      </c>
      <c r="B113" s="11">
        <f t="shared" si="62"/>
        <v>116</v>
      </c>
      <c r="C113" s="284" t="s">
        <v>141</v>
      </c>
      <c r="D113" s="11"/>
      <c r="E113" s="21"/>
      <c r="F113" s="126">
        <f t="shared" si="55"/>
        <v>1208.9527666666665</v>
      </c>
      <c r="G113" s="186">
        <f t="shared" si="49"/>
        <v>1208.9527666666665</v>
      </c>
      <c r="H113" s="63"/>
      <c r="I113" s="22">
        <v>5</v>
      </c>
      <c r="J113" s="144">
        <v>1</v>
      </c>
      <c r="K113" s="191">
        <f t="shared" si="56"/>
        <v>96.531900000000007</v>
      </c>
      <c r="L113" s="187">
        <f>IF(I113&gt;4.5,(I113/4.5)*$AL$9,$AL$9)</f>
        <v>3.2222222222222223</v>
      </c>
      <c r="M113" s="186"/>
      <c r="N113" s="186">
        <f t="shared" si="66"/>
        <v>62.209446666666679</v>
      </c>
      <c r="O113" s="186">
        <f t="shared" si="50"/>
        <v>311.04723333333339</v>
      </c>
      <c r="P113" s="187"/>
      <c r="Q113" s="189">
        <f>K113*L113/J113</f>
        <v>311.04723333333339</v>
      </c>
      <c r="R113" s="184" t="s">
        <v>126</v>
      </c>
      <c r="S113" s="82">
        <v>4244.9040000000005</v>
      </c>
      <c r="T113" s="204">
        <v>1520</v>
      </c>
      <c r="U113" s="186">
        <f t="shared" si="59"/>
        <v>1208.9527666666665</v>
      </c>
      <c r="V113" s="91"/>
      <c r="W113" s="64">
        <f>U113/I113</f>
        <v>241.79055333333332</v>
      </c>
      <c r="X113" s="186">
        <f t="shared" si="60"/>
        <v>1208.9527666666665</v>
      </c>
      <c r="Y113" s="64"/>
      <c r="Z113" s="64">
        <f>W113+N113</f>
        <v>304</v>
      </c>
      <c r="AA113" s="186">
        <f t="shared" si="61"/>
        <v>1520</v>
      </c>
      <c r="AB113" s="60">
        <v>380</v>
      </c>
      <c r="AC113" s="3"/>
      <c r="AD113" s="67"/>
      <c r="AE113" s="21"/>
      <c r="AF113" s="67"/>
      <c r="AG113" s="97"/>
      <c r="AH113" s="97"/>
      <c r="AI113" s="97"/>
      <c r="AJ113" s="3"/>
      <c r="AK113" s="24"/>
      <c r="AL113" s="25"/>
      <c r="AM113" s="17"/>
      <c r="AN113" s="22"/>
      <c r="AT113" s="3"/>
      <c r="AU113" s="22"/>
    </row>
    <row r="114" spans="1:47" x14ac:dyDescent="0.25">
      <c r="A114" s="21" t="s">
        <v>106</v>
      </c>
      <c r="B114" s="11">
        <f t="shared" si="62"/>
        <v>117</v>
      </c>
      <c r="C114" s="284" t="s">
        <v>141</v>
      </c>
      <c r="D114" s="11"/>
      <c r="E114" s="21"/>
      <c r="F114" s="126">
        <f t="shared" si="55"/>
        <v>1240.0574899999999</v>
      </c>
      <c r="G114" s="186">
        <f t="shared" si="49"/>
        <v>1240.0574899999999</v>
      </c>
      <c r="H114" s="63"/>
      <c r="I114" s="22">
        <v>5</v>
      </c>
      <c r="J114" s="144">
        <v>1</v>
      </c>
      <c r="K114" s="191">
        <f t="shared" si="56"/>
        <v>96.531900000000007</v>
      </c>
      <c r="L114" s="187">
        <f>$AL$9</f>
        <v>2.9</v>
      </c>
      <c r="M114" s="186">
        <f t="shared" si="57"/>
        <v>55.988502000000004</v>
      </c>
      <c r="N114" s="186"/>
      <c r="O114" s="186">
        <f t="shared" si="50"/>
        <v>279.94251000000003</v>
      </c>
      <c r="P114" s="189">
        <f>K114*L114/J114</f>
        <v>279.94251000000003</v>
      </c>
      <c r="Q114" s="192"/>
      <c r="R114" s="185" t="s">
        <v>127</v>
      </c>
      <c r="S114" s="83">
        <v>6507.2520000000004</v>
      </c>
      <c r="T114" s="204">
        <v>1520</v>
      </c>
      <c r="U114" s="186">
        <f t="shared" si="59"/>
        <v>1240.0574899999999</v>
      </c>
      <c r="V114" s="64">
        <f>U114/I114</f>
        <v>248.01149799999999</v>
      </c>
      <c r="W114" s="91"/>
      <c r="X114" s="186">
        <f t="shared" si="60"/>
        <v>1240.0574899999999</v>
      </c>
      <c r="Y114" s="64">
        <f>V114+M114</f>
        <v>304</v>
      </c>
      <c r="Z114" s="64"/>
      <c r="AA114" s="186">
        <f t="shared" si="61"/>
        <v>1520</v>
      </c>
      <c r="AB114" s="60">
        <v>380</v>
      </c>
      <c r="AC114" s="3"/>
      <c r="AD114" s="67"/>
      <c r="AE114" s="21"/>
      <c r="AF114" s="67"/>
      <c r="AG114" s="97"/>
      <c r="AH114" s="97"/>
      <c r="AI114" s="97"/>
      <c r="AJ114" s="3"/>
      <c r="AK114" s="24"/>
      <c r="AL114" s="25"/>
      <c r="AM114" s="17"/>
      <c r="AN114" s="22"/>
      <c r="AT114" s="3"/>
      <c r="AU114" s="22"/>
    </row>
    <row r="115" spans="1:47" x14ac:dyDescent="0.25">
      <c r="A115" s="21" t="s">
        <v>106</v>
      </c>
      <c r="B115" s="11">
        <f t="shared" si="62"/>
        <v>118</v>
      </c>
      <c r="C115" s="284" t="s">
        <v>141</v>
      </c>
      <c r="D115" s="11"/>
      <c r="E115" s="21"/>
      <c r="F115" s="126">
        <f t="shared" si="55"/>
        <v>1240.0574899999999</v>
      </c>
      <c r="G115" s="186">
        <f t="shared" si="49"/>
        <v>1240.0574899999999</v>
      </c>
      <c r="H115" s="63"/>
      <c r="I115" s="22">
        <v>5</v>
      </c>
      <c r="J115" s="144">
        <v>1</v>
      </c>
      <c r="K115" s="191">
        <f t="shared" si="56"/>
        <v>96.531900000000007</v>
      </c>
      <c r="L115" s="187">
        <f>$AL$9</f>
        <v>2.9</v>
      </c>
      <c r="M115" s="186">
        <f t="shared" si="57"/>
        <v>55.988502000000004</v>
      </c>
      <c r="N115" s="186"/>
      <c r="O115" s="186">
        <f t="shared" si="50"/>
        <v>279.94251000000003</v>
      </c>
      <c r="P115" s="189">
        <f>K115*L115/J115</f>
        <v>279.94251000000003</v>
      </c>
      <c r="Q115" s="192"/>
      <c r="R115" s="185" t="s">
        <v>127</v>
      </c>
      <c r="S115" s="83">
        <v>6507.2520000000004</v>
      </c>
      <c r="T115" s="204">
        <v>1520</v>
      </c>
      <c r="U115" s="186">
        <f t="shared" si="59"/>
        <v>1240.0574899999999</v>
      </c>
      <c r="V115" s="64">
        <f>U115/I115</f>
        <v>248.01149799999999</v>
      </c>
      <c r="W115" s="91"/>
      <c r="X115" s="186">
        <f t="shared" si="60"/>
        <v>1240.0574899999999</v>
      </c>
      <c r="Y115" s="64">
        <f>V115+M115</f>
        <v>304</v>
      </c>
      <c r="Z115" s="64"/>
      <c r="AA115" s="186">
        <f t="shared" si="61"/>
        <v>1520</v>
      </c>
      <c r="AB115" s="60">
        <v>380</v>
      </c>
      <c r="AC115" s="3"/>
      <c r="AD115" s="67"/>
      <c r="AE115" s="21"/>
      <c r="AF115" s="67"/>
      <c r="AG115" s="97"/>
      <c r="AH115" s="97"/>
      <c r="AI115" s="97"/>
      <c r="AJ115" s="3"/>
      <c r="AK115" s="24"/>
      <c r="AL115" s="25"/>
      <c r="AM115" s="17"/>
      <c r="AN115" s="22"/>
      <c r="AT115" s="3"/>
      <c r="AU115" s="22"/>
    </row>
    <row r="116" spans="1:47" x14ac:dyDescent="0.25">
      <c r="A116" s="21" t="s">
        <v>106</v>
      </c>
      <c r="B116" s="11">
        <f t="shared" si="62"/>
        <v>119</v>
      </c>
      <c r="C116" s="284" t="s">
        <v>141</v>
      </c>
      <c r="D116" s="11"/>
      <c r="E116" s="21"/>
      <c r="F116" s="126">
        <f t="shared" si="55"/>
        <v>936.05748999999992</v>
      </c>
      <c r="G116" s="186">
        <f t="shared" si="49"/>
        <v>936.05748999999992</v>
      </c>
      <c r="H116" s="63"/>
      <c r="I116" s="22">
        <v>4</v>
      </c>
      <c r="J116" s="144">
        <v>1</v>
      </c>
      <c r="K116" s="191">
        <f t="shared" si="56"/>
        <v>96.531900000000007</v>
      </c>
      <c r="L116" s="187">
        <f>IF(I116&gt;4.5,(I116/4.5)*$AL$9,$AL$9)</f>
        <v>2.9</v>
      </c>
      <c r="M116" s="186"/>
      <c r="N116" s="186">
        <f t="shared" si="66"/>
        <v>69.985627500000007</v>
      </c>
      <c r="O116" s="186">
        <f t="shared" si="50"/>
        <v>279.94251000000003</v>
      </c>
      <c r="P116" s="187"/>
      <c r="Q116" s="189">
        <f>K116*L116/J116</f>
        <v>279.94251000000003</v>
      </c>
      <c r="R116" s="184" t="s">
        <v>126</v>
      </c>
      <c r="S116" s="82">
        <v>2927.52</v>
      </c>
      <c r="T116" s="204">
        <v>1216</v>
      </c>
      <c r="U116" s="186">
        <f t="shared" si="59"/>
        <v>936.05748999999992</v>
      </c>
      <c r="V116" s="91"/>
      <c r="W116" s="64">
        <f>U116/I116</f>
        <v>234.01437249999998</v>
      </c>
      <c r="X116" s="186">
        <f t="shared" si="60"/>
        <v>936.05748999999992</v>
      </c>
      <c r="Y116" s="64"/>
      <c r="Z116" s="64">
        <f>W116+N116</f>
        <v>304</v>
      </c>
      <c r="AA116" s="186">
        <f t="shared" si="61"/>
        <v>1216</v>
      </c>
      <c r="AB116" s="60">
        <v>380</v>
      </c>
      <c r="AC116" s="3"/>
      <c r="AD116" s="67"/>
      <c r="AE116" s="21"/>
      <c r="AF116" s="67"/>
      <c r="AG116" s="97"/>
      <c r="AH116" s="97"/>
      <c r="AI116" s="97"/>
      <c r="AJ116" s="3"/>
      <c r="AK116" s="24"/>
      <c r="AL116" s="25"/>
      <c r="AM116" s="17"/>
      <c r="AN116" s="22"/>
      <c r="AT116" s="3"/>
      <c r="AU116" s="22"/>
    </row>
    <row r="117" spans="1:47" x14ac:dyDescent="0.25">
      <c r="A117" s="21" t="s">
        <v>106</v>
      </c>
      <c r="B117" s="11">
        <f t="shared" si="62"/>
        <v>120</v>
      </c>
      <c r="C117" s="284" t="s">
        <v>141</v>
      </c>
      <c r="D117" s="11"/>
      <c r="E117" s="21"/>
      <c r="F117" s="126">
        <f t="shared" si="55"/>
        <v>1208.9527666666665</v>
      </c>
      <c r="G117" s="186">
        <f t="shared" si="49"/>
        <v>1208.9527666666665</v>
      </c>
      <c r="H117" s="63"/>
      <c r="I117" s="22">
        <v>5</v>
      </c>
      <c r="J117" s="144">
        <v>1</v>
      </c>
      <c r="K117" s="191">
        <f t="shared" si="56"/>
        <v>96.531900000000007</v>
      </c>
      <c r="L117" s="187">
        <f>IF(I117&gt;4.5,(I117/4.5)*$AL$9,$AL$9)</f>
        <v>3.2222222222222223</v>
      </c>
      <c r="M117" s="186"/>
      <c r="N117" s="186">
        <f t="shared" si="66"/>
        <v>62.209446666666679</v>
      </c>
      <c r="O117" s="186">
        <f t="shared" si="50"/>
        <v>311.04723333333339</v>
      </c>
      <c r="P117" s="187"/>
      <c r="Q117" s="189">
        <f>K117*L117/J117</f>
        <v>311.04723333333339</v>
      </c>
      <c r="R117" s="184" t="s">
        <v>126</v>
      </c>
      <c r="S117" s="82">
        <v>4879.2</v>
      </c>
      <c r="T117" s="204">
        <v>1520</v>
      </c>
      <c r="U117" s="186">
        <f t="shared" si="59"/>
        <v>1208.9527666666665</v>
      </c>
      <c r="V117" s="91"/>
      <c r="W117" s="64">
        <f>U117/I117</f>
        <v>241.79055333333332</v>
      </c>
      <c r="X117" s="186">
        <f t="shared" si="60"/>
        <v>1208.9527666666665</v>
      </c>
      <c r="Y117" s="64"/>
      <c r="Z117" s="64">
        <f>W117+N117</f>
        <v>304</v>
      </c>
      <c r="AA117" s="186">
        <f t="shared" si="61"/>
        <v>1520</v>
      </c>
      <c r="AB117" s="60">
        <v>380</v>
      </c>
      <c r="AC117" s="3"/>
      <c r="AD117" s="67"/>
      <c r="AE117" s="21"/>
      <c r="AF117" s="67"/>
      <c r="AG117" s="97"/>
      <c r="AH117" s="97"/>
      <c r="AI117" s="97"/>
      <c r="AJ117" s="3"/>
      <c r="AK117" s="24"/>
      <c r="AL117" s="25"/>
      <c r="AM117" s="17"/>
      <c r="AN117" s="22"/>
      <c r="AT117" s="3"/>
      <c r="AU117" s="22"/>
    </row>
    <row r="118" spans="1:47" x14ac:dyDescent="0.25">
      <c r="A118" s="21" t="s">
        <v>106</v>
      </c>
      <c r="B118" s="11">
        <f t="shared" si="62"/>
        <v>121</v>
      </c>
      <c r="C118" s="284" t="s">
        <v>141</v>
      </c>
      <c r="D118" s="11"/>
      <c r="E118" s="21"/>
      <c r="F118" s="126">
        <f t="shared" si="55"/>
        <v>1208.9527666666665</v>
      </c>
      <c r="G118" s="186">
        <f t="shared" si="49"/>
        <v>1208.9527666666665</v>
      </c>
      <c r="H118" s="63"/>
      <c r="I118" s="22">
        <v>5</v>
      </c>
      <c r="J118" s="144">
        <v>1</v>
      </c>
      <c r="K118" s="191">
        <f t="shared" si="56"/>
        <v>96.531900000000007</v>
      </c>
      <c r="L118" s="187">
        <f>IF(I118&gt;4.5,(I118/4.5)*$AL$9,$AL$9)</f>
        <v>3.2222222222222223</v>
      </c>
      <c r="M118" s="186"/>
      <c r="N118" s="186">
        <f t="shared" si="66"/>
        <v>62.209446666666679</v>
      </c>
      <c r="O118" s="186">
        <f t="shared" si="50"/>
        <v>311.04723333333339</v>
      </c>
      <c r="P118" s="187"/>
      <c r="Q118" s="189">
        <f>K118*L118/J118</f>
        <v>311.04723333333339</v>
      </c>
      <c r="R118" s="184" t="s">
        <v>126</v>
      </c>
      <c r="S118" s="82">
        <v>4244.9040000000005</v>
      </c>
      <c r="T118" s="204">
        <v>1520</v>
      </c>
      <c r="U118" s="186">
        <f t="shared" si="59"/>
        <v>1208.9527666666665</v>
      </c>
      <c r="V118" s="91"/>
      <c r="W118" s="64">
        <f>U118/I118</f>
        <v>241.79055333333332</v>
      </c>
      <c r="X118" s="186">
        <f t="shared" si="60"/>
        <v>1208.9527666666665</v>
      </c>
      <c r="Y118" s="64"/>
      <c r="Z118" s="64">
        <f>W118+N118</f>
        <v>304</v>
      </c>
      <c r="AA118" s="186">
        <f t="shared" si="61"/>
        <v>1520</v>
      </c>
      <c r="AB118" s="60">
        <v>380</v>
      </c>
      <c r="AC118" s="3"/>
      <c r="AD118" s="67"/>
      <c r="AE118" s="21"/>
      <c r="AF118" s="67"/>
      <c r="AG118" s="97"/>
      <c r="AH118" s="97"/>
      <c r="AI118" s="97"/>
      <c r="AJ118" s="3"/>
      <c r="AK118" s="24"/>
      <c r="AL118" s="25"/>
      <c r="AM118" s="17"/>
      <c r="AN118" s="22"/>
      <c r="AT118" s="3"/>
      <c r="AU118" s="22"/>
    </row>
    <row r="119" spans="1:47" x14ac:dyDescent="0.25">
      <c r="A119" s="21" t="s">
        <v>106</v>
      </c>
      <c r="B119" s="11">
        <f t="shared" si="62"/>
        <v>122</v>
      </c>
      <c r="C119" s="284" t="s">
        <v>141</v>
      </c>
      <c r="D119" s="11"/>
      <c r="E119" s="21"/>
      <c r="F119" s="126">
        <f t="shared" si="55"/>
        <v>1208.9527666666665</v>
      </c>
      <c r="G119" s="186">
        <f t="shared" si="49"/>
        <v>1208.9527666666665</v>
      </c>
      <c r="H119" s="63"/>
      <c r="I119" s="22">
        <v>5</v>
      </c>
      <c r="J119" s="144">
        <v>1</v>
      </c>
      <c r="K119" s="191">
        <f t="shared" si="56"/>
        <v>96.531900000000007</v>
      </c>
      <c r="L119" s="187">
        <f>IF(I119&gt;4.5,(I119/4.5)*$AL$9,$AL$9)</f>
        <v>3.2222222222222223</v>
      </c>
      <c r="M119" s="186"/>
      <c r="N119" s="186">
        <f t="shared" si="66"/>
        <v>62.209446666666679</v>
      </c>
      <c r="O119" s="186">
        <f t="shared" si="50"/>
        <v>311.04723333333339</v>
      </c>
      <c r="P119" s="187"/>
      <c r="Q119" s="189">
        <f>K119*L119/J119</f>
        <v>311.04723333333339</v>
      </c>
      <c r="R119" s="184" t="s">
        <v>126</v>
      </c>
      <c r="S119" s="82">
        <v>4244.9040000000005</v>
      </c>
      <c r="T119" s="204">
        <v>1520</v>
      </c>
      <c r="U119" s="186">
        <f t="shared" si="59"/>
        <v>1208.9527666666665</v>
      </c>
      <c r="V119" s="91"/>
      <c r="W119" s="64">
        <f>U119/I119</f>
        <v>241.79055333333332</v>
      </c>
      <c r="X119" s="186">
        <f t="shared" si="60"/>
        <v>1208.9527666666665</v>
      </c>
      <c r="Y119" s="64"/>
      <c r="Z119" s="64">
        <f>W119+N119</f>
        <v>304</v>
      </c>
      <c r="AA119" s="186">
        <f t="shared" si="61"/>
        <v>1520</v>
      </c>
      <c r="AB119" s="60">
        <v>380</v>
      </c>
      <c r="AC119" s="3"/>
      <c r="AD119" s="67"/>
      <c r="AE119" s="21"/>
      <c r="AF119" s="67"/>
      <c r="AG119" s="97"/>
      <c r="AH119" s="97"/>
      <c r="AI119" s="97"/>
      <c r="AJ119" s="3"/>
      <c r="AK119" s="24"/>
      <c r="AL119" s="25"/>
      <c r="AM119" s="17"/>
      <c r="AN119" s="22"/>
      <c r="AT119" s="3"/>
      <c r="AU119" s="22"/>
    </row>
    <row r="120" spans="1:47" x14ac:dyDescent="0.25">
      <c r="A120" s="21" t="s">
        <v>106</v>
      </c>
      <c r="B120" s="11">
        <f t="shared" si="62"/>
        <v>123</v>
      </c>
      <c r="C120" s="284" t="s">
        <v>141</v>
      </c>
      <c r="D120" s="11"/>
      <c r="E120" s="21"/>
      <c r="F120" s="126">
        <f t="shared" ref="F120:F151" si="71">U120</f>
        <v>1208.9527666666665</v>
      </c>
      <c r="G120" s="186">
        <f t="shared" si="49"/>
        <v>1208.9527666666665</v>
      </c>
      <c r="H120" s="63"/>
      <c r="I120" s="22">
        <v>5</v>
      </c>
      <c r="J120" s="144">
        <v>1</v>
      </c>
      <c r="K120" s="191">
        <f t="shared" ref="K120:K151" si="72">$AL$7*(AVERAGE($AR$18)/100)</f>
        <v>96.531900000000007</v>
      </c>
      <c r="L120" s="187">
        <f>IF(I120&gt;4.5,(I120/4.5)*$AL$9,$AL$9)</f>
        <v>3.2222222222222223</v>
      </c>
      <c r="M120" s="186"/>
      <c r="N120" s="186">
        <f t="shared" si="66"/>
        <v>62.209446666666679</v>
      </c>
      <c r="O120" s="186">
        <f t="shared" si="50"/>
        <v>311.04723333333339</v>
      </c>
      <c r="P120" s="187"/>
      <c r="Q120" s="189">
        <f>K120*L120/J120</f>
        <v>311.04723333333339</v>
      </c>
      <c r="R120" s="184" t="s">
        <v>126</v>
      </c>
      <c r="S120" s="82">
        <v>4244.9040000000005</v>
      </c>
      <c r="T120" s="204">
        <v>1520</v>
      </c>
      <c r="U120" s="186">
        <f t="shared" ref="U120:U151" si="73">(T120)-Q120-P120</f>
        <v>1208.9527666666665</v>
      </c>
      <c r="V120" s="91"/>
      <c r="W120" s="64">
        <f>U120/I120</f>
        <v>241.79055333333332</v>
      </c>
      <c r="X120" s="186">
        <f t="shared" ref="X120:X151" si="74">U120/J120</f>
        <v>1208.9527666666665</v>
      </c>
      <c r="Y120" s="64"/>
      <c r="Z120" s="64">
        <f>W120+N120</f>
        <v>304</v>
      </c>
      <c r="AA120" s="186">
        <f t="shared" ref="AA120:AA151" si="75">X120+P120+Q120</f>
        <v>1520</v>
      </c>
      <c r="AB120" s="60">
        <v>380</v>
      </c>
      <c r="AC120" s="3"/>
      <c r="AD120" s="67"/>
      <c r="AE120" s="21"/>
      <c r="AF120" s="67"/>
      <c r="AG120" s="97"/>
      <c r="AH120" s="97"/>
      <c r="AI120" s="97"/>
      <c r="AJ120" s="3"/>
      <c r="AK120" s="24"/>
      <c r="AL120" s="25"/>
      <c r="AM120" s="17"/>
      <c r="AN120" s="22"/>
      <c r="AT120" s="3"/>
      <c r="AU120" s="22"/>
    </row>
    <row r="121" spans="1:47" x14ac:dyDescent="0.25">
      <c r="A121" s="231" t="s">
        <v>106</v>
      </c>
      <c r="B121" s="231">
        <f t="shared" si="62"/>
        <v>124</v>
      </c>
      <c r="C121" s="284" t="s">
        <v>141</v>
      </c>
      <c r="D121" s="11"/>
      <c r="E121" s="21"/>
      <c r="F121" s="126">
        <f t="shared" si="71"/>
        <v>1544.0574899999999</v>
      </c>
      <c r="G121" s="186">
        <f t="shared" si="49"/>
        <v>1544.0574899999999</v>
      </c>
      <c r="H121" s="63"/>
      <c r="I121" s="22">
        <v>6</v>
      </c>
      <c r="J121" s="144">
        <v>1</v>
      </c>
      <c r="K121" s="191">
        <f t="shared" si="72"/>
        <v>96.531900000000007</v>
      </c>
      <c r="L121" s="187">
        <f>$AL$9</f>
        <v>2.9</v>
      </c>
      <c r="M121" s="186">
        <f t="shared" si="57"/>
        <v>46.657085000000002</v>
      </c>
      <c r="N121" s="186"/>
      <c r="O121" s="186">
        <f t="shared" si="50"/>
        <v>279.94251000000003</v>
      </c>
      <c r="P121" s="189">
        <f>K121*L121/J121</f>
        <v>279.94251000000003</v>
      </c>
      <c r="Q121" s="192"/>
      <c r="R121" s="185" t="s">
        <v>127</v>
      </c>
      <c r="S121" s="83">
        <v>6790.1760000000004</v>
      </c>
      <c r="T121" s="278">
        <v>1824</v>
      </c>
      <c r="U121" s="232">
        <f t="shared" si="73"/>
        <v>1544.0574899999999</v>
      </c>
      <c r="V121" s="205">
        <f>U121/I121</f>
        <v>257.342915</v>
      </c>
      <c r="W121" s="235"/>
      <c r="X121" s="232">
        <f t="shared" si="74"/>
        <v>1544.0574899999999</v>
      </c>
      <c r="Y121" s="205">
        <f>V121+M121</f>
        <v>304</v>
      </c>
      <c r="Z121" s="205"/>
      <c r="AA121" s="232">
        <f t="shared" si="75"/>
        <v>1824</v>
      </c>
      <c r="AB121" s="205">
        <v>380</v>
      </c>
      <c r="AC121" s="3"/>
      <c r="AD121" s="67"/>
      <c r="AE121" s="21"/>
      <c r="AF121" s="67"/>
      <c r="AG121" s="97"/>
      <c r="AH121" s="97"/>
      <c r="AI121" s="97"/>
      <c r="AJ121" s="3"/>
      <c r="AK121" s="24"/>
      <c r="AL121" s="25"/>
      <c r="AM121" s="17"/>
      <c r="AN121" s="22"/>
      <c r="AT121" s="3"/>
      <c r="AU121" s="22"/>
    </row>
    <row r="122" spans="1:47" x14ac:dyDescent="0.25">
      <c r="A122" s="21" t="s">
        <v>106</v>
      </c>
      <c r="B122" s="11">
        <f t="shared" ref="B122:B153" si="76">B121+1</f>
        <v>125</v>
      </c>
      <c r="C122" s="284" t="s">
        <v>141</v>
      </c>
      <c r="D122" s="11"/>
      <c r="E122" s="21"/>
      <c r="F122" s="126">
        <f t="shared" si="71"/>
        <v>1208.9527666666665</v>
      </c>
      <c r="G122" s="186">
        <f t="shared" si="49"/>
        <v>1208.9527666666665</v>
      </c>
      <c r="H122" s="63"/>
      <c r="I122" s="22">
        <v>5</v>
      </c>
      <c r="J122" s="144">
        <v>1</v>
      </c>
      <c r="K122" s="191">
        <f t="shared" si="72"/>
        <v>96.531900000000007</v>
      </c>
      <c r="L122" s="187">
        <f>IF(I122&gt;4.5,(I122/4.5)*$AL$9,$AL$9)</f>
        <v>3.2222222222222223</v>
      </c>
      <c r="M122" s="186"/>
      <c r="N122" s="186">
        <f t="shared" si="66"/>
        <v>62.209446666666679</v>
      </c>
      <c r="O122" s="186">
        <f t="shared" si="50"/>
        <v>311.04723333333339</v>
      </c>
      <c r="P122" s="187"/>
      <c r="Q122" s="189">
        <f>K122*L122/J122</f>
        <v>311.04723333333339</v>
      </c>
      <c r="R122" s="184" t="s">
        <v>126</v>
      </c>
      <c r="S122" s="82">
        <v>4244.9040000000005</v>
      </c>
      <c r="T122" s="204">
        <v>1520</v>
      </c>
      <c r="U122" s="186">
        <f t="shared" si="73"/>
        <v>1208.9527666666665</v>
      </c>
      <c r="V122" s="91"/>
      <c r="W122" s="64">
        <f>U122/I122</f>
        <v>241.79055333333332</v>
      </c>
      <c r="X122" s="186">
        <f t="shared" si="74"/>
        <v>1208.9527666666665</v>
      </c>
      <c r="Y122" s="64"/>
      <c r="Z122" s="64">
        <f>W122+N122</f>
        <v>304</v>
      </c>
      <c r="AA122" s="186">
        <f t="shared" si="75"/>
        <v>1520</v>
      </c>
      <c r="AB122" s="60">
        <v>380</v>
      </c>
      <c r="AC122" s="3"/>
      <c r="AD122" s="67"/>
      <c r="AE122" s="21"/>
      <c r="AF122" s="67"/>
      <c r="AG122" s="97"/>
      <c r="AH122" s="97"/>
      <c r="AI122" s="97"/>
      <c r="AJ122" s="3"/>
      <c r="AK122" s="24"/>
      <c r="AL122" s="25"/>
      <c r="AM122" s="17"/>
      <c r="AN122" s="22"/>
      <c r="AT122" s="3"/>
      <c r="AU122" s="22"/>
    </row>
    <row r="123" spans="1:47" x14ac:dyDescent="0.25">
      <c r="A123" s="231" t="s">
        <v>106</v>
      </c>
      <c r="B123" s="231">
        <f t="shared" si="62"/>
        <v>126</v>
      </c>
      <c r="C123" s="284" t="s">
        <v>141</v>
      </c>
      <c r="D123" s="11"/>
      <c r="E123" s="21"/>
      <c r="F123" s="126">
        <f t="shared" si="71"/>
        <v>1544.0574899999999</v>
      </c>
      <c r="G123" s="186">
        <f t="shared" si="49"/>
        <v>1544.0574899999999</v>
      </c>
      <c r="H123" s="63"/>
      <c r="I123" s="22">
        <v>6</v>
      </c>
      <c r="J123" s="144">
        <v>1</v>
      </c>
      <c r="K123" s="191">
        <f t="shared" si="72"/>
        <v>96.531900000000007</v>
      </c>
      <c r="L123" s="187">
        <f>$AL$9</f>
        <v>2.9</v>
      </c>
      <c r="M123" s="186">
        <f t="shared" si="57"/>
        <v>46.657085000000002</v>
      </c>
      <c r="N123" s="186"/>
      <c r="O123" s="186">
        <f t="shared" si="50"/>
        <v>279.94251000000003</v>
      </c>
      <c r="P123" s="189">
        <f>K123*L123/J123</f>
        <v>279.94251000000003</v>
      </c>
      <c r="Q123" s="192"/>
      <c r="R123" s="185" t="s">
        <v>127</v>
      </c>
      <c r="S123" s="83">
        <v>4682.88</v>
      </c>
      <c r="T123" s="278">
        <v>1824</v>
      </c>
      <c r="U123" s="232">
        <f t="shared" si="73"/>
        <v>1544.0574899999999</v>
      </c>
      <c r="V123" s="205">
        <f>U123/I123</f>
        <v>257.342915</v>
      </c>
      <c r="W123" s="235"/>
      <c r="X123" s="232">
        <f t="shared" si="74"/>
        <v>1544.0574899999999</v>
      </c>
      <c r="Y123" s="205">
        <f>V123+M123</f>
        <v>304</v>
      </c>
      <c r="Z123" s="205"/>
      <c r="AA123" s="232">
        <f t="shared" si="75"/>
        <v>1824</v>
      </c>
      <c r="AB123" s="205">
        <v>380</v>
      </c>
      <c r="AC123" s="3"/>
      <c r="AD123" s="67"/>
      <c r="AE123" s="21"/>
      <c r="AF123" s="67"/>
      <c r="AG123" s="97"/>
      <c r="AH123" s="97"/>
      <c r="AI123" s="97"/>
      <c r="AJ123" s="3"/>
      <c r="AK123" s="24"/>
      <c r="AL123" s="25"/>
      <c r="AM123" s="17"/>
      <c r="AN123" s="22"/>
      <c r="AT123" s="3"/>
      <c r="AU123" s="22"/>
    </row>
    <row r="124" spans="1:47" x14ac:dyDescent="0.25">
      <c r="A124" s="21" t="s">
        <v>106</v>
      </c>
      <c r="B124" s="11">
        <f t="shared" si="76"/>
        <v>127</v>
      </c>
      <c r="C124" s="284" t="s">
        <v>141</v>
      </c>
      <c r="D124" s="11"/>
      <c r="E124" s="21"/>
      <c r="F124" s="126">
        <f t="shared" si="71"/>
        <v>1240.0574899999999</v>
      </c>
      <c r="G124" s="186">
        <f t="shared" si="49"/>
        <v>1240.0574899999999</v>
      </c>
      <c r="H124" s="63"/>
      <c r="I124" s="22">
        <v>5</v>
      </c>
      <c r="J124" s="144">
        <v>1</v>
      </c>
      <c r="K124" s="191">
        <f t="shared" si="72"/>
        <v>96.531900000000007</v>
      </c>
      <c r="L124" s="187">
        <f>$AL$9</f>
        <v>2.9</v>
      </c>
      <c r="M124" s="186">
        <f t="shared" si="57"/>
        <v>55.988502000000004</v>
      </c>
      <c r="N124" s="186"/>
      <c r="O124" s="186">
        <f t="shared" si="50"/>
        <v>279.94251000000003</v>
      </c>
      <c r="P124" s="189">
        <f>K124*L124/J124</f>
        <v>279.94251000000003</v>
      </c>
      <c r="Q124" s="192"/>
      <c r="R124" s="185" t="s">
        <v>127</v>
      </c>
      <c r="S124" s="83">
        <v>6507.2520000000004</v>
      </c>
      <c r="T124" s="204">
        <v>1520</v>
      </c>
      <c r="U124" s="186">
        <f t="shared" si="73"/>
        <v>1240.0574899999999</v>
      </c>
      <c r="V124" s="64">
        <f>U124/I124</f>
        <v>248.01149799999999</v>
      </c>
      <c r="W124" s="91"/>
      <c r="X124" s="186">
        <f t="shared" si="74"/>
        <v>1240.0574899999999</v>
      </c>
      <c r="Y124" s="64">
        <f>V124+M124</f>
        <v>304</v>
      </c>
      <c r="Z124" s="64"/>
      <c r="AA124" s="186">
        <f t="shared" si="75"/>
        <v>1520</v>
      </c>
      <c r="AB124" s="60">
        <v>380</v>
      </c>
      <c r="AC124" s="3"/>
      <c r="AD124" s="67"/>
      <c r="AE124" s="21"/>
      <c r="AF124" s="67"/>
      <c r="AG124" s="97"/>
      <c r="AH124" s="97"/>
      <c r="AI124" s="97"/>
      <c r="AJ124" s="3"/>
      <c r="AK124" s="24"/>
      <c r="AL124" s="25"/>
      <c r="AM124" s="17"/>
      <c r="AN124" s="22"/>
      <c r="AT124" s="3"/>
      <c r="AU124" s="22"/>
    </row>
    <row r="125" spans="1:47" x14ac:dyDescent="0.25">
      <c r="A125" s="21" t="s">
        <v>106</v>
      </c>
      <c r="B125" s="11">
        <f t="shared" si="76"/>
        <v>128</v>
      </c>
      <c r="C125" s="284" t="s">
        <v>141</v>
      </c>
      <c r="D125" s="11"/>
      <c r="E125" s="21"/>
      <c r="F125" s="126">
        <f t="shared" si="71"/>
        <v>1240.0574899999999</v>
      </c>
      <c r="G125" s="186">
        <f t="shared" si="49"/>
        <v>1240.0574899999999</v>
      </c>
      <c r="H125" s="63"/>
      <c r="I125" s="22">
        <v>5</v>
      </c>
      <c r="J125" s="144">
        <v>1</v>
      </c>
      <c r="K125" s="191">
        <f t="shared" si="72"/>
        <v>96.531900000000007</v>
      </c>
      <c r="L125" s="187">
        <f>$AL$9</f>
        <v>2.9</v>
      </c>
      <c r="M125" s="186">
        <f t="shared" si="57"/>
        <v>55.988502000000004</v>
      </c>
      <c r="N125" s="186"/>
      <c r="O125" s="186">
        <f t="shared" si="50"/>
        <v>279.94251000000003</v>
      </c>
      <c r="P125" s="189">
        <f>K125*L125/J125</f>
        <v>279.94251000000003</v>
      </c>
      <c r="Q125" s="192"/>
      <c r="R125" s="185" t="s">
        <v>127</v>
      </c>
      <c r="S125" s="83">
        <v>6507.2520000000004</v>
      </c>
      <c r="T125" s="204">
        <v>1520</v>
      </c>
      <c r="U125" s="186">
        <f t="shared" si="73"/>
        <v>1240.0574899999999</v>
      </c>
      <c r="V125" s="64">
        <f>U125/I125</f>
        <v>248.01149799999999</v>
      </c>
      <c r="W125" s="91"/>
      <c r="X125" s="186">
        <f t="shared" si="74"/>
        <v>1240.0574899999999</v>
      </c>
      <c r="Y125" s="64">
        <f>V125+M125</f>
        <v>304</v>
      </c>
      <c r="Z125" s="64"/>
      <c r="AA125" s="186">
        <f t="shared" si="75"/>
        <v>1520</v>
      </c>
      <c r="AB125" s="60">
        <v>380</v>
      </c>
      <c r="AC125" s="3"/>
      <c r="AD125" s="67"/>
      <c r="AE125" s="21"/>
      <c r="AF125" s="67"/>
      <c r="AG125" s="97"/>
      <c r="AH125" s="97"/>
      <c r="AI125" s="97"/>
      <c r="AJ125" s="3"/>
      <c r="AK125" s="24"/>
      <c r="AL125" s="25"/>
      <c r="AM125" s="17"/>
      <c r="AN125" s="22"/>
      <c r="AT125" s="3"/>
      <c r="AU125" s="22"/>
    </row>
    <row r="126" spans="1:47" x14ac:dyDescent="0.25">
      <c r="A126" s="21" t="s">
        <v>106</v>
      </c>
      <c r="B126" s="11">
        <f t="shared" si="76"/>
        <v>129</v>
      </c>
      <c r="C126" s="284" t="s">
        <v>141</v>
      </c>
      <c r="D126" s="11"/>
      <c r="E126" s="21"/>
      <c r="F126" s="126">
        <f t="shared" si="71"/>
        <v>1208.9527666666665</v>
      </c>
      <c r="G126" s="186">
        <f t="shared" si="49"/>
        <v>1208.9527666666665</v>
      </c>
      <c r="H126" s="63"/>
      <c r="I126" s="22">
        <v>5</v>
      </c>
      <c r="J126" s="144">
        <v>1</v>
      </c>
      <c r="K126" s="191">
        <f t="shared" si="72"/>
        <v>96.531900000000007</v>
      </c>
      <c r="L126" s="187">
        <f>IF(I126&gt;4.5,(I126/4.5)*$AL$9,$AL$9)</f>
        <v>3.2222222222222223</v>
      </c>
      <c r="M126" s="186"/>
      <c r="N126" s="186">
        <f t="shared" si="66"/>
        <v>62.209446666666679</v>
      </c>
      <c r="O126" s="186">
        <f t="shared" si="50"/>
        <v>311.04723333333339</v>
      </c>
      <c r="P126" s="187"/>
      <c r="Q126" s="189">
        <f>K126*L126/J126</f>
        <v>311.04723333333339</v>
      </c>
      <c r="R126" s="184" t="s">
        <v>126</v>
      </c>
      <c r="S126" s="82">
        <v>4244.9040000000005</v>
      </c>
      <c r="T126" s="204">
        <v>1520</v>
      </c>
      <c r="U126" s="186">
        <f t="shared" si="73"/>
        <v>1208.9527666666665</v>
      </c>
      <c r="V126" s="91"/>
      <c r="W126" s="64">
        <f>U126/I126</f>
        <v>241.79055333333332</v>
      </c>
      <c r="X126" s="186">
        <f t="shared" si="74"/>
        <v>1208.9527666666665</v>
      </c>
      <c r="Y126" s="64"/>
      <c r="Z126" s="64">
        <f>W126+N126</f>
        <v>304</v>
      </c>
      <c r="AA126" s="186">
        <f t="shared" si="75"/>
        <v>1520</v>
      </c>
      <c r="AB126" s="60">
        <v>380</v>
      </c>
      <c r="AC126" s="3"/>
      <c r="AD126" s="67"/>
      <c r="AE126" s="21"/>
      <c r="AF126" s="67"/>
      <c r="AG126" s="97"/>
      <c r="AH126" s="97"/>
      <c r="AI126" s="97"/>
      <c r="AJ126" s="3"/>
      <c r="AK126" s="24"/>
      <c r="AL126" s="25"/>
      <c r="AM126" s="17"/>
      <c r="AN126" s="22"/>
      <c r="AT126" s="3"/>
      <c r="AU126" s="22"/>
    </row>
    <row r="127" spans="1:47" x14ac:dyDescent="0.25">
      <c r="A127" s="231" t="s">
        <v>106</v>
      </c>
      <c r="B127" s="231">
        <f t="shared" si="76"/>
        <v>130</v>
      </c>
      <c r="C127" s="284" t="s">
        <v>141</v>
      </c>
      <c r="D127" s="11"/>
      <c r="E127" s="21"/>
      <c r="F127" s="126">
        <f t="shared" si="71"/>
        <v>1544.0574899999999</v>
      </c>
      <c r="G127" s="186">
        <f t="shared" si="49"/>
        <v>1544.0574899999999</v>
      </c>
      <c r="H127" s="63"/>
      <c r="I127" s="22">
        <v>6</v>
      </c>
      <c r="J127" s="144">
        <v>1</v>
      </c>
      <c r="K127" s="191">
        <f t="shared" si="72"/>
        <v>96.531900000000007</v>
      </c>
      <c r="L127" s="187">
        <f>$AL$9</f>
        <v>2.9</v>
      </c>
      <c r="M127" s="186">
        <f t="shared" si="57"/>
        <v>46.657085000000002</v>
      </c>
      <c r="N127" s="186"/>
      <c r="O127" s="186">
        <f t="shared" si="50"/>
        <v>279.94251000000003</v>
      </c>
      <c r="P127" s="189">
        <f>K127*L127/J127</f>
        <v>279.94251000000003</v>
      </c>
      <c r="Q127" s="192"/>
      <c r="R127" s="185" t="s">
        <v>127</v>
      </c>
      <c r="S127" s="83">
        <v>6790.1760000000004</v>
      </c>
      <c r="T127" s="278">
        <v>1824</v>
      </c>
      <c r="U127" s="232">
        <f t="shared" si="73"/>
        <v>1544.0574899999999</v>
      </c>
      <c r="V127" s="205">
        <f>U127/I127</f>
        <v>257.342915</v>
      </c>
      <c r="W127" s="235"/>
      <c r="X127" s="232">
        <f t="shared" si="74"/>
        <v>1544.0574899999999</v>
      </c>
      <c r="Y127" s="205">
        <f>V127+M127</f>
        <v>304</v>
      </c>
      <c r="Z127" s="205"/>
      <c r="AA127" s="232">
        <f t="shared" si="75"/>
        <v>1824</v>
      </c>
      <c r="AB127" s="205">
        <v>380</v>
      </c>
      <c r="AC127" s="3"/>
      <c r="AD127" s="67"/>
      <c r="AE127" s="21"/>
      <c r="AF127" s="67"/>
      <c r="AG127" s="97"/>
      <c r="AH127" s="97"/>
      <c r="AI127" s="97"/>
      <c r="AJ127" s="3"/>
      <c r="AK127" s="24"/>
      <c r="AL127" s="25"/>
      <c r="AM127" s="17"/>
      <c r="AN127" s="22"/>
      <c r="AT127" s="3"/>
      <c r="AU127" s="22"/>
    </row>
    <row r="128" spans="1:47" x14ac:dyDescent="0.25">
      <c r="A128" s="231" t="s">
        <v>106</v>
      </c>
      <c r="B128" s="231">
        <f t="shared" si="76"/>
        <v>131</v>
      </c>
      <c r="C128" s="284" t="s">
        <v>141</v>
      </c>
      <c r="D128" s="11"/>
      <c r="E128" s="21"/>
      <c r="F128" s="126">
        <f t="shared" si="71"/>
        <v>1450.74332</v>
      </c>
      <c r="G128" s="186">
        <f t="shared" si="49"/>
        <v>1450.74332</v>
      </c>
      <c r="H128" s="63"/>
      <c r="I128" s="22">
        <v>6</v>
      </c>
      <c r="J128" s="144">
        <v>1</v>
      </c>
      <c r="K128" s="191">
        <f t="shared" si="72"/>
        <v>96.531900000000007</v>
      </c>
      <c r="L128" s="187">
        <f>IF(I128&gt;4.5,(I128/4.5)*$AL$9,$AL$9)</f>
        <v>3.8666666666666663</v>
      </c>
      <c r="M128" s="186"/>
      <c r="N128" s="186">
        <f t="shared" si="66"/>
        <v>62.209446666666658</v>
      </c>
      <c r="O128" s="186">
        <f t="shared" si="50"/>
        <v>373.25667999999996</v>
      </c>
      <c r="P128" s="187"/>
      <c r="Q128" s="189">
        <f t="shared" ref="Q128:Q133" si="77">K128*L128/J128</f>
        <v>373.25667999999996</v>
      </c>
      <c r="R128" s="184" t="s">
        <v>126</v>
      </c>
      <c r="S128" s="82">
        <v>16101.36</v>
      </c>
      <c r="T128" s="278">
        <v>1824</v>
      </c>
      <c r="U128" s="232">
        <f t="shared" si="73"/>
        <v>1450.74332</v>
      </c>
      <c r="V128" s="235"/>
      <c r="W128" s="205">
        <f>U128/I128</f>
        <v>241.79055333333335</v>
      </c>
      <c r="X128" s="232">
        <f t="shared" si="74"/>
        <v>1450.74332</v>
      </c>
      <c r="Y128" s="205"/>
      <c r="Z128" s="205">
        <f>W128+N128</f>
        <v>304</v>
      </c>
      <c r="AA128" s="232">
        <f t="shared" si="75"/>
        <v>1824</v>
      </c>
      <c r="AB128" s="205">
        <v>380</v>
      </c>
      <c r="AC128" s="3"/>
      <c r="AD128" s="67"/>
      <c r="AE128" s="21"/>
      <c r="AF128" s="67"/>
      <c r="AG128" s="97"/>
      <c r="AH128" s="97"/>
      <c r="AI128" s="97"/>
      <c r="AJ128" s="3"/>
      <c r="AK128" s="24"/>
      <c r="AL128" s="25"/>
      <c r="AM128" s="17"/>
      <c r="AN128" s="22"/>
      <c r="AT128" s="3"/>
      <c r="AU128" s="22"/>
    </row>
    <row r="129" spans="1:47" x14ac:dyDescent="0.25">
      <c r="A129" s="21" t="s">
        <v>106</v>
      </c>
      <c r="B129" s="11">
        <f t="shared" si="76"/>
        <v>132</v>
      </c>
      <c r="C129" s="284" t="s">
        <v>141</v>
      </c>
      <c r="D129" s="11"/>
      <c r="E129" s="21"/>
      <c r="F129" s="126">
        <f t="shared" si="71"/>
        <v>1208.9527666666665</v>
      </c>
      <c r="G129" s="186">
        <f t="shared" si="49"/>
        <v>1208.9527666666665</v>
      </c>
      <c r="H129" s="63"/>
      <c r="I129" s="22">
        <v>5</v>
      </c>
      <c r="J129" s="144">
        <v>1</v>
      </c>
      <c r="K129" s="191">
        <f t="shared" si="72"/>
        <v>96.531900000000007</v>
      </c>
      <c r="L129" s="187">
        <f>IF(I129&gt;4.5,(I129/4.5)*$AL$9,$AL$9)</f>
        <v>3.2222222222222223</v>
      </c>
      <c r="M129" s="186"/>
      <c r="N129" s="186">
        <f t="shared" si="66"/>
        <v>62.209446666666679</v>
      </c>
      <c r="O129" s="186">
        <f t="shared" si="50"/>
        <v>311.04723333333339</v>
      </c>
      <c r="P129" s="187"/>
      <c r="Q129" s="189">
        <f t="shared" si="77"/>
        <v>311.04723333333339</v>
      </c>
      <c r="R129" s="184" t="s">
        <v>126</v>
      </c>
      <c r="S129" s="82">
        <v>4244.9040000000005</v>
      </c>
      <c r="T129" s="204">
        <v>1520</v>
      </c>
      <c r="U129" s="186">
        <f t="shared" si="73"/>
        <v>1208.9527666666665</v>
      </c>
      <c r="V129" s="91"/>
      <c r="W129" s="64">
        <f>U129/I129</f>
        <v>241.79055333333332</v>
      </c>
      <c r="X129" s="186">
        <f t="shared" si="74"/>
        <v>1208.9527666666665</v>
      </c>
      <c r="Y129" s="64"/>
      <c r="Z129" s="64">
        <f>W129+N129</f>
        <v>304</v>
      </c>
      <c r="AA129" s="186">
        <f t="shared" si="75"/>
        <v>1520</v>
      </c>
      <c r="AB129" s="60">
        <v>380</v>
      </c>
      <c r="AC129" s="3"/>
      <c r="AD129" s="67"/>
      <c r="AE129" s="21"/>
      <c r="AF129" s="67"/>
      <c r="AG129" s="97"/>
      <c r="AH129" s="97"/>
      <c r="AI129" s="97"/>
      <c r="AJ129" s="3"/>
      <c r="AK129" s="24"/>
      <c r="AL129" s="25"/>
      <c r="AM129" s="17"/>
      <c r="AN129" s="22"/>
      <c r="AT129" s="3"/>
      <c r="AU129" s="22"/>
    </row>
    <row r="130" spans="1:47" x14ac:dyDescent="0.25">
      <c r="A130" s="21" t="s">
        <v>106</v>
      </c>
      <c r="B130" s="11">
        <f t="shared" si="76"/>
        <v>133</v>
      </c>
      <c r="C130" s="284" t="s">
        <v>141</v>
      </c>
      <c r="D130" s="11"/>
      <c r="E130" s="21"/>
      <c r="F130" s="126">
        <f t="shared" si="71"/>
        <v>936.05748999999992</v>
      </c>
      <c r="G130" s="186">
        <f t="shared" si="49"/>
        <v>936.05748999999992</v>
      </c>
      <c r="H130" s="63"/>
      <c r="I130" s="22">
        <v>4</v>
      </c>
      <c r="J130" s="144">
        <v>1</v>
      </c>
      <c r="K130" s="191">
        <f t="shared" si="72"/>
        <v>96.531900000000007</v>
      </c>
      <c r="L130" s="187">
        <f>$AL$9</f>
        <v>2.9</v>
      </c>
      <c r="M130" s="186">
        <f t="shared" si="57"/>
        <v>69.985627500000007</v>
      </c>
      <c r="N130" s="186"/>
      <c r="O130" s="186">
        <f t="shared" si="50"/>
        <v>279.94251000000003</v>
      </c>
      <c r="P130" s="189">
        <f>K130*L130/J130</f>
        <v>279.94251000000003</v>
      </c>
      <c r="Q130" s="192"/>
      <c r="R130" s="185" t="s">
        <v>127</v>
      </c>
      <c r="S130" s="83">
        <v>3121.92</v>
      </c>
      <c r="T130" s="204">
        <v>1216</v>
      </c>
      <c r="U130" s="186">
        <f t="shared" si="73"/>
        <v>936.05748999999992</v>
      </c>
      <c r="V130" s="64">
        <f>U130/I130</f>
        <v>234.01437249999998</v>
      </c>
      <c r="W130" s="91"/>
      <c r="X130" s="186">
        <f t="shared" si="74"/>
        <v>936.05748999999992</v>
      </c>
      <c r="Y130" s="64">
        <f>V130+M130</f>
        <v>304</v>
      </c>
      <c r="Z130" s="64"/>
      <c r="AA130" s="186">
        <f t="shared" si="75"/>
        <v>1216</v>
      </c>
      <c r="AB130" s="60">
        <v>380</v>
      </c>
      <c r="AC130" s="3"/>
      <c r="AD130" s="67"/>
      <c r="AE130" s="21"/>
      <c r="AF130" s="67"/>
      <c r="AG130" s="97"/>
      <c r="AH130" s="97"/>
      <c r="AI130" s="97"/>
      <c r="AJ130" s="3"/>
      <c r="AK130" s="24"/>
      <c r="AL130" s="25"/>
      <c r="AM130" s="17"/>
      <c r="AN130" s="22"/>
      <c r="AT130" s="3"/>
      <c r="AU130" s="22"/>
    </row>
    <row r="131" spans="1:47" x14ac:dyDescent="0.25">
      <c r="A131" s="21" t="s">
        <v>106</v>
      </c>
      <c r="B131" s="11">
        <f t="shared" si="76"/>
        <v>134</v>
      </c>
      <c r="C131" s="284" t="s">
        <v>141</v>
      </c>
      <c r="D131" s="11"/>
      <c r="E131" s="21"/>
      <c r="F131" s="126">
        <f t="shared" si="71"/>
        <v>936.05748999999992</v>
      </c>
      <c r="G131" s="186">
        <f t="shared" si="49"/>
        <v>936.05748999999992</v>
      </c>
      <c r="H131" s="63"/>
      <c r="I131" s="22">
        <v>4</v>
      </c>
      <c r="J131" s="144">
        <v>1</v>
      </c>
      <c r="K131" s="191">
        <f t="shared" si="72"/>
        <v>96.531900000000007</v>
      </c>
      <c r="L131" s="187">
        <f>IF(I131&gt;4.5,(I131/4.5)*$AL$9,$AL$9)</f>
        <v>2.9</v>
      </c>
      <c r="M131" s="186"/>
      <c r="N131" s="186">
        <f t="shared" si="66"/>
        <v>69.985627500000007</v>
      </c>
      <c r="O131" s="186">
        <f t="shared" si="50"/>
        <v>279.94251000000003</v>
      </c>
      <c r="P131" s="187"/>
      <c r="Q131" s="189">
        <f t="shared" si="77"/>
        <v>279.94251000000003</v>
      </c>
      <c r="R131" s="184" t="s">
        <v>126</v>
      </c>
      <c r="S131" s="82">
        <v>2927.52</v>
      </c>
      <c r="T131" s="204">
        <v>1216</v>
      </c>
      <c r="U131" s="186">
        <f t="shared" si="73"/>
        <v>936.05748999999992</v>
      </c>
      <c r="V131" s="91"/>
      <c r="W131" s="64">
        <f>U131/I131</f>
        <v>234.01437249999998</v>
      </c>
      <c r="X131" s="186">
        <f t="shared" si="74"/>
        <v>936.05748999999992</v>
      </c>
      <c r="Y131" s="64"/>
      <c r="Z131" s="64">
        <f>W131+N131</f>
        <v>304</v>
      </c>
      <c r="AA131" s="186">
        <f t="shared" si="75"/>
        <v>1216</v>
      </c>
      <c r="AB131" s="60">
        <v>380</v>
      </c>
      <c r="AC131" s="3"/>
      <c r="AD131" s="67"/>
      <c r="AE131" s="21"/>
      <c r="AF131" s="67"/>
      <c r="AG131" s="97"/>
      <c r="AH131" s="97"/>
      <c r="AI131" s="97"/>
      <c r="AJ131" s="3"/>
      <c r="AK131" s="24"/>
      <c r="AL131" s="25"/>
      <c r="AM131" s="17"/>
      <c r="AN131" s="22"/>
      <c r="AT131" s="3"/>
      <c r="AU131" s="22"/>
    </row>
    <row r="132" spans="1:47" x14ac:dyDescent="0.25">
      <c r="A132" s="21" t="s">
        <v>106</v>
      </c>
      <c r="B132" s="11">
        <f t="shared" si="76"/>
        <v>135</v>
      </c>
      <c r="C132" s="284" t="s">
        <v>141</v>
      </c>
      <c r="D132" s="11"/>
      <c r="E132" s="21"/>
      <c r="F132" s="126">
        <f t="shared" si="71"/>
        <v>1208.9527666666665</v>
      </c>
      <c r="G132" s="186">
        <f t="shared" si="49"/>
        <v>1208.9527666666665</v>
      </c>
      <c r="H132" s="63"/>
      <c r="I132" s="22">
        <v>5</v>
      </c>
      <c r="J132" s="144">
        <v>1</v>
      </c>
      <c r="K132" s="191">
        <f t="shared" si="72"/>
        <v>96.531900000000007</v>
      </c>
      <c r="L132" s="187">
        <f>IF(I132&gt;4.5,(I132/4.5)*$AL$9,$AL$9)</f>
        <v>3.2222222222222223</v>
      </c>
      <c r="M132" s="186"/>
      <c r="N132" s="186">
        <f t="shared" si="66"/>
        <v>62.209446666666679</v>
      </c>
      <c r="O132" s="186">
        <f t="shared" si="50"/>
        <v>311.04723333333339</v>
      </c>
      <c r="P132" s="187"/>
      <c r="Q132" s="189">
        <f t="shared" si="77"/>
        <v>311.04723333333339</v>
      </c>
      <c r="R132" s="184" t="s">
        <v>126</v>
      </c>
      <c r="S132" s="82">
        <v>4244.9040000000005</v>
      </c>
      <c r="T132" s="204">
        <v>1520</v>
      </c>
      <c r="U132" s="186">
        <f t="shared" si="73"/>
        <v>1208.9527666666665</v>
      </c>
      <c r="V132" s="91"/>
      <c r="W132" s="64">
        <f>U132/I132</f>
        <v>241.79055333333332</v>
      </c>
      <c r="X132" s="186">
        <f t="shared" si="74"/>
        <v>1208.9527666666665</v>
      </c>
      <c r="Y132" s="64"/>
      <c r="Z132" s="64">
        <f>W132+N132</f>
        <v>304</v>
      </c>
      <c r="AA132" s="186">
        <f t="shared" si="75"/>
        <v>1520</v>
      </c>
      <c r="AB132" s="60">
        <v>380</v>
      </c>
      <c r="AC132" s="3"/>
      <c r="AD132" s="67"/>
      <c r="AE132" s="21"/>
      <c r="AF132" s="67"/>
      <c r="AG132" s="97"/>
      <c r="AH132" s="97"/>
      <c r="AI132" s="97"/>
      <c r="AJ132" s="3"/>
      <c r="AK132" s="24"/>
      <c r="AL132" s="25"/>
      <c r="AM132" s="17"/>
      <c r="AN132" s="22"/>
      <c r="AT132" s="3"/>
      <c r="AU132" s="22"/>
    </row>
    <row r="133" spans="1:47" x14ac:dyDescent="0.25">
      <c r="A133" s="21" t="s">
        <v>106</v>
      </c>
      <c r="B133" s="11">
        <f t="shared" si="76"/>
        <v>136</v>
      </c>
      <c r="C133" s="284" t="s">
        <v>141</v>
      </c>
      <c r="D133" s="11"/>
      <c r="E133" s="21"/>
      <c r="F133" s="126">
        <f t="shared" si="71"/>
        <v>1208.9527666666665</v>
      </c>
      <c r="G133" s="186">
        <f t="shared" si="49"/>
        <v>1208.9527666666665</v>
      </c>
      <c r="H133" s="63"/>
      <c r="I133" s="22">
        <v>5</v>
      </c>
      <c r="J133" s="144">
        <v>1</v>
      </c>
      <c r="K133" s="191">
        <f t="shared" si="72"/>
        <v>96.531900000000007</v>
      </c>
      <c r="L133" s="187">
        <f>IF(I133&gt;4.5,(I133/4.5)*$AL$9,$AL$9)</f>
        <v>3.2222222222222223</v>
      </c>
      <c r="M133" s="186"/>
      <c r="N133" s="186">
        <f t="shared" si="66"/>
        <v>62.209446666666679</v>
      </c>
      <c r="O133" s="186">
        <f t="shared" si="50"/>
        <v>311.04723333333339</v>
      </c>
      <c r="P133" s="187"/>
      <c r="Q133" s="189">
        <f t="shared" si="77"/>
        <v>311.04723333333339</v>
      </c>
      <c r="R133" s="184" t="s">
        <v>126</v>
      </c>
      <c r="S133" s="82">
        <v>3903.36</v>
      </c>
      <c r="T133" s="204">
        <v>1520</v>
      </c>
      <c r="U133" s="186">
        <f t="shared" si="73"/>
        <v>1208.9527666666665</v>
      </c>
      <c r="V133" s="91"/>
      <c r="W133" s="64">
        <f>U133/I133</f>
        <v>241.79055333333332</v>
      </c>
      <c r="X133" s="186">
        <f t="shared" si="74"/>
        <v>1208.9527666666665</v>
      </c>
      <c r="Y133" s="64"/>
      <c r="Z133" s="64">
        <f>W133+N133</f>
        <v>304</v>
      </c>
      <c r="AA133" s="186">
        <f t="shared" si="75"/>
        <v>1520</v>
      </c>
      <c r="AB133" s="60">
        <v>380</v>
      </c>
      <c r="AC133" s="3"/>
      <c r="AD133" s="67"/>
      <c r="AE133" s="21"/>
      <c r="AF133" s="67"/>
      <c r="AG133" s="97"/>
      <c r="AH133" s="97"/>
      <c r="AI133" s="97"/>
      <c r="AJ133" s="3"/>
      <c r="AK133" s="24"/>
      <c r="AL133" s="25"/>
      <c r="AM133" s="17"/>
      <c r="AN133" s="22"/>
      <c r="AT133" s="3"/>
      <c r="AU133" s="22"/>
    </row>
    <row r="134" spans="1:47" x14ac:dyDescent="0.25">
      <c r="A134" s="21" t="s">
        <v>106</v>
      </c>
      <c r="B134" s="11">
        <f t="shared" si="76"/>
        <v>137</v>
      </c>
      <c r="C134" s="284" t="s">
        <v>141</v>
      </c>
      <c r="D134" s="11"/>
      <c r="E134" s="21"/>
      <c r="F134" s="126">
        <f t="shared" si="71"/>
        <v>1240.0574899999999</v>
      </c>
      <c r="G134" s="186">
        <f t="shared" si="49"/>
        <v>1240.0574899999999</v>
      </c>
      <c r="H134" s="63"/>
      <c r="I134" s="22">
        <v>5</v>
      </c>
      <c r="J134" s="144">
        <v>1</v>
      </c>
      <c r="K134" s="191">
        <f t="shared" si="72"/>
        <v>96.531900000000007</v>
      </c>
      <c r="L134" s="187">
        <f>$AL$9</f>
        <v>2.9</v>
      </c>
      <c r="M134" s="186">
        <f t="shared" si="57"/>
        <v>55.988502000000004</v>
      </c>
      <c r="N134" s="186"/>
      <c r="O134" s="186">
        <f t="shared" si="50"/>
        <v>279.94251000000003</v>
      </c>
      <c r="P134" s="189">
        <f>K134*L134/J134</f>
        <v>279.94251000000003</v>
      </c>
      <c r="Q134" s="192"/>
      <c r="R134" s="185" t="s">
        <v>127</v>
      </c>
      <c r="S134" s="83">
        <v>3739.8</v>
      </c>
      <c r="T134" s="204">
        <v>1520</v>
      </c>
      <c r="U134" s="186">
        <f t="shared" si="73"/>
        <v>1240.0574899999999</v>
      </c>
      <c r="V134" s="64">
        <f>U134/I134</f>
        <v>248.01149799999999</v>
      </c>
      <c r="W134" s="91"/>
      <c r="X134" s="186">
        <f t="shared" si="74"/>
        <v>1240.0574899999999</v>
      </c>
      <c r="Y134" s="64">
        <f>V134+M134</f>
        <v>304</v>
      </c>
      <c r="Z134" s="64"/>
      <c r="AA134" s="186">
        <f t="shared" si="75"/>
        <v>1520</v>
      </c>
      <c r="AB134" s="60">
        <v>380</v>
      </c>
      <c r="AC134" s="3"/>
      <c r="AD134" s="67"/>
      <c r="AE134" s="21"/>
      <c r="AF134" s="67"/>
      <c r="AG134" s="97"/>
      <c r="AH134" s="97"/>
      <c r="AI134" s="97"/>
      <c r="AJ134" s="3"/>
      <c r="AK134" s="24"/>
      <c r="AL134" s="25"/>
      <c r="AM134" s="17"/>
      <c r="AN134" s="22"/>
      <c r="AT134" s="3"/>
      <c r="AU134" s="22"/>
    </row>
    <row r="135" spans="1:47" x14ac:dyDescent="0.25">
      <c r="A135" s="21" t="s">
        <v>106</v>
      </c>
      <c r="B135" s="11">
        <f t="shared" si="76"/>
        <v>138</v>
      </c>
      <c r="C135" s="284" t="s">
        <v>141</v>
      </c>
      <c r="D135" s="11"/>
      <c r="E135" s="21"/>
      <c r="F135" s="126">
        <f t="shared" si="71"/>
        <v>1240.0574899999999</v>
      </c>
      <c r="G135" s="186">
        <f t="shared" si="49"/>
        <v>1240.0574899999999</v>
      </c>
      <c r="H135" s="63"/>
      <c r="I135" s="22">
        <v>5</v>
      </c>
      <c r="J135" s="144">
        <v>1</v>
      </c>
      <c r="K135" s="191">
        <f t="shared" si="72"/>
        <v>96.531900000000007</v>
      </c>
      <c r="L135" s="187">
        <f>$AL$9</f>
        <v>2.9</v>
      </c>
      <c r="M135" s="186">
        <f t="shared" si="57"/>
        <v>55.988502000000004</v>
      </c>
      <c r="N135" s="186"/>
      <c r="O135" s="186">
        <f t="shared" si="50"/>
        <v>279.94251000000003</v>
      </c>
      <c r="P135" s="189">
        <f>K135*L135/J135</f>
        <v>279.94251000000003</v>
      </c>
      <c r="Q135" s="192"/>
      <c r="R135" s="185" t="s">
        <v>127</v>
      </c>
      <c r="S135" s="83">
        <v>3739.8</v>
      </c>
      <c r="T135" s="204">
        <v>1520</v>
      </c>
      <c r="U135" s="186">
        <f t="shared" si="73"/>
        <v>1240.0574899999999</v>
      </c>
      <c r="V135" s="64">
        <f>U135/I135</f>
        <v>248.01149799999999</v>
      </c>
      <c r="W135" s="91"/>
      <c r="X135" s="186">
        <f t="shared" si="74"/>
        <v>1240.0574899999999</v>
      </c>
      <c r="Y135" s="64">
        <f>V135+M135</f>
        <v>304</v>
      </c>
      <c r="Z135" s="64"/>
      <c r="AA135" s="186">
        <f t="shared" si="75"/>
        <v>1520</v>
      </c>
      <c r="AB135" s="60">
        <v>380</v>
      </c>
      <c r="AC135" s="3"/>
      <c r="AD135" s="67"/>
      <c r="AE135" s="21"/>
      <c r="AF135" s="67"/>
      <c r="AG135" s="97"/>
      <c r="AH135" s="97"/>
      <c r="AI135" s="97"/>
      <c r="AJ135" s="3"/>
      <c r="AK135" s="24"/>
      <c r="AL135" s="25"/>
      <c r="AM135" s="17"/>
      <c r="AN135" s="22"/>
      <c r="AT135" s="3"/>
      <c r="AU135" s="22"/>
    </row>
    <row r="136" spans="1:47" x14ac:dyDescent="0.25">
      <c r="A136" s="21" t="s">
        <v>106</v>
      </c>
      <c r="B136" s="11">
        <f t="shared" si="76"/>
        <v>139</v>
      </c>
      <c r="C136" s="284" t="s">
        <v>141</v>
      </c>
      <c r="D136" s="11"/>
      <c r="E136" s="21"/>
      <c r="F136" s="126">
        <f t="shared" si="71"/>
        <v>1240.0574899999999</v>
      </c>
      <c r="G136" s="186">
        <f t="shared" ref="G136:G193" si="78">F136</f>
        <v>1240.0574899999999</v>
      </c>
      <c r="H136" s="63"/>
      <c r="I136" s="22">
        <v>5</v>
      </c>
      <c r="J136" s="144">
        <v>1</v>
      </c>
      <c r="K136" s="191">
        <f t="shared" si="72"/>
        <v>96.531900000000007</v>
      </c>
      <c r="L136" s="187">
        <f>$AL$9</f>
        <v>2.9</v>
      </c>
      <c r="M136" s="186">
        <f t="shared" si="57"/>
        <v>55.988502000000004</v>
      </c>
      <c r="N136" s="186"/>
      <c r="O136" s="186">
        <f t="shared" ref="O136:O187" si="79">K136*L136/J136</f>
        <v>279.94251000000003</v>
      </c>
      <c r="P136" s="189">
        <f>K136*L136/J136</f>
        <v>279.94251000000003</v>
      </c>
      <c r="Q136" s="192"/>
      <c r="R136" s="185" t="s">
        <v>127</v>
      </c>
      <c r="S136" s="83">
        <v>3902.4</v>
      </c>
      <c r="T136" s="204">
        <v>1520</v>
      </c>
      <c r="U136" s="186">
        <f t="shared" si="73"/>
        <v>1240.0574899999999</v>
      </c>
      <c r="V136" s="64">
        <f>U136/I136</f>
        <v>248.01149799999999</v>
      </c>
      <c r="W136" s="91"/>
      <c r="X136" s="186">
        <f t="shared" si="74"/>
        <v>1240.0574899999999</v>
      </c>
      <c r="Y136" s="64">
        <f>V136+M136</f>
        <v>304</v>
      </c>
      <c r="Z136" s="64"/>
      <c r="AA136" s="186">
        <f t="shared" si="75"/>
        <v>1520</v>
      </c>
      <c r="AB136" s="60">
        <v>380</v>
      </c>
      <c r="AC136" s="3"/>
      <c r="AD136" s="67"/>
      <c r="AE136" s="21"/>
      <c r="AF136" s="67"/>
      <c r="AG136" s="97"/>
      <c r="AH136" s="97"/>
      <c r="AI136" s="97"/>
      <c r="AJ136" s="3"/>
      <c r="AK136" s="24"/>
      <c r="AL136" s="25"/>
      <c r="AM136" s="17"/>
      <c r="AN136" s="22"/>
      <c r="AT136" s="3"/>
      <c r="AU136" s="22"/>
    </row>
    <row r="137" spans="1:47" x14ac:dyDescent="0.25">
      <c r="A137" s="21" t="s">
        <v>106</v>
      </c>
      <c r="B137" s="11">
        <f t="shared" si="76"/>
        <v>140</v>
      </c>
      <c r="C137" s="284" t="s">
        <v>141</v>
      </c>
      <c r="D137" s="11"/>
      <c r="E137" s="21"/>
      <c r="F137" s="126">
        <f t="shared" si="71"/>
        <v>1208.9527666666665</v>
      </c>
      <c r="G137" s="186">
        <f t="shared" si="78"/>
        <v>1208.9527666666665</v>
      </c>
      <c r="H137" s="63"/>
      <c r="I137" s="22">
        <v>5</v>
      </c>
      <c r="J137" s="144">
        <v>1</v>
      </c>
      <c r="K137" s="191">
        <f t="shared" si="72"/>
        <v>96.531900000000007</v>
      </c>
      <c r="L137" s="187">
        <f>IF(I137&gt;4.5,(I137/4.5)*$AL$9,$AL$9)</f>
        <v>3.2222222222222223</v>
      </c>
      <c r="M137" s="186"/>
      <c r="N137" s="186">
        <f t="shared" si="66"/>
        <v>62.209446666666679</v>
      </c>
      <c r="O137" s="186">
        <f t="shared" si="79"/>
        <v>311.04723333333339</v>
      </c>
      <c r="P137" s="187"/>
      <c r="Q137" s="189">
        <f>K137*L137/J137</f>
        <v>311.04723333333339</v>
      </c>
      <c r="R137" s="184" t="s">
        <v>126</v>
      </c>
      <c r="S137" s="82">
        <v>13417.8</v>
      </c>
      <c r="T137" s="204">
        <v>1520</v>
      </c>
      <c r="U137" s="186">
        <f t="shared" si="73"/>
        <v>1208.9527666666665</v>
      </c>
      <c r="V137" s="91"/>
      <c r="W137" s="64">
        <f>U137/I137</f>
        <v>241.79055333333332</v>
      </c>
      <c r="X137" s="186">
        <f t="shared" si="74"/>
        <v>1208.9527666666665</v>
      </c>
      <c r="Y137" s="64"/>
      <c r="Z137" s="64">
        <f>W137+N137</f>
        <v>304</v>
      </c>
      <c r="AA137" s="186">
        <f t="shared" si="75"/>
        <v>1520</v>
      </c>
      <c r="AB137" s="60">
        <v>380</v>
      </c>
      <c r="AC137" s="3"/>
      <c r="AD137" s="67"/>
      <c r="AE137" s="21"/>
      <c r="AF137" s="67"/>
      <c r="AG137" s="97"/>
      <c r="AH137" s="97"/>
      <c r="AI137" s="97"/>
      <c r="AJ137" s="3"/>
      <c r="AK137" s="24"/>
      <c r="AL137" s="25"/>
      <c r="AM137" s="17"/>
      <c r="AN137" s="22"/>
      <c r="AT137" s="3"/>
      <c r="AU137" s="22"/>
    </row>
    <row r="138" spans="1:47" x14ac:dyDescent="0.25">
      <c r="A138" s="231" t="s">
        <v>106</v>
      </c>
      <c r="B138" s="231">
        <f t="shared" si="76"/>
        <v>141</v>
      </c>
      <c r="C138" s="284" t="s">
        <v>141</v>
      </c>
      <c r="D138" s="11"/>
      <c r="E138" s="21"/>
      <c r="F138" s="126">
        <f t="shared" si="71"/>
        <v>1544.0574899999999</v>
      </c>
      <c r="G138" s="186">
        <f t="shared" si="78"/>
        <v>1544.0574899999999</v>
      </c>
      <c r="H138" s="63"/>
      <c r="I138" s="22">
        <v>6</v>
      </c>
      <c r="J138" s="144">
        <v>1</v>
      </c>
      <c r="K138" s="191">
        <f t="shared" si="72"/>
        <v>96.531900000000007</v>
      </c>
      <c r="L138" s="187">
        <f>$AL$9</f>
        <v>2.9</v>
      </c>
      <c r="M138" s="186">
        <f t="shared" si="57"/>
        <v>46.657085000000002</v>
      </c>
      <c r="N138" s="186"/>
      <c r="O138" s="186">
        <f t="shared" si="79"/>
        <v>279.94251000000003</v>
      </c>
      <c r="P138" s="189">
        <f>K138*L138/J138</f>
        <v>279.94251000000003</v>
      </c>
      <c r="Q138" s="192"/>
      <c r="R138" s="185" t="s">
        <v>127</v>
      </c>
      <c r="S138" s="83">
        <v>6790.1760000000004</v>
      </c>
      <c r="T138" s="278">
        <v>1824</v>
      </c>
      <c r="U138" s="232">
        <f t="shared" si="73"/>
        <v>1544.0574899999999</v>
      </c>
      <c r="V138" s="205">
        <f>U138/I138</f>
        <v>257.342915</v>
      </c>
      <c r="W138" s="235"/>
      <c r="X138" s="232">
        <f t="shared" si="74"/>
        <v>1544.0574899999999</v>
      </c>
      <c r="Y138" s="205">
        <f>V138+M138</f>
        <v>304</v>
      </c>
      <c r="Z138" s="205"/>
      <c r="AA138" s="232">
        <f t="shared" si="75"/>
        <v>1824</v>
      </c>
      <c r="AB138" s="205">
        <v>380</v>
      </c>
      <c r="AC138" s="3"/>
      <c r="AD138" s="67"/>
      <c r="AE138" s="21"/>
      <c r="AF138" s="67"/>
      <c r="AG138" s="97"/>
      <c r="AH138" s="97"/>
      <c r="AI138" s="97"/>
      <c r="AJ138" s="3"/>
      <c r="AK138" s="24"/>
      <c r="AL138" s="25"/>
      <c r="AM138" s="17"/>
      <c r="AN138" s="22"/>
      <c r="AT138" s="3"/>
      <c r="AU138" s="22"/>
    </row>
    <row r="139" spans="1:47" x14ac:dyDescent="0.25">
      <c r="A139" s="21" t="s">
        <v>106</v>
      </c>
      <c r="B139" s="11">
        <f t="shared" si="76"/>
        <v>142</v>
      </c>
      <c r="C139" s="284" t="s">
        <v>141</v>
      </c>
      <c r="D139" s="11"/>
      <c r="E139" s="21"/>
      <c r="F139" s="126">
        <f t="shared" si="71"/>
        <v>1208.9527666666665</v>
      </c>
      <c r="G139" s="186">
        <f t="shared" si="78"/>
        <v>1208.9527666666665</v>
      </c>
      <c r="H139" s="63"/>
      <c r="I139" s="22">
        <v>5</v>
      </c>
      <c r="J139" s="144">
        <v>1</v>
      </c>
      <c r="K139" s="191">
        <f t="shared" si="72"/>
        <v>96.531900000000007</v>
      </c>
      <c r="L139" s="187">
        <f>IF(I139&gt;4.5,(I139/4.5)*$AL$9,$AL$9)</f>
        <v>3.2222222222222223</v>
      </c>
      <c r="M139" s="186"/>
      <c r="N139" s="186">
        <f t="shared" si="66"/>
        <v>62.209446666666679</v>
      </c>
      <c r="O139" s="186">
        <f t="shared" si="79"/>
        <v>311.04723333333339</v>
      </c>
      <c r="P139" s="187"/>
      <c r="Q139" s="189">
        <f>K139*L139/J139</f>
        <v>311.04723333333339</v>
      </c>
      <c r="R139" s="184" t="s">
        <v>126</v>
      </c>
      <c r="S139" s="82">
        <v>3273.13</v>
      </c>
      <c r="T139" s="204">
        <v>1520</v>
      </c>
      <c r="U139" s="186">
        <f t="shared" si="73"/>
        <v>1208.9527666666665</v>
      </c>
      <c r="V139" s="91"/>
      <c r="W139" s="64">
        <f>U139/I139</f>
        <v>241.79055333333332</v>
      </c>
      <c r="X139" s="186">
        <f t="shared" si="74"/>
        <v>1208.9527666666665</v>
      </c>
      <c r="Y139" s="64"/>
      <c r="Z139" s="64">
        <f>W139+N139</f>
        <v>304</v>
      </c>
      <c r="AA139" s="186">
        <f t="shared" si="75"/>
        <v>1520</v>
      </c>
      <c r="AB139" s="60">
        <v>380</v>
      </c>
      <c r="AC139" s="3"/>
      <c r="AD139" s="67"/>
      <c r="AE139" s="21"/>
      <c r="AF139" s="67"/>
      <c r="AG139" s="97"/>
      <c r="AH139" s="97"/>
      <c r="AI139" s="97"/>
      <c r="AJ139" s="3"/>
      <c r="AK139" s="24"/>
      <c r="AL139" s="25"/>
      <c r="AM139" s="17"/>
      <c r="AN139" s="22"/>
      <c r="AT139" s="3"/>
      <c r="AU139" s="22"/>
    </row>
    <row r="140" spans="1:47" x14ac:dyDescent="0.25">
      <c r="A140" s="21" t="s">
        <v>106</v>
      </c>
      <c r="B140" s="11">
        <f t="shared" si="76"/>
        <v>143</v>
      </c>
      <c r="C140" s="284" t="s">
        <v>141</v>
      </c>
      <c r="D140" s="11"/>
      <c r="E140" s="21"/>
      <c r="F140" s="126">
        <f t="shared" si="71"/>
        <v>1240.0574899999999</v>
      </c>
      <c r="G140" s="186">
        <f t="shared" si="78"/>
        <v>1240.0574899999999</v>
      </c>
      <c r="H140" s="63"/>
      <c r="I140" s="22">
        <v>5</v>
      </c>
      <c r="J140" s="144">
        <v>1</v>
      </c>
      <c r="K140" s="191">
        <f t="shared" si="72"/>
        <v>96.531900000000007</v>
      </c>
      <c r="L140" s="187">
        <f>$AL$9</f>
        <v>2.9</v>
      </c>
      <c r="M140" s="186">
        <f t="shared" si="57"/>
        <v>55.988502000000004</v>
      </c>
      <c r="N140" s="186"/>
      <c r="O140" s="186">
        <f t="shared" si="79"/>
        <v>279.94251000000003</v>
      </c>
      <c r="P140" s="189">
        <f>K140*L140/J140</f>
        <v>279.94251000000003</v>
      </c>
      <c r="Q140" s="192"/>
      <c r="R140" s="185" t="s">
        <v>127</v>
      </c>
      <c r="S140" s="83">
        <v>5235.72</v>
      </c>
      <c r="T140" s="204">
        <v>1520</v>
      </c>
      <c r="U140" s="186">
        <f t="shared" si="73"/>
        <v>1240.0574899999999</v>
      </c>
      <c r="V140" s="64">
        <f>U140/I140</f>
        <v>248.01149799999999</v>
      </c>
      <c r="W140" s="91"/>
      <c r="X140" s="186">
        <f t="shared" si="74"/>
        <v>1240.0574899999999</v>
      </c>
      <c r="Y140" s="64">
        <f>V140+M140</f>
        <v>304</v>
      </c>
      <c r="Z140" s="64"/>
      <c r="AA140" s="186">
        <f t="shared" si="75"/>
        <v>1520</v>
      </c>
      <c r="AB140" s="60">
        <v>380</v>
      </c>
      <c r="AC140" s="3"/>
      <c r="AD140" s="67"/>
      <c r="AE140" s="21"/>
      <c r="AF140" s="67"/>
      <c r="AG140" s="97"/>
      <c r="AH140" s="97"/>
      <c r="AI140" s="97"/>
      <c r="AJ140" s="3"/>
      <c r="AK140" s="24"/>
      <c r="AL140" s="25"/>
      <c r="AM140" s="17"/>
      <c r="AN140" s="22"/>
      <c r="AT140" s="3"/>
      <c r="AU140" s="22"/>
    </row>
    <row r="141" spans="1:47" x14ac:dyDescent="0.25">
      <c r="A141" s="21" t="s">
        <v>106</v>
      </c>
      <c r="B141" s="11">
        <f t="shared" si="76"/>
        <v>144</v>
      </c>
      <c r="C141" s="284" t="s">
        <v>141</v>
      </c>
      <c r="D141" s="11"/>
      <c r="E141" s="21"/>
      <c r="F141" s="126">
        <f t="shared" si="71"/>
        <v>1208.9527666666665</v>
      </c>
      <c r="G141" s="186">
        <f t="shared" si="78"/>
        <v>1208.9527666666665</v>
      </c>
      <c r="H141" s="63"/>
      <c r="I141" s="22">
        <v>5</v>
      </c>
      <c r="J141" s="144">
        <v>1</v>
      </c>
      <c r="K141" s="191">
        <f t="shared" si="72"/>
        <v>96.531900000000007</v>
      </c>
      <c r="L141" s="187">
        <f>IF(I141&gt;4.5,(I141/4.5)*$AL$9,$AL$9)</f>
        <v>3.2222222222222223</v>
      </c>
      <c r="M141" s="186"/>
      <c r="N141" s="186">
        <f t="shared" si="66"/>
        <v>62.209446666666679</v>
      </c>
      <c r="O141" s="186">
        <f t="shared" si="79"/>
        <v>311.04723333333339</v>
      </c>
      <c r="P141" s="187"/>
      <c r="Q141" s="189">
        <f>K141*L141/J141</f>
        <v>311.04723333333339</v>
      </c>
      <c r="R141" s="184" t="s">
        <v>126</v>
      </c>
      <c r="S141" s="82">
        <v>3273.13</v>
      </c>
      <c r="T141" s="204">
        <v>1520</v>
      </c>
      <c r="U141" s="186">
        <f t="shared" si="73"/>
        <v>1208.9527666666665</v>
      </c>
      <c r="V141" s="91"/>
      <c r="W141" s="64">
        <f>U141/I141</f>
        <v>241.79055333333332</v>
      </c>
      <c r="X141" s="186">
        <f t="shared" si="74"/>
        <v>1208.9527666666665</v>
      </c>
      <c r="Y141" s="64"/>
      <c r="Z141" s="64">
        <f>W141+N141</f>
        <v>304</v>
      </c>
      <c r="AA141" s="186">
        <f t="shared" si="75"/>
        <v>1520</v>
      </c>
      <c r="AB141" s="60">
        <v>380</v>
      </c>
      <c r="AC141" s="3"/>
      <c r="AD141" s="67"/>
      <c r="AE141" s="21"/>
      <c r="AF141" s="67"/>
      <c r="AG141" s="97"/>
      <c r="AH141" s="97"/>
      <c r="AI141" s="97"/>
      <c r="AJ141" s="3"/>
      <c r="AK141" s="24"/>
      <c r="AL141" s="25"/>
      <c r="AM141" s="17"/>
      <c r="AN141" s="22"/>
      <c r="AT141" s="3"/>
      <c r="AU141" s="22"/>
    </row>
    <row r="142" spans="1:47" x14ac:dyDescent="0.25">
      <c r="A142" s="21" t="s">
        <v>106</v>
      </c>
      <c r="B142" s="11">
        <f t="shared" si="76"/>
        <v>145</v>
      </c>
      <c r="C142" s="284" t="s">
        <v>141</v>
      </c>
      <c r="D142" s="11"/>
      <c r="E142" s="21"/>
      <c r="F142" s="126">
        <f t="shared" si="71"/>
        <v>936.05748999999992</v>
      </c>
      <c r="G142" s="186">
        <f t="shared" si="78"/>
        <v>936.05748999999992</v>
      </c>
      <c r="H142" s="63"/>
      <c r="I142" s="22">
        <v>4</v>
      </c>
      <c r="J142" s="144">
        <v>1</v>
      </c>
      <c r="K142" s="191">
        <f t="shared" si="72"/>
        <v>96.531900000000007</v>
      </c>
      <c r="L142" s="187">
        <f>$AL$9</f>
        <v>2.9</v>
      </c>
      <c r="M142" s="186">
        <f t="shared" si="57"/>
        <v>69.985627500000007</v>
      </c>
      <c r="N142" s="186"/>
      <c r="O142" s="186">
        <f t="shared" si="79"/>
        <v>279.94251000000003</v>
      </c>
      <c r="P142" s="189">
        <f>K142*L142/J142</f>
        <v>279.94251000000003</v>
      </c>
      <c r="Q142" s="192"/>
      <c r="R142" s="185" t="s">
        <v>127</v>
      </c>
      <c r="S142" s="83">
        <v>6507.2520000000004</v>
      </c>
      <c r="T142" s="204">
        <v>1216</v>
      </c>
      <c r="U142" s="186">
        <f t="shared" si="73"/>
        <v>936.05748999999992</v>
      </c>
      <c r="V142" s="64">
        <f>U142/I142</f>
        <v>234.01437249999998</v>
      </c>
      <c r="W142" s="91"/>
      <c r="X142" s="186">
        <f t="shared" si="74"/>
        <v>936.05748999999992</v>
      </c>
      <c r="Y142" s="64">
        <f>V142+M142</f>
        <v>304</v>
      </c>
      <c r="Z142" s="64"/>
      <c r="AA142" s="186">
        <f t="shared" si="75"/>
        <v>1216</v>
      </c>
      <c r="AB142" s="60">
        <v>380</v>
      </c>
      <c r="AC142" s="3"/>
      <c r="AD142" s="67"/>
      <c r="AE142" s="21"/>
      <c r="AF142" s="67"/>
      <c r="AG142" s="97"/>
      <c r="AH142" s="97"/>
      <c r="AI142" s="97"/>
      <c r="AJ142" s="3"/>
      <c r="AK142" s="24"/>
      <c r="AL142" s="25"/>
      <c r="AM142" s="17"/>
      <c r="AN142" s="22"/>
      <c r="AT142" s="3"/>
      <c r="AU142" s="22"/>
    </row>
    <row r="143" spans="1:47" x14ac:dyDescent="0.25">
      <c r="A143" s="21" t="s">
        <v>106</v>
      </c>
      <c r="B143" s="11">
        <f t="shared" si="76"/>
        <v>146</v>
      </c>
      <c r="C143" s="284" t="s">
        <v>141</v>
      </c>
      <c r="D143" s="11"/>
      <c r="E143" s="21"/>
      <c r="F143" s="126">
        <f t="shared" si="71"/>
        <v>936.05748999999992</v>
      </c>
      <c r="G143" s="186">
        <f t="shared" si="78"/>
        <v>936.05748999999992</v>
      </c>
      <c r="H143" s="63"/>
      <c r="I143" s="22">
        <v>4</v>
      </c>
      <c r="J143" s="144">
        <v>1</v>
      </c>
      <c r="K143" s="191">
        <f t="shared" si="72"/>
        <v>96.531900000000007</v>
      </c>
      <c r="L143" s="187">
        <f>$AL$9</f>
        <v>2.9</v>
      </c>
      <c r="M143" s="186">
        <f t="shared" si="57"/>
        <v>69.985627500000007</v>
      </c>
      <c r="N143" s="186"/>
      <c r="O143" s="186">
        <f t="shared" si="79"/>
        <v>279.94251000000003</v>
      </c>
      <c r="P143" s="189">
        <f>K143*L143/J143</f>
        <v>279.94251000000003</v>
      </c>
      <c r="Q143" s="192"/>
      <c r="R143" s="185" t="s">
        <v>127</v>
      </c>
      <c r="S143" s="83">
        <v>6507.2520000000004</v>
      </c>
      <c r="T143" s="204">
        <v>1216</v>
      </c>
      <c r="U143" s="186">
        <f t="shared" si="73"/>
        <v>936.05748999999992</v>
      </c>
      <c r="V143" s="64">
        <f>U143/I143</f>
        <v>234.01437249999998</v>
      </c>
      <c r="W143" s="91"/>
      <c r="X143" s="186">
        <f t="shared" si="74"/>
        <v>936.05748999999992</v>
      </c>
      <c r="Y143" s="64">
        <f>V143+M143</f>
        <v>304</v>
      </c>
      <c r="Z143" s="64"/>
      <c r="AA143" s="186">
        <f t="shared" si="75"/>
        <v>1216</v>
      </c>
      <c r="AB143" s="60">
        <v>380</v>
      </c>
      <c r="AC143" s="3"/>
      <c r="AD143" s="67"/>
      <c r="AE143" s="21"/>
      <c r="AF143" s="67"/>
      <c r="AG143" s="97"/>
      <c r="AH143" s="97"/>
      <c r="AI143" s="97"/>
      <c r="AJ143" s="3"/>
      <c r="AK143" s="24"/>
      <c r="AL143" s="25"/>
      <c r="AM143" s="17"/>
      <c r="AN143" s="22"/>
      <c r="AT143" s="3"/>
      <c r="AU143" s="22"/>
    </row>
    <row r="144" spans="1:47" x14ac:dyDescent="0.25">
      <c r="A144" s="21" t="s">
        <v>106</v>
      </c>
      <c r="B144" s="11">
        <f t="shared" si="76"/>
        <v>147</v>
      </c>
      <c r="C144" s="284" t="s">
        <v>141</v>
      </c>
      <c r="D144" s="11"/>
      <c r="E144" s="21"/>
      <c r="F144" s="126">
        <f t="shared" si="71"/>
        <v>1240.0574899999999</v>
      </c>
      <c r="G144" s="186">
        <f t="shared" si="78"/>
        <v>1240.0574899999999</v>
      </c>
      <c r="H144" s="63"/>
      <c r="I144" s="22">
        <v>5</v>
      </c>
      <c r="J144" s="144">
        <v>1</v>
      </c>
      <c r="K144" s="191">
        <f t="shared" si="72"/>
        <v>96.531900000000007</v>
      </c>
      <c r="L144" s="187">
        <f>$AL$9</f>
        <v>2.9</v>
      </c>
      <c r="M144" s="186">
        <f t="shared" si="57"/>
        <v>55.988502000000004</v>
      </c>
      <c r="N144" s="186"/>
      <c r="O144" s="186">
        <f t="shared" si="79"/>
        <v>279.94251000000003</v>
      </c>
      <c r="P144" s="189">
        <f>K144*L144/J144</f>
        <v>279.94251000000003</v>
      </c>
      <c r="Q144" s="192"/>
      <c r="R144" s="185" t="s">
        <v>127</v>
      </c>
      <c r="S144" s="83">
        <v>3739.8</v>
      </c>
      <c r="T144" s="204">
        <v>1520</v>
      </c>
      <c r="U144" s="186">
        <f t="shared" si="73"/>
        <v>1240.0574899999999</v>
      </c>
      <c r="V144" s="64">
        <f>U144/I144</f>
        <v>248.01149799999999</v>
      </c>
      <c r="W144" s="91"/>
      <c r="X144" s="186">
        <f t="shared" si="74"/>
        <v>1240.0574899999999</v>
      </c>
      <c r="Y144" s="64">
        <f>V144+M144</f>
        <v>304</v>
      </c>
      <c r="Z144" s="64"/>
      <c r="AA144" s="186">
        <f t="shared" si="75"/>
        <v>1520</v>
      </c>
      <c r="AB144" s="60">
        <v>380</v>
      </c>
      <c r="AC144" s="3"/>
      <c r="AD144" s="67"/>
      <c r="AE144" s="21"/>
      <c r="AF144" s="67"/>
      <c r="AG144" s="97"/>
      <c r="AH144" s="97"/>
      <c r="AI144" s="97"/>
      <c r="AJ144" s="3"/>
      <c r="AK144" s="24"/>
      <c r="AL144" s="25"/>
      <c r="AM144" s="17"/>
      <c r="AN144" s="22"/>
      <c r="AT144" s="3"/>
      <c r="AU144" s="22"/>
    </row>
    <row r="145" spans="1:47" x14ac:dyDescent="0.25">
      <c r="A145" s="21" t="s">
        <v>106</v>
      </c>
      <c r="B145" s="11">
        <f t="shared" si="76"/>
        <v>148</v>
      </c>
      <c r="C145" s="284" t="s">
        <v>141</v>
      </c>
      <c r="D145" s="11"/>
      <c r="E145" s="21"/>
      <c r="F145" s="126">
        <f t="shared" si="71"/>
        <v>1208.9527666666665</v>
      </c>
      <c r="G145" s="186">
        <f t="shared" si="78"/>
        <v>1208.9527666666665</v>
      </c>
      <c r="H145" s="63"/>
      <c r="I145" s="22">
        <v>5</v>
      </c>
      <c r="J145" s="144">
        <v>1</v>
      </c>
      <c r="K145" s="191">
        <f t="shared" si="72"/>
        <v>96.531900000000007</v>
      </c>
      <c r="L145" s="187">
        <f>IF(I145&gt;4.5,(I145/4.5)*$AL$9,$AL$9)</f>
        <v>3.2222222222222223</v>
      </c>
      <c r="M145" s="186"/>
      <c r="N145" s="186">
        <f t="shared" si="66"/>
        <v>62.209446666666679</v>
      </c>
      <c r="O145" s="186">
        <f t="shared" si="79"/>
        <v>311.04723333333339</v>
      </c>
      <c r="P145" s="187"/>
      <c r="Q145" s="189">
        <f>K145*L145/J145</f>
        <v>311.04723333333339</v>
      </c>
      <c r="R145" s="184" t="s">
        <v>126</v>
      </c>
      <c r="S145" s="82">
        <v>4244.9040000000005</v>
      </c>
      <c r="T145" s="204">
        <v>1520</v>
      </c>
      <c r="U145" s="186">
        <f t="shared" si="73"/>
        <v>1208.9527666666665</v>
      </c>
      <c r="V145" s="91"/>
      <c r="W145" s="64">
        <f>U145/I145</f>
        <v>241.79055333333332</v>
      </c>
      <c r="X145" s="186">
        <f t="shared" si="74"/>
        <v>1208.9527666666665</v>
      </c>
      <c r="Y145" s="64"/>
      <c r="Z145" s="64">
        <f>W145+N145</f>
        <v>304</v>
      </c>
      <c r="AA145" s="186">
        <f t="shared" si="75"/>
        <v>1520</v>
      </c>
      <c r="AB145" s="60">
        <v>380</v>
      </c>
      <c r="AC145" s="3"/>
      <c r="AD145" s="67"/>
      <c r="AE145" s="21"/>
      <c r="AF145" s="67"/>
      <c r="AG145" s="97"/>
      <c r="AH145" s="97"/>
      <c r="AI145" s="97"/>
      <c r="AJ145" s="3"/>
      <c r="AK145" s="24"/>
      <c r="AL145" s="25"/>
      <c r="AM145" s="17"/>
      <c r="AN145" s="22"/>
      <c r="AT145" s="3"/>
      <c r="AU145" s="22"/>
    </row>
    <row r="146" spans="1:47" x14ac:dyDescent="0.25">
      <c r="A146" s="21" t="s">
        <v>106</v>
      </c>
      <c r="B146" s="11">
        <f t="shared" si="76"/>
        <v>149</v>
      </c>
      <c r="C146" s="284" t="s">
        <v>141</v>
      </c>
      <c r="D146" s="11"/>
      <c r="E146" s="21"/>
      <c r="F146" s="126">
        <f t="shared" si="71"/>
        <v>1208.9527666666665</v>
      </c>
      <c r="G146" s="186">
        <f t="shared" si="78"/>
        <v>1208.9527666666665</v>
      </c>
      <c r="H146" s="63"/>
      <c r="I146" s="22">
        <v>5</v>
      </c>
      <c r="J146" s="144">
        <v>1</v>
      </c>
      <c r="K146" s="191">
        <f t="shared" si="72"/>
        <v>96.531900000000007</v>
      </c>
      <c r="L146" s="187">
        <f>IF(I146&gt;4.5,(I146/4.5)*$AL$9,$AL$9)</f>
        <v>3.2222222222222223</v>
      </c>
      <c r="M146" s="186"/>
      <c r="N146" s="186">
        <f t="shared" si="66"/>
        <v>62.209446666666679</v>
      </c>
      <c r="O146" s="186">
        <f t="shared" si="79"/>
        <v>311.04723333333339</v>
      </c>
      <c r="P146" s="187"/>
      <c r="Q146" s="189">
        <f>K146*L146/J146</f>
        <v>311.04723333333339</v>
      </c>
      <c r="R146" s="184" t="s">
        <v>126</v>
      </c>
      <c r="S146" s="82">
        <v>4244.9040000000005</v>
      </c>
      <c r="T146" s="204">
        <v>1520</v>
      </c>
      <c r="U146" s="186">
        <f t="shared" si="73"/>
        <v>1208.9527666666665</v>
      </c>
      <c r="V146" s="91"/>
      <c r="W146" s="64">
        <f>U146/I146</f>
        <v>241.79055333333332</v>
      </c>
      <c r="X146" s="186">
        <f t="shared" si="74"/>
        <v>1208.9527666666665</v>
      </c>
      <c r="Y146" s="64"/>
      <c r="Z146" s="64">
        <f>W146+N146</f>
        <v>304</v>
      </c>
      <c r="AA146" s="186">
        <f t="shared" si="75"/>
        <v>1520</v>
      </c>
      <c r="AB146" s="60">
        <v>380</v>
      </c>
      <c r="AC146" s="3"/>
      <c r="AD146" s="67"/>
      <c r="AE146" s="21"/>
      <c r="AF146" s="67"/>
      <c r="AG146" s="97"/>
      <c r="AH146" s="97"/>
      <c r="AI146" s="97"/>
      <c r="AJ146" s="3"/>
      <c r="AK146" s="24"/>
      <c r="AL146" s="25"/>
      <c r="AM146" s="17"/>
      <c r="AN146" s="22"/>
      <c r="AT146" s="3"/>
      <c r="AU146" s="22"/>
    </row>
    <row r="147" spans="1:47" x14ac:dyDescent="0.25">
      <c r="A147" s="21" t="s">
        <v>106</v>
      </c>
      <c r="B147" s="11">
        <f t="shared" si="76"/>
        <v>150</v>
      </c>
      <c r="C147" s="284" t="s">
        <v>141</v>
      </c>
      <c r="D147" s="11"/>
      <c r="E147" s="21"/>
      <c r="F147" s="126">
        <f t="shared" si="71"/>
        <v>1240.0574899999999</v>
      </c>
      <c r="G147" s="186">
        <f t="shared" si="78"/>
        <v>1240.0574899999999</v>
      </c>
      <c r="H147" s="63"/>
      <c r="I147" s="22">
        <v>5</v>
      </c>
      <c r="J147" s="144">
        <v>1</v>
      </c>
      <c r="K147" s="191">
        <f t="shared" si="72"/>
        <v>96.531900000000007</v>
      </c>
      <c r="L147" s="187">
        <f t="shared" ref="L147:L153" si="80">$AL$9</f>
        <v>2.9</v>
      </c>
      <c r="M147" s="186">
        <f t="shared" si="57"/>
        <v>55.988502000000004</v>
      </c>
      <c r="N147" s="186"/>
      <c r="O147" s="186">
        <f t="shared" si="79"/>
        <v>279.94251000000003</v>
      </c>
      <c r="P147" s="189">
        <f t="shared" ref="P147:P164" si="81">K147*L147/J147</f>
        <v>279.94251000000003</v>
      </c>
      <c r="Q147" s="192"/>
      <c r="R147" s="185" t="s">
        <v>127</v>
      </c>
      <c r="S147" s="83">
        <v>5235.72</v>
      </c>
      <c r="T147" s="204">
        <v>1520</v>
      </c>
      <c r="U147" s="186">
        <f t="shared" si="73"/>
        <v>1240.0574899999999</v>
      </c>
      <c r="V147" s="64">
        <f t="shared" ref="V147:V153" si="82">U147/I147</f>
        <v>248.01149799999999</v>
      </c>
      <c r="W147" s="91"/>
      <c r="X147" s="186">
        <f t="shared" si="74"/>
        <v>1240.0574899999999</v>
      </c>
      <c r="Y147" s="64">
        <f t="shared" ref="Y147:Y153" si="83">V147+M147</f>
        <v>304</v>
      </c>
      <c r="Z147" s="64"/>
      <c r="AA147" s="186">
        <f t="shared" si="75"/>
        <v>1520</v>
      </c>
      <c r="AB147" s="60">
        <v>380</v>
      </c>
      <c r="AC147" s="3"/>
      <c r="AD147" s="67"/>
      <c r="AE147" s="21"/>
      <c r="AF147" s="67"/>
      <c r="AG147" s="97"/>
      <c r="AH147" s="97"/>
      <c r="AI147" s="97"/>
      <c r="AJ147" s="3"/>
      <c r="AK147" s="24"/>
      <c r="AL147" s="25"/>
      <c r="AM147" s="17"/>
      <c r="AN147" s="22"/>
      <c r="AT147" s="3"/>
      <c r="AU147" s="22"/>
    </row>
    <row r="148" spans="1:47" x14ac:dyDescent="0.25">
      <c r="A148" s="21" t="s">
        <v>106</v>
      </c>
      <c r="B148" s="11">
        <f t="shared" si="76"/>
        <v>151</v>
      </c>
      <c r="C148" s="284" t="s">
        <v>141</v>
      </c>
      <c r="D148" s="11"/>
      <c r="E148" s="21"/>
      <c r="F148" s="126">
        <f t="shared" si="71"/>
        <v>1240.0574899999999</v>
      </c>
      <c r="G148" s="186">
        <f t="shared" si="78"/>
        <v>1240.0574899999999</v>
      </c>
      <c r="H148" s="63"/>
      <c r="I148" s="22">
        <v>5</v>
      </c>
      <c r="J148" s="144">
        <v>1</v>
      </c>
      <c r="K148" s="191">
        <f t="shared" si="72"/>
        <v>96.531900000000007</v>
      </c>
      <c r="L148" s="187">
        <f t="shared" si="80"/>
        <v>2.9</v>
      </c>
      <c r="M148" s="186">
        <f t="shared" si="57"/>
        <v>55.988502000000004</v>
      </c>
      <c r="N148" s="186"/>
      <c r="O148" s="186">
        <f t="shared" si="79"/>
        <v>279.94251000000003</v>
      </c>
      <c r="P148" s="189">
        <f t="shared" si="81"/>
        <v>279.94251000000003</v>
      </c>
      <c r="Q148" s="192"/>
      <c r="R148" s="185" t="s">
        <v>127</v>
      </c>
      <c r="S148" s="83">
        <v>4682.88</v>
      </c>
      <c r="T148" s="204">
        <v>1520</v>
      </c>
      <c r="U148" s="186">
        <f t="shared" si="73"/>
        <v>1240.0574899999999</v>
      </c>
      <c r="V148" s="64">
        <f t="shared" si="82"/>
        <v>248.01149799999999</v>
      </c>
      <c r="W148" s="91"/>
      <c r="X148" s="186">
        <f t="shared" si="74"/>
        <v>1240.0574899999999</v>
      </c>
      <c r="Y148" s="64">
        <f t="shared" si="83"/>
        <v>304</v>
      </c>
      <c r="Z148" s="64"/>
      <c r="AA148" s="186">
        <f t="shared" si="75"/>
        <v>1520</v>
      </c>
      <c r="AB148" s="60">
        <v>380</v>
      </c>
      <c r="AC148" s="3"/>
      <c r="AD148" s="67"/>
      <c r="AE148" s="21"/>
      <c r="AF148" s="67"/>
      <c r="AG148" s="97"/>
      <c r="AH148" s="97"/>
      <c r="AI148" s="97"/>
      <c r="AJ148" s="3"/>
      <c r="AK148" s="24"/>
      <c r="AL148" s="25"/>
      <c r="AM148" s="17"/>
      <c r="AN148" s="22"/>
      <c r="AT148" s="3"/>
      <c r="AU148" s="22"/>
    </row>
    <row r="149" spans="1:47" x14ac:dyDescent="0.25">
      <c r="A149" s="21" t="s">
        <v>106</v>
      </c>
      <c r="B149" s="11">
        <f t="shared" si="76"/>
        <v>152</v>
      </c>
      <c r="C149" s="284" t="s">
        <v>141</v>
      </c>
      <c r="D149" s="11"/>
      <c r="E149" s="21"/>
      <c r="F149" s="126">
        <f t="shared" si="71"/>
        <v>1240.0574899999999</v>
      </c>
      <c r="G149" s="186">
        <f t="shared" si="78"/>
        <v>1240.0574899999999</v>
      </c>
      <c r="H149" s="63"/>
      <c r="I149" s="22">
        <v>5</v>
      </c>
      <c r="J149" s="144">
        <v>1</v>
      </c>
      <c r="K149" s="191">
        <f t="shared" si="72"/>
        <v>96.531900000000007</v>
      </c>
      <c r="L149" s="187">
        <f t="shared" si="80"/>
        <v>2.9</v>
      </c>
      <c r="M149" s="186">
        <f t="shared" ref="M149:M187" si="84">P149/I149</f>
        <v>55.988502000000004</v>
      </c>
      <c r="N149" s="186"/>
      <c r="O149" s="186">
        <f t="shared" si="79"/>
        <v>279.94251000000003</v>
      </c>
      <c r="P149" s="189">
        <f t="shared" si="81"/>
        <v>279.94251000000003</v>
      </c>
      <c r="Q149" s="192"/>
      <c r="R149" s="185" t="s">
        <v>127</v>
      </c>
      <c r="S149" s="83">
        <v>8585.2800000000007</v>
      </c>
      <c r="T149" s="204">
        <v>1520</v>
      </c>
      <c r="U149" s="186">
        <f t="shared" si="73"/>
        <v>1240.0574899999999</v>
      </c>
      <c r="V149" s="64">
        <f t="shared" si="82"/>
        <v>248.01149799999999</v>
      </c>
      <c r="W149" s="91"/>
      <c r="X149" s="186">
        <f t="shared" si="74"/>
        <v>1240.0574899999999</v>
      </c>
      <c r="Y149" s="64">
        <f t="shared" si="83"/>
        <v>304</v>
      </c>
      <c r="Z149" s="64"/>
      <c r="AA149" s="186">
        <f t="shared" si="75"/>
        <v>1520</v>
      </c>
      <c r="AB149" s="60">
        <v>380</v>
      </c>
      <c r="AC149" s="3"/>
      <c r="AD149" s="67"/>
      <c r="AE149" s="21"/>
      <c r="AF149" s="67"/>
      <c r="AG149" s="97"/>
      <c r="AH149" s="97"/>
      <c r="AI149" s="97"/>
      <c r="AJ149" s="3"/>
      <c r="AK149" s="24"/>
      <c r="AL149" s="25"/>
      <c r="AM149" s="17"/>
      <c r="AN149" s="22"/>
      <c r="AT149" s="3"/>
      <c r="AU149" s="22"/>
    </row>
    <row r="150" spans="1:47" x14ac:dyDescent="0.25">
      <c r="A150" s="21" t="s">
        <v>106</v>
      </c>
      <c r="B150" s="11">
        <f t="shared" si="76"/>
        <v>153</v>
      </c>
      <c r="C150" s="284" t="s">
        <v>141</v>
      </c>
      <c r="D150" s="11"/>
      <c r="E150" s="21"/>
      <c r="F150" s="126">
        <f t="shared" si="71"/>
        <v>1240.0574899999999</v>
      </c>
      <c r="G150" s="186">
        <f t="shared" si="78"/>
        <v>1240.0574899999999</v>
      </c>
      <c r="H150" s="63"/>
      <c r="I150" s="22">
        <v>5</v>
      </c>
      <c r="J150" s="144">
        <v>1</v>
      </c>
      <c r="K150" s="191">
        <f t="shared" si="72"/>
        <v>96.531900000000007</v>
      </c>
      <c r="L150" s="187">
        <f t="shared" si="80"/>
        <v>2.9</v>
      </c>
      <c r="M150" s="186">
        <f t="shared" si="84"/>
        <v>55.988502000000004</v>
      </c>
      <c r="N150" s="186"/>
      <c r="O150" s="186">
        <f t="shared" si="79"/>
        <v>279.94251000000003</v>
      </c>
      <c r="P150" s="189">
        <f t="shared" si="81"/>
        <v>279.94251000000003</v>
      </c>
      <c r="Q150" s="192"/>
      <c r="R150" s="185" t="s">
        <v>127</v>
      </c>
      <c r="S150" s="83">
        <v>7804.8</v>
      </c>
      <c r="T150" s="204">
        <v>1520</v>
      </c>
      <c r="U150" s="186">
        <f t="shared" si="73"/>
        <v>1240.0574899999999</v>
      </c>
      <c r="V150" s="64">
        <f t="shared" si="82"/>
        <v>248.01149799999999</v>
      </c>
      <c r="W150" s="91"/>
      <c r="X150" s="186">
        <f t="shared" si="74"/>
        <v>1240.0574899999999</v>
      </c>
      <c r="Y150" s="64">
        <f t="shared" si="83"/>
        <v>304</v>
      </c>
      <c r="Z150" s="64"/>
      <c r="AA150" s="186">
        <f t="shared" si="75"/>
        <v>1520</v>
      </c>
      <c r="AB150" s="60">
        <v>380</v>
      </c>
      <c r="AC150" s="3"/>
      <c r="AD150" s="67"/>
      <c r="AE150" s="21"/>
      <c r="AF150" s="67"/>
      <c r="AG150" s="97"/>
      <c r="AH150" s="97"/>
      <c r="AI150" s="97"/>
      <c r="AJ150" s="3"/>
      <c r="AK150" s="24"/>
      <c r="AL150" s="25"/>
      <c r="AM150" s="17"/>
      <c r="AN150" s="22"/>
      <c r="AT150" s="3"/>
      <c r="AU150" s="22"/>
    </row>
    <row r="151" spans="1:47" x14ac:dyDescent="0.25">
      <c r="A151" s="231" t="s">
        <v>106</v>
      </c>
      <c r="B151" s="231">
        <f t="shared" si="76"/>
        <v>154</v>
      </c>
      <c r="C151" s="284" t="s">
        <v>141</v>
      </c>
      <c r="D151" s="11"/>
      <c r="E151" s="21"/>
      <c r="F151" s="126">
        <f t="shared" si="71"/>
        <v>1544.0574899999999</v>
      </c>
      <c r="G151" s="186">
        <f t="shared" si="78"/>
        <v>1544.0574899999999</v>
      </c>
      <c r="H151" s="63"/>
      <c r="I151" s="22">
        <v>6</v>
      </c>
      <c r="J151" s="144">
        <v>1</v>
      </c>
      <c r="K151" s="191">
        <f t="shared" si="72"/>
        <v>96.531900000000007</v>
      </c>
      <c r="L151" s="187">
        <f t="shared" si="80"/>
        <v>2.9</v>
      </c>
      <c r="M151" s="186">
        <f t="shared" si="84"/>
        <v>46.657085000000002</v>
      </c>
      <c r="N151" s="186"/>
      <c r="O151" s="186">
        <f t="shared" si="79"/>
        <v>279.94251000000003</v>
      </c>
      <c r="P151" s="189">
        <f t="shared" si="81"/>
        <v>279.94251000000003</v>
      </c>
      <c r="Q151" s="192"/>
      <c r="R151" s="185" t="s">
        <v>127</v>
      </c>
      <c r="S151" s="83">
        <v>6790.1760000000004</v>
      </c>
      <c r="T151" s="278">
        <v>1824</v>
      </c>
      <c r="U151" s="232">
        <f t="shared" si="73"/>
        <v>1544.0574899999999</v>
      </c>
      <c r="V151" s="205">
        <f t="shared" si="82"/>
        <v>257.342915</v>
      </c>
      <c r="W151" s="235"/>
      <c r="X151" s="232">
        <f t="shared" si="74"/>
        <v>1544.0574899999999</v>
      </c>
      <c r="Y151" s="205">
        <f t="shared" si="83"/>
        <v>304</v>
      </c>
      <c r="Z151" s="205"/>
      <c r="AA151" s="232">
        <f t="shared" si="75"/>
        <v>1824</v>
      </c>
      <c r="AB151" s="205">
        <v>380</v>
      </c>
      <c r="AC151" s="3"/>
      <c r="AD151" s="67"/>
      <c r="AE151" s="21"/>
      <c r="AF151" s="67"/>
      <c r="AG151" s="97"/>
      <c r="AH151" s="97"/>
      <c r="AI151" s="97"/>
      <c r="AJ151" s="3"/>
      <c r="AK151" s="24"/>
      <c r="AL151" s="25"/>
      <c r="AM151" s="17"/>
      <c r="AN151" s="22"/>
      <c r="AT151" s="3"/>
      <c r="AU151" s="22"/>
    </row>
    <row r="152" spans="1:47" x14ac:dyDescent="0.25">
      <c r="A152" s="21" t="s">
        <v>106</v>
      </c>
      <c r="B152" s="11">
        <f t="shared" si="76"/>
        <v>155</v>
      </c>
      <c r="C152" s="284" t="s">
        <v>141</v>
      </c>
      <c r="D152" s="11"/>
      <c r="E152" s="21"/>
      <c r="F152" s="126">
        <f t="shared" ref="F152:F187" si="85">U152</f>
        <v>1240.0574899999999</v>
      </c>
      <c r="G152" s="186">
        <f t="shared" si="78"/>
        <v>1240.0574899999999</v>
      </c>
      <c r="H152" s="63"/>
      <c r="I152" s="22">
        <v>5</v>
      </c>
      <c r="J152" s="144">
        <v>1</v>
      </c>
      <c r="K152" s="191">
        <f t="shared" ref="K152:K187" si="86">$AL$7*(AVERAGE($AR$18)/100)</f>
        <v>96.531900000000007</v>
      </c>
      <c r="L152" s="187">
        <f t="shared" si="80"/>
        <v>2.9</v>
      </c>
      <c r="M152" s="186">
        <f t="shared" si="84"/>
        <v>55.988502000000004</v>
      </c>
      <c r="N152" s="186"/>
      <c r="O152" s="186">
        <f t="shared" si="79"/>
        <v>279.94251000000003</v>
      </c>
      <c r="P152" s="189">
        <f t="shared" si="81"/>
        <v>279.94251000000003</v>
      </c>
      <c r="Q152" s="192"/>
      <c r="R152" s="185" t="s">
        <v>127</v>
      </c>
      <c r="S152" s="83">
        <v>3739.8</v>
      </c>
      <c r="T152" s="204">
        <v>1520</v>
      </c>
      <c r="U152" s="186">
        <f t="shared" ref="U152:U183" si="87">(T152)-Q152-P152</f>
        <v>1240.0574899999999</v>
      </c>
      <c r="V152" s="64">
        <f t="shared" si="82"/>
        <v>248.01149799999999</v>
      </c>
      <c r="W152" s="91"/>
      <c r="X152" s="186">
        <f t="shared" ref="X152:X187" si="88">U152/J152</f>
        <v>1240.0574899999999</v>
      </c>
      <c r="Y152" s="64">
        <f t="shared" si="83"/>
        <v>304</v>
      </c>
      <c r="Z152" s="64"/>
      <c r="AA152" s="186">
        <f t="shared" ref="AA152:AA187" si="89">X152+P152+Q152</f>
        <v>1520</v>
      </c>
      <c r="AB152" s="60">
        <v>380</v>
      </c>
      <c r="AC152" s="3"/>
      <c r="AD152" s="67"/>
      <c r="AE152" s="21"/>
      <c r="AF152" s="67"/>
      <c r="AG152" s="97"/>
      <c r="AH152" s="97"/>
      <c r="AI152" s="97"/>
      <c r="AJ152" s="3"/>
      <c r="AK152" s="24"/>
      <c r="AL152" s="25"/>
      <c r="AM152" s="17"/>
      <c r="AN152" s="22"/>
      <c r="AT152" s="3"/>
      <c r="AU152" s="22"/>
    </row>
    <row r="153" spans="1:47" x14ac:dyDescent="0.25">
      <c r="A153" s="231" t="s">
        <v>106</v>
      </c>
      <c r="B153" s="231">
        <f t="shared" si="76"/>
        <v>156</v>
      </c>
      <c r="C153" s="284" t="s">
        <v>141</v>
      </c>
      <c r="D153" s="11"/>
      <c r="E153" s="21"/>
      <c r="F153" s="126">
        <f t="shared" si="85"/>
        <v>1544.0574899999999</v>
      </c>
      <c r="G153" s="186">
        <f t="shared" si="78"/>
        <v>1544.0574899999999</v>
      </c>
      <c r="H153" s="63"/>
      <c r="I153" s="22">
        <v>6</v>
      </c>
      <c r="J153" s="144">
        <v>1</v>
      </c>
      <c r="K153" s="191">
        <f t="shared" si="86"/>
        <v>96.531900000000007</v>
      </c>
      <c r="L153" s="187">
        <f t="shared" si="80"/>
        <v>2.9</v>
      </c>
      <c r="M153" s="186">
        <f t="shared" si="84"/>
        <v>46.657085000000002</v>
      </c>
      <c r="N153" s="186"/>
      <c r="O153" s="186">
        <f t="shared" si="79"/>
        <v>279.94251000000003</v>
      </c>
      <c r="P153" s="189">
        <f t="shared" si="81"/>
        <v>279.94251000000003</v>
      </c>
      <c r="Q153" s="192"/>
      <c r="R153" s="185" t="s">
        <v>127</v>
      </c>
      <c r="S153" s="83">
        <v>4487.76</v>
      </c>
      <c r="T153" s="278">
        <v>1824</v>
      </c>
      <c r="U153" s="232">
        <f t="shared" si="87"/>
        <v>1544.0574899999999</v>
      </c>
      <c r="V153" s="205">
        <f t="shared" si="82"/>
        <v>257.342915</v>
      </c>
      <c r="W153" s="235"/>
      <c r="X153" s="232">
        <f t="shared" si="88"/>
        <v>1544.0574899999999</v>
      </c>
      <c r="Y153" s="205">
        <f t="shared" si="83"/>
        <v>304</v>
      </c>
      <c r="Z153" s="205"/>
      <c r="AA153" s="232">
        <f t="shared" si="89"/>
        <v>1824</v>
      </c>
      <c r="AB153" s="205">
        <v>380</v>
      </c>
      <c r="AC153" s="3"/>
      <c r="AD153" s="67"/>
      <c r="AE153" s="21"/>
      <c r="AF153" s="67"/>
      <c r="AG153" s="97"/>
      <c r="AH153" s="97"/>
      <c r="AI153" s="97"/>
      <c r="AJ153" s="3"/>
      <c r="AK153" s="24"/>
      <c r="AL153" s="25"/>
      <c r="AM153" s="17"/>
      <c r="AN153" s="22"/>
      <c r="AT153" s="3"/>
      <c r="AU153" s="22"/>
    </row>
    <row r="154" spans="1:47" x14ac:dyDescent="0.25">
      <c r="A154" s="21" t="s">
        <v>106</v>
      </c>
      <c r="B154" s="11">
        <f t="shared" ref="B154:B187" si="90">B153+1</f>
        <v>157</v>
      </c>
      <c r="C154" s="284" t="s">
        <v>141</v>
      </c>
      <c r="D154" s="11"/>
      <c r="E154" s="21"/>
      <c r="F154" s="126">
        <f t="shared" si="85"/>
        <v>1208.9527666666665</v>
      </c>
      <c r="G154" s="186">
        <f t="shared" si="78"/>
        <v>1208.9527666666665</v>
      </c>
      <c r="H154" s="63"/>
      <c r="I154" s="22">
        <v>5</v>
      </c>
      <c r="J154" s="144">
        <v>1</v>
      </c>
      <c r="K154" s="191">
        <f t="shared" si="86"/>
        <v>96.531900000000007</v>
      </c>
      <c r="L154" s="187">
        <f>IF(I154&gt;4.5,(I154/4.5)*$AL$9,$AL$9)</f>
        <v>3.2222222222222223</v>
      </c>
      <c r="M154" s="186"/>
      <c r="N154" s="186">
        <f t="shared" si="66"/>
        <v>62.209446666666679</v>
      </c>
      <c r="O154" s="186">
        <f t="shared" si="79"/>
        <v>311.04723333333339</v>
      </c>
      <c r="P154" s="189"/>
      <c r="Q154" s="189">
        <f>K154*L154/J154</f>
        <v>311.04723333333339</v>
      </c>
      <c r="R154" s="184" t="s">
        <v>126</v>
      </c>
      <c r="S154" s="82">
        <v>4879.2</v>
      </c>
      <c r="T154" s="204">
        <v>1520</v>
      </c>
      <c r="U154" s="186">
        <f t="shared" si="87"/>
        <v>1208.9527666666665</v>
      </c>
      <c r="V154" s="91"/>
      <c r="W154" s="64">
        <f>U154/I154</f>
        <v>241.79055333333332</v>
      </c>
      <c r="X154" s="186">
        <f t="shared" si="88"/>
        <v>1208.9527666666665</v>
      </c>
      <c r="Y154" s="64"/>
      <c r="Z154" s="64">
        <f>W154+N154</f>
        <v>304</v>
      </c>
      <c r="AA154" s="186">
        <f t="shared" si="89"/>
        <v>1520</v>
      </c>
      <c r="AB154" s="60">
        <v>380</v>
      </c>
      <c r="AC154" s="3"/>
      <c r="AD154" s="67"/>
      <c r="AE154" s="21"/>
      <c r="AF154" s="67"/>
      <c r="AG154" s="97"/>
      <c r="AH154" s="97"/>
      <c r="AI154" s="97"/>
      <c r="AJ154" s="3"/>
      <c r="AK154" s="24"/>
      <c r="AL154" s="25"/>
      <c r="AM154" s="17"/>
      <c r="AN154" s="22"/>
      <c r="AT154" s="3"/>
      <c r="AU154" s="22"/>
    </row>
    <row r="155" spans="1:47" x14ac:dyDescent="0.25">
      <c r="A155" s="21" t="s">
        <v>106</v>
      </c>
      <c r="B155" s="11">
        <f t="shared" si="90"/>
        <v>158</v>
      </c>
      <c r="C155" s="284" t="s">
        <v>141</v>
      </c>
      <c r="D155" s="11"/>
      <c r="E155" s="21"/>
      <c r="F155" s="126">
        <f t="shared" si="85"/>
        <v>1240.0574899999999</v>
      </c>
      <c r="G155" s="186">
        <f t="shared" si="78"/>
        <v>1240.0574899999999</v>
      </c>
      <c r="H155" s="63"/>
      <c r="I155" s="22">
        <v>5</v>
      </c>
      <c r="J155" s="144">
        <v>1</v>
      </c>
      <c r="K155" s="191">
        <f t="shared" si="86"/>
        <v>96.531900000000007</v>
      </c>
      <c r="L155" s="187">
        <f t="shared" ref="L155:L164" si="91">$AL$9</f>
        <v>2.9</v>
      </c>
      <c r="M155" s="186">
        <f t="shared" si="84"/>
        <v>55.988502000000004</v>
      </c>
      <c r="N155" s="186"/>
      <c r="O155" s="186">
        <f t="shared" si="79"/>
        <v>279.94251000000003</v>
      </c>
      <c r="P155" s="189">
        <f t="shared" si="81"/>
        <v>279.94251000000003</v>
      </c>
      <c r="Q155" s="192"/>
      <c r="R155" s="185" t="s">
        <v>127</v>
      </c>
      <c r="S155" s="83">
        <v>6243.84</v>
      </c>
      <c r="T155" s="204">
        <v>1520</v>
      </c>
      <c r="U155" s="186">
        <f t="shared" si="87"/>
        <v>1240.0574899999999</v>
      </c>
      <c r="V155" s="64">
        <f t="shared" ref="V155:V164" si="92">U155/I155</f>
        <v>248.01149799999999</v>
      </c>
      <c r="W155" s="91"/>
      <c r="X155" s="186">
        <f t="shared" si="88"/>
        <v>1240.0574899999999</v>
      </c>
      <c r="Y155" s="64">
        <f t="shared" ref="Y155:Y164" si="93">V155+M155</f>
        <v>304</v>
      </c>
      <c r="Z155" s="64"/>
      <c r="AA155" s="186">
        <f t="shared" si="89"/>
        <v>1520</v>
      </c>
      <c r="AB155" s="60">
        <v>380</v>
      </c>
      <c r="AC155" s="3"/>
      <c r="AD155" s="67"/>
      <c r="AE155" s="21"/>
      <c r="AF155" s="67"/>
      <c r="AG155" s="97"/>
      <c r="AH155" s="97"/>
      <c r="AI155" s="97"/>
      <c r="AJ155" s="3"/>
      <c r="AK155" s="24"/>
      <c r="AL155" s="25"/>
      <c r="AM155" s="17"/>
      <c r="AN155" s="22"/>
      <c r="AT155" s="3"/>
      <c r="AU155" s="22"/>
    </row>
    <row r="156" spans="1:47" x14ac:dyDescent="0.25">
      <c r="A156" s="21" t="s">
        <v>106</v>
      </c>
      <c r="B156" s="11">
        <f t="shared" si="90"/>
        <v>159</v>
      </c>
      <c r="C156" s="284" t="s">
        <v>141</v>
      </c>
      <c r="D156" s="11"/>
      <c r="E156" s="21"/>
      <c r="F156" s="126">
        <f t="shared" si="85"/>
        <v>1240.0574899999999</v>
      </c>
      <c r="G156" s="186">
        <f t="shared" si="78"/>
        <v>1240.0574899999999</v>
      </c>
      <c r="H156" s="63"/>
      <c r="I156" s="22">
        <v>5</v>
      </c>
      <c r="J156" s="144">
        <v>1</v>
      </c>
      <c r="K156" s="191">
        <f t="shared" si="86"/>
        <v>96.531900000000007</v>
      </c>
      <c r="L156" s="187">
        <f t="shared" si="91"/>
        <v>2.9</v>
      </c>
      <c r="M156" s="186">
        <f t="shared" si="84"/>
        <v>55.988502000000004</v>
      </c>
      <c r="N156" s="186"/>
      <c r="O156" s="186">
        <f t="shared" si="79"/>
        <v>279.94251000000003</v>
      </c>
      <c r="P156" s="189">
        <f t="shared" si="81"/>
        <v>279.94251000000003</v>
      </c>
      <c r="Q156" s="192"/>
      <c r="R156" s="185" t="s">
        <v>127</v>
      </c>
      <c r="S156" s="83">
        <v>6243.84</v>
      </c>
      <c r="T156" s="204">
        <v>1520</v>
      </c>
      <c r="U156" s="186">
        <f t="shared" si="87"/>
        <v>1240.0574899999999</v>
      </c>
      <c r="V156" s="64">
        <f t="shared" si="92"/>
        <v>248.01149799999999</v>
      </c>
      <c r="W156" s="91"/>
      <c r="X156" s="186">
        <f t="shared" si="88"/>
        <v>1240.0574899999999</v>
      </c>
      <c r="Y156" s="64">
        <f t="shared" si="93"/>
        <v>304</v>
      </c>
      <c r="Z156" s="64"/>
      <c r="AA156" s="186">
        <f t="shared" si="89"/>
        <v>1520</v>
      </c>
      <c r="AB156" s="60">
        <v>380</v>
      </c>
      <c r="AC156" s="3"/>
      <c r="AD156" s="67"/>
      <c r="AE156" s="21"/>
      <c r="AF156" s="67"/>
      <c r="AG156" s="97"/>
      <c r="AH156" s="97"/>
      <c r="AI156" s="97"/>
      <c r="AJ156" s="3"/>
      <c r="AK156" s="24"/>
      <c r="AL156" s="25"/>
      <c r="AM156" s="17"/>
      <c r="AN156" s="22"/>
      <c r="AT156" s="3"/>
      <c r="AU156" s="22"/>
    </row>
    <row r="157" spans="1:47" x14ac:dyDescent="0.25">
      <c r="A157" s="21" t="s">
        <v>106</v>
      </c>
      <c r="B157" s="11">
        <f t="shared" si="90"/>
        <v>160</v>
      </c>
      <c r="C157" s="284" t="s">
        <v>141</v>
      </c>
      <c r="D157" s="11"/>
      <c r="E157" s="21"/>
      <c r="F157" s="126">
        <f t="shared" si="85"/>
        <v>936.05748999999992</v>
      </c>
      <c r="G157" s="186">
        <f t="shared" si="78"/>
        <v>936.05748999999992</v>
      </c>
      <c r="H157" s="63"/>
      <c r="I157" s="22">
        <v>4</v>
      </c>
      <c r="J157" s="144">
        <v>1</v>
      </c>
      <c r="K157" s="191">
        <f t="shared" si="86"/>
        <v>96.531900000000007</v>
      </c>
      <c r="L157" s="187">
        <f t="shared" si="91"/>
        <v>2.9</v>
      </c>
      <c r="M157" s="186">
        <f t="shared" si="84"/>
        <v>69.985627500000007</v>
      </c>
      <c r="N157" s="186"/>
      <c r="O157" s="186">
        <f t="shared" si="79"/>
        <v>279.94251000000003</v>
      </c>
      <c r="P157" s="189">
        <f t="shared" si="81"/>
        <v>279.94251000000003</v>
      </c>
      <c r="Q157" s="192"/>
      <c r="R157" s="185" t="s">
        <v>127</v>
      </c>
      <c r="S157" s="83">
        <v>4682.88</v>
      </c>
      <c r="T157" s="204">
        <v>1216</v>
      </c>
      <c r="U157" s="186">
        <f t="shared" si="87"/>
        <v>936.05748999999992</v>
      </c>
      <c r="V157" s="64">
        <f t="shared" si="92"/>
        <v>234.01437249999998</v>
      </c>
      <c r="W157" s="91"/>
      <c r="X157" s="186">
        <f t="shared" si="88"/>
        <v>936.05748999999992</v>
      </c>
      <c r="Y157" s="64">
        <f t="shared" si="93"/>
        <v>304</v>
      </c>
      <c r="Z157" s="64"/>
      <c r="AA157" s="186">
        <f t="shared" si="89"/>
        <v>1216</v>
      </c>
      <c r="AB157" s="60">
        <v>380</v>
      </c>
      <c r="AC157" s="3"/>
      <c r="AD157" s="67"/>
      <c r="AE157" s="21"/>
      <c r="AF157" s="67"/>
      <c r="AG157" s="97"/>
      <c r="AH157" s="97"/>
      <c r="AI157" s="97"/>
      <c r="AJ157" s="3"/>
      <c r="AK157" s="24"/>
      <c r="AL157" s="25"/>
      <c r="AM157" s="17"/>
      <c r="AN157" s="22"/>
      <c r="AT157" s="3"/>
      <c r="AU157" s="22"/>
    </row>
    <row r="158" spans="1:47" x14ac:dyDescent="0.25">
      <c r="A158" s="21" t="s">
        <v>106</v>
      </c>
      <c r="B158" s="11">
        <f t="shared" si="90"/>
        <v>161</v>
      </c>
      <c r="C158" s="284" t="s">
        <v>141</v>
      </c>
      <c r="D158" s="11"/>
      <c r="E158" s="21"/>
      <c r="F158" s="126">
        <f t="shared" si="85"/>
        <v>1240.0574899999999</v>
      </c>
      <c r="G158" s="186">
        <f t="shared" si="78"/>
        <v>1240.0574899999999</v>
      </c>
      <c r="H158" s="63"/>
      <c r="I158" s="22">
        <v>5</v>
      </c>
      <c r="J158" s="144">
        <v>1</v>
      </c>
      <c r="K158" s="191">
        <f t="shared" si="86"/>
        <v>96.531900000000007</v>
      </c>
      <c r="L158" s="187">
        <f t="shared" si="91"/>
        <v>2.9</v>
      </c>
      <c r="M158" s="186">
        <f t="shared" si="84"/>
        <v>55.988502000000004</v>
      </c>
      <c r="N158" s="186"/>
      <c r="O158" s="186">
        <f t="shared" si="79"/>
        <v>279.94251000000003</v>
      </c>
      <c r="P158" s="189">
        <f t="shared" si="81"/>
        <v>279.94251000000003</v>
      </c>
      <c r="Q158" s="192"/>
      <c r="R158" s="185" t="s">
        <v>127</v>
      </c>
      <c r="S158" s="83">
        <v>6243.84</v>
      </c>
      <c r="T158" s="204">
        <v>1520</v>
      </c>
      <c r="U158" s="186">
        <f t="shared" si="87"/>
        <v>1240.0574899999999</v>
      </c>
      <c r="V158" s="64">
        <f t="shared" si="92"/>
        <v>248.01149799999999</v>
      </c>
      <c r="W158" s="91"/>
      <c r="X158" s="186">
        <f t="shared" si="88"/>
        <v>1240.0574899999999</v>
      </c>
      <c r="Y158" s="64">
        <f t="shared" si="93"/>
        <v>304</v>
      </c>
      <c r="Z158" s="64"/>
      <c r="AA158" s="186">
        <f t="shared" si="89"/>
        <v>1520</v>
      </c>
      <c r="AB158" s="60">
        <v>380</v>
      </c>
      <c r="AC158" s="3"/>
      <c r="AD158" s="67"/>
      <c r="AE158" s="21"/>
      <c r="AF158" s="67"/>
      <c r="AG158" s="97"/>
      <c r="AH158" s="97"/>
      <c r="AI158" s="97"/>
      <c r="AJ158" s="3"/>
      <c r="AK158" s="24"/>
      <c r="AL158" s="25"/>
      <c r="AM158" s="17"/>
      <c r="AN158" s="22"/>
      <c r="AT158" s="3"/>
      <c r="AU158" s="22"/>
    </row>
    <row r="159" spans="1:47" x14ac:dyDescent="0.25">
      <c r="A159" s="21" t="s">
        <v>106</v>
      </c>
      <c r="B159" s="11">
        <f t="shared" si="90"/>
        <v>162</v>
      </c>
      <c r="C159" s="284" t="s">
        <v>141</v>
      </c>
      <c r="D159" s="11"/>
      <c r="E159" s="21"/>
      <c r="F159" s="126">
        <f t="shared" si="85"/>
        <v>1240.0574899999999</v>
      </c>
      <c r="G159" s="186">
        <f t="shared" si="78"/>
        <v>1240.0574899999999</v>
      </c>
      <c r="H159" s="63"/>
      <c r="I159" s="22">
        <v>5</v>
      </c>
      <c r="J159" s="144">
        <v>1</v>
      </c>
      <c r="K159" s="191">
        <f t="shared" si="86"/>
        <v>96.531900000000007</v>
      </c>
      <c r="L159" s="187">
        <f t="shared" si="91"/>
        <v>2.9</v>
      </c>
      <c r="M159" s="186">
        <f t="shared" si="84"/>
        <v>55.988502000000004</v>
      </c>
      <c r="N159" s="186"/>
      <c r="O159" s="186">
        <f t="shared" si="79"/>
        <v>279.94251000000003</v>
      </c>
      <c r="P159" s="189">
        <f t="shared" si="81"/>
        <v>279.94251000000003</v>
      </c>
      <c r="Q159" s="192"/>
      <c r="R159" s="185" t="s">
        <v>127</v>
      </c>
      <c r="S159" s="83">
        <v>6243.84</v>
      </c>
      <c r="T159" s="204">
        <v>1520</v>
      </c>
      <c r="U159" s="186">
        <f t="shared" si="87"/>
        <v>1240.0574899999999</v>
      </c>
      <c r="V159" s="64">
        <f t="shared" si="92"/>
        <v>248.01149799999999</v>
      </c>
      <c r="W159" s="91"/>
      <c r="X159" s="186">
        <f t="shared" si="88"/>
        <v>1240.0574899999999</v>
      </c>
      <c r="Y159" s="64">
        <f t="shared" si="93"/>
        <v>304</v>
      </c>
      <c r="Z159" s="64"/>
      <c r="AA159" s="186">
        <f t="shared" si="89"/>
        <v>1520</v>
      </c>
      <c r="AB159" s="60">
        <v>380</v>
      </c>
      <c r="AC159" s="3"/>
      <c r="AD159" s="67"/>
      <c r="AE159" s="21"/>
      <c r="AF159" s="67"/>
      <c r="AG159" s="97"/>
      <c r="AH159" s="97"/>
      <c r="AI159" s="97"/>
      <c r="AJ159" s="3"/>
      <c r="AK159" s="24"/>
      <c r="AL159" s="25"/>
      <c r="AM159" s="17"/>
      <c r="AN159" s="22"/>
      <c r="AT159" s="3"/>
      <c r="AU159" s="22"/>
    </row>
    <row r="160" spans="1:47" x14ac:dyDescent="0.25">
      <c r="A160" s="21" t="s">
        <v>106</v>
      </c>
      <c r="B160" s="11">
        <f t="shared" si="90"/>
        <v>163</v>
      </c>
      <c r="C160" s="284" t="s">
        <v>141</v>
      </c>
      <c r="D160" s="11"/>
      <c r="E160" s="21"/>
      <c r="F160" s="126">
        <f t="shared" si="85"/>
        <v>936.05748999999992</v>
      </c>
      <c r="G160" s="186">
        <f t="shared" si="78"/>
        <v>936.05748999999992</v>
      </c>
      <c r="H160" s="63"/>
      <c r="I160" s="22">
        <v>4</v>
      </c>
      <c r="J160" s="144">
        <v>1</v>
      </c>
      <c r="K160" s="191">
        <f t="shared" si="86"/>
        <v>96.531900000000007</v>
      </c>
      <c r="L160" s="187">
        <f t="shared" si="91"/>
        <v>2.9</v>
      </c>
      <c r="M160" s="186">
        <f t="shared" si="84"/>
        <v>69.985627500000007</v>
      </c>
      <c r="N160" s="186"/>
      <c r="O160" s="186">
        <f t="shared" si="79"/>
        <v>279.94251000000003</v>
      </c>
      <c r="P160" s="189">
        <f t="shared" si="81"/>
        <v>279.94251000000003</v>
      </c>
      <c r="Q160" s="192"/>
      <c r="R160" s="185" t="s">
        <v>127</v>
      </c>
      <c r="S160" s="83">
        <v>6399.9359999999997</v>
      </c>
      <c r="T160" s="204">
        <v>1216</v>
      </c>
      <c r="U160" s="186">
        <f t="shared" si="87"/>
        <v>936.05748999999992</v>
      </c>
      <c r="V160" s="64">
        <f t="shared" si="92"/>
        <v>234.01437249999998</v>
      </c>
      <c r="W160" s="91"/>
      <c r="X160" s="186">
        <f t="shared" si="88"/>
        <v>936.05748999999992</v>
      </c>
      <c r="Y160" s="64">
        <f t="shared" si="93"/>
        <v>304</v>
      </c>
      <c r="Z160" s="64"/>
      <c r="AA160" s="186">
        <f t="shared" si="89"/>
        <v>1216</v>
      </c>
      <c r="AB160" s="60">
        <v>380</v>
      </c>
      <c r="AC160" s="3"/>
      <c r="AD160" s="67"/>
      <c r="AE160" s="21"/>
      <c r="AF160" s="67"/>
      <c r="AG160" s="97"/>
      <c r="AH160" s="97"/>
      <c r="AI160" s="97"/>
      <c r="AJ160" s="3"/>
      <c r="AK160" s="24"/>
      <c r="AL160" s="25"/>
      <c r="AM160" s="17"/>
      <c r="AN160" s="22"/>
      <c r="AT160" s="3"/>
      <c r="AU160" s="22"/>
    </row>
    <row r="161" spans="1:47" x14ac:dyDescent="0.25">
      <c r="A161" s="21" t="s">
        <v>106</v>
      </c>
      <c r="B161" s="11">
        <f t="shared" si="90"/>
        <v>164</v>
      </c>
      <c r="C161" s="284" t="s">
        <v>141</v>
      </c>
      <c r="D161" s="11"/>
      <c r="E161" s="21"/>
      <c r="F161" s="126">
        <f t="shared" si="85"/>
        <v>936.05748999999992</v>
      </c>
      <c r="G161" s="186">
        <f t="shared" si="78"/>
        <v>936.05748999999992</v>
      </c>
      <c r="H161" s="63"/>
      <c r="I161" s="22">
        <v>4</v>
      </c>
      <c r="J161" s="144">
        <v>1</v>
      </c>
      <c r="K161" s="191">
        <f t="shared" si="86"/>
        <v>96.531900000000007</v>
      </c>
      <c r="L161" s="187">
        <f t="shared" si="91"/>
        <v>2.9</v>
      </c>
      <c r="M161" s="186">
        <f t="shared" si="84"/>
        <v>69.985627500000007</v>
      </c>
      <c r="N161" s="186"/>
      <c r="O161" s="186">
        <f t="shared" si="79"/>
        <v>279.94251000000003</v>
      </c>
      <c r="P161" s="189">
        <f t="shared" si="81"/>
        <v>279.94251000000003</v>
      </c>
      <c r="Q161" s="192"/>
      <c r="R161" s="185" t="s">
        <v>127</v>
      </c>
      <c r="S161" s="83">
        <v>7804.8</v>
      </c>
      <c r="T161" s="204">
        <v>1216</v>
      </c>
      <c r="U161" s="186">
        <f t="shared" si="87"/>
        <v>936.05748999999992</v>
      </c>
      <c r="V161" s="64">
        <f t="shared" si="92"/>
        <v>234.01437249999998</v>
      </c>
      <c r="W161" s="91"/>
      <c r="X161" s="186">
        <f t="shared" si="88"/>
        <v>936.05748999999992</v>
      </c>
      <c r="Y161" s="64">
        <f t="shared" si="93"/>
        <v>304</v>
      </c>
      <c r="Z161" s="64"/>
      <c r="AA161" s="186">
        <f t="shared" si="89"/>
        <v>1216</v>
      </c>
      <c r="AB161" s="60">
        <v>380</v>
      </c>
      <c r="AC161" s="3"/>
      <c r="AD161" s="67"/>
      <c r="AE161" s="21"/>
      <c r="AF161" s="67"/>
      <c r="AG161" s="97"/>
      <c r="AH161" s="97"/>
      <c r="AI161" s="97"/>
      <c r="AJ161" s="3"/>
      <c r="AK161" s="24"/>
      <c r="AL161" s="25"/>
      <c r="AM161" s="17"/>
      <c r="AN161" s="22"/>
      <c r="AT161" s="3"/>
      <c r="AU161" s="22"/>
    </row>
    <row r="162" spans="1:47" x14ac:dyDescent="0.25">
      <c r="A162" s="231" t="s">
        <v>106</v>
      </c>
      <c r="B162" s="231">
        <f t="shared" si="90"/>
        <v>165</v>
      </c>
      <c r="C162" s="284" t="s">
        <v>141</v>
      </c>
      <c r="D162" s="11"/>
      <c r="E162" s="21"/>
      <c r="F162" s="126">
        <f t="shared" si="85"/>
        <v>164.05748999999997</v>
      </c>
      <c r="G162" s="186">
        <f t="shared" si="78"/>
        <v>164.05748999999997</v>
      </c>
      <c r="H162" s="63"/>
      <c r="I162" s="22">
        <v>5</v>
      </c>
      <c r="J162" s="144">
        <v>1</v>
      </c>
      <c r="K162" s="191">
        <f t="shared" si="86"/>
        <v>96.531900000000007</v>
      </c>
      <c r="L162" s="187">
        <f t="shared" si="91"/>
        <v>2.9</v>
      </c>
      <c r="M162" s="186">
        <f t="shared" si="84"/>
        <v>55.988502000000004</v>
      </c>
      <c r="N162" s="186"/>
      <c r="O162" s="186">
        <f t="shared" si="79"/>
        <v>279.94251000000003</v>
      </c>
      <c r="P162" s="189">
        <f t="shared" si="81"/>
        <v>279.94251000000003</v>
      </c>
      <c r="Q162" s="192"/>
      <c r="R162" s="185" t="s">
        <v>127</v>
      </c>
      <c r="S162" s="83">
        <v>1268.28</v>
      </c>
      <c r="T162" s="278">
        <v>444</v>
      </c>
      <c r="U162" s="232">
        <f t="shared" si="87"/>
        <v>164.05748999999997</v>
      </c>
      <c r="V162" s="205">
        <f t="shared" si="92"/>
        <v>32.811497999999993</v>
      </c>
      <c r="W162" s="235"/>
      <c r="X162" s="232">
        <f t="shared" si="88"/>
        <v>164.05748999999997</v>
      </c>
      <c r="Y162" s="205">
        <f t="shared" si="93"/>
        <v>88.8</v>
      </c>
      <c r="Z162" s="205"/>
      <c r="AA162" s="232">
        <f t="shared" si="89"/>
        <v>444</v>
      </c>
      <c r="AB162" s="205">
        <v>111</v>
      </c>
      <c r="AC162" s="3"/>
      <c r="AD162" s="67"/>
      <c r="AE162" s="21"/>
      <c r="AF162" s="67"/>
      <c r="AG162" s="97"/>
      <c r="AH162" s="97"/>
      <c r="AI162" s="97"/>
      <c r="AJ162" s="3"/>
      <c r="AK162" s="24"/>
      <c r="AL162" s="25"/>
      <c r="AM162" s="17"/>
      <c r="AN162" s="22"/>
      <c r="AT162" s="3"/>
      <c r="AU162" s="22"/>
    </row>
    <row r="163" spans="1:47" x14ac:dyDescent="0.25">
      <c r="A163" s="231" t="s">
        <v>106</v>
      </c>
      <c r="B163" s="231">
        <f t="shared" si="90"/>
        <v>166</v>
      </c>
      <c r="C163" s="284" t="s">
        <v>141</v>
      </c>
      <c r="D163" s="11"/>
      <c r="E163" s="21"/>
      <c r="F163" s="126">
        <f t="shared" si="85"/>
        <v>1544.0574899999999</v>
      </c>
      <c r="G163" s="186">
        <f t="shared" si="78"/>
        <v>1544.0574899999999</v>
      </c>
      <c r="H163" s="63"/>
      <c r="I163" s="22">
        <v>6</v>
      </c>
      <c r="J163" s="144">
        <v>1</v>
      </c>
      <c r="K163" s="191">
        <f t="shared" si="86"/>
        <v>96.531900000000007</v>
      </c>
      <c r="L163" s="187">
        <f t="shared" si="91"/>
        <v>2.9</v>
      </c>
      <c r="M163" s="186">
        <f t="shared" si="84"/>
        <v>46.657085000000002</v>
      </c>
      <c r="N163" s="186"/>
      <c r="O163" s="186">
        <f t="shared" si="79"/>
        <v>279.94251000000003</v>
      </c>
      <c r="P163" s="189">
        <f t="shared" si="81"/>
        <v>279.94251000000003</v>
      </c>
      <c r="Q163" s="192"/>
      <c r="R163" s="185" t="s">
        <v>127</v>
      </c>
      <c r="S163" s="83">
        <v>7804.8</v>
      </c>
      <c r="T163" s="278">
        <v>1824</v>
      </c>
      <c r="U163" s="232">
        <f t="shared" si="87"/>
        <v>1544.0574899999999</v>
      </c>
      <c r="V163" s="205">
        <f t="shared" si="92"/>
        <v>257.342915</v>
      </c>
      <c r="W163" s="235"/>
      <c r="X163" s="232">
        <f t="shared" si="88"/>
        <v>1544.0574899999999</v>
      </c>
      <c r="Y163" s="205">
        <f t="shared" si="93"/>
        <v>304</v>
      </c>
      <c r="Z163" s="205"/>
      <c r="AA163" s="232">
        <f t="shared" si="89"/>
        <v>1824</v>
      </c>
      <c r="AB163" s="205">
        <v>380</v>
      </c>
      <c r="AC163" s="3"/>
      <c r="AD163" s="67"/>
      <c r="AE163" s="21"/>
      <c r="AF163" s="67"/>
      <c r="AG163" s="97"/>
      <c r="AH163" s="97"/>
      <c r="AI163" s="97"/>
      <c r="AJ163" s="3"/>
      <c r="AK163" s="24"/>
      <c r="AL163" s="25"/>
      <c r="AM163" s="17"/>
      <c r="AN163" s="22"/>
      <c r="AT163" s="3"/>
      <c r="AU163" s="22"/>
    </row>
    <row r="164" spans="1:47" x14ac:dyDescent="0.25">
      <c r="A164" s="21" t="s">
        <v>106</v>
      </c>
      <c r="B164" s="11">
        <f t="shared" si="90"/>
        <v>167</v>
      </c>
      <c r="C164" s="284" t="s">
        <v>141</v>
      </c>
      <c r="D164" s="11"/>
      <c r="E164" s="21"/>
      <c r="F164" s="126">
        <f t="shared" si="85"/>
        <v>936.05748999999992</v>
      </c>
      <c r="G164" s="186">
        <f t="shared" si="78"/>
        <v>936.05748999999992</v>
      </c>
      <c r="H164" s="63"/>
      <c r="I164" s="22">
        <v>4</v>
      </c>
      <c r="J164" s="144">
        <v>1</v>
      </c>
      <c r="K164" s="191">
        <f t="shared" si="86"/>
        <v>96.531900000000007</v>
      </c>
      <c r="L164" s="187">
        <f t="shared" si="91"/>
        <v>2.9</v>
      </c>
      <c r="M164" s="186">
        <f t="shared" si="84"/>
        <v>69.985627500000007</v>
      </c>
      <c r="N164" s="186"/>
      <c r="O164" s="186">
        <f t="shared" si="79"/>
        <v>279.94251000000003</v>
      </c>
      <c r="P164" s="189">
        <f t="shared" si="81"/>
        <v>279.94251000000003</v>
      </c>
      <c r="Q164" s="192"/>
      <c r="R164" s="185" t="s">
        <v>127</v>
      </c>
      <c r="S164" s="83">
        <v>7804.8</v>
      </c>
      <c r="T164" s="204">
        <v>1216</v>
      </c>
      <c r="U164" s="186">
        <f t="shared" si="87"/>
        <v>936.05748999999992</v>
      </c>
      <c r="V164" s="64">
        <f t="shared" si="92"/>
        <v>234.01437249999998</v>
      </c>
      <c r="W164" s="91"/>
      <c r="X164" s="186">
        <f t="shared" si="88"/>
        <v>936.05748999999992</v>
      </c>
      <c r="Y164" s="64">
        <f t="shared" si="93"/>
        <v>304</v>
      </c>
      <c r="Z164" s="64"/>
      <c r="AA164" s="186">
        <f t="shared" si="89"/>
        <v>1216</v>
      </c>
      <c r="AB164" s="60">
        <v>380</v>
      </c>
      <c r="AC164" s="3"/>
      <c r="AD164" s="67"/>
      <c r="AE164" s="21"/>
      <c r="AF164" s="67"/>
      <c r="AG164" s="97"/>
      <c r="AH164" s="97"/>
      <c r="AI164" s="97"/>
      <c r="AJ164" s="3"/>
      <c r="AK164" s="24"/>
      <c r="AL164" s="25"/>
      <c r="AM164" s="17"/>
      <c r="AN164" s="22"/>
      <c r="AT164" s="3"/>
      <c r="AU164" s="22"/>
    </row>
    <row r="165" spans="1:47" x14ac:dyDescent="0.25">
      <c r="A165" s="21" t="s">
        <v>106</v>
      </c>
      <c r="B165" s="11">
        <f t="shared" si="90"/>
        <v>168</v>
      </c>
      <c r="C165" s="284" t="s">
        <v>141</v>
      </c>
      <c r="D165" s="11"/>
      <c r="E165" s="21"/>
      <c r="F165" s="126">
        <f t="shared" si="85"/>
        <v>936.05748999999992</v>
      </c>
      <c r="G165" s="186">
        <f t="shared" si="78"/>
        <v>936.05748999999992</v>
      </c>
      <c r="H165" s="63"/>
      <c r="I165" s="22">
        <v>4</v>
      </c>
      <c r="J165" s="144">
        <v>1</v>
      </c>
      <c r="K165" s="191">
        <f t="shared" si="86"/>
        <v>96.531900000000007</v>
      </c>
      <c r="L165" s="187">
        <f>IF(I165&gt;4.5,(I165/4.5)*$AL$9,$AL$9)</f>
        <v>2.9</v>
      </c>
      <c r="M165" s="186"/>
      <c r="N165" s="186">
        <f t="shared" ref="N165:N184" si="94">Q165/I165</f>
        <v>69.985627500000007</v>
      </c>
      <c r="O165" s="186">
        <f t="shared" si="79"/>
        <v>279.94251000000003</v>
      </c>
      <c r="P165" s="187"/>
      <c r="Q165" s="189">
        <f>K165*L165/J165</f>
        <v>279.94251000000003</v>
      </c>
      <c r="R165" s="184" t="s">
        <v>126</v>
      </c>
      <c r="S165" s="82">
        <v>4879.2</v>
      </c>
      <c r="T165" s="204">
        <v>1216</v>
      </c>
      <c r="U165" s="186">
        <f t="shared" si="87"/>
        <v>936.05748999999992</v>
      </c>
      <c r="V165" s="91"/>
      <c r="W165" s="64">
        <f>U165/I165</f>
        <v>234.01437249999998</v>
      </c>
      <c r="X165" s="186">
        <f t="shared" si="88"/>
        <v>936.05748999999992</v>
      </c>
      <c r="Y165" s="64"/>
      <c r="Z165" s="64">
        <f>W165+N165</f>
        <v>304</v>
      </c>
      <c r="AA165" s="186">
        <f t="shared" si="89"/>
        <v>1216</v>
      </c>
      <c r="AB165" s="60">
        <v>380</v>
      </c>
      <c r="AC165" s="3"/>
      <c r="AD165" s="67"/>
      <c r="AE165" s="21"/>
      <c r="AF165" s="67"/>
      <c r="AG165" s="97"/>
      <c r="AH165" s="97"/>
      <c r="AI165" s="97"/>
      <c r="AJ165" s="3"/>
      <c r="AK165" s="24"/>
      <c r="AL165" s="25"/>
      <c r="AM165" s="17"/>
      <c r="AN165" s="22"/>
      <c r="AT165" s="3"/>
      <c r="AU165" s="22"/>
    </row>
    <row r="166" spans="1:47" x14ac:dyDescent="0.25">
      <c r="A166" s="21" t="s">
        <v>106</v>
      </c>
      <c r="B166" s="11">
        <f t="shared" si="90"/>
        <v>169</v>
      </c>
      <c r="C166" s="284" t="s">
        <v>141</v>
      </c>
      <c r="D166" s="11"/>
      <c r="E166" s="21"/>
      <c r="F166" s="126">
        <f t="shared" si="85"/>
        <v>1208.9527666666665</v>
      </c>
      <c r="G166" s="186">
        <f t="shared" si="78"/>
        <v>1208.9527666666665</v>
      </c>
      <c r="H166" s="63"/>
      <c r="I166" s="22">
        <v>5</v>
      </c>
      <c r="J166" s="144">
        <v>1</v>
      </c>
      <c r="K166" s="191">
        <f t="shared" si="86"/>
        <v>96.531900000000007</v>
      </c>
      <c r="L166" s="187">
        <f>IF(I166&gt;4.5,(I166/4.5)*$AL$9,$AL$9)</f>
        <v>3.2222222222222223</v>
      </c>
      <c r="M166" s="186"/>
      <c r="N166" s="186">
        <f t="shared" si="94"/>
        <v>62.209446666666679</v>
      </c>
      <c r="O166" s="186">
        <f t="shared" si="79"/>
        <v>311.04723333333339</v>
      </c>
      <c r="P166" s="187"/>
      <c r="Q166" s="189">
        <f>K166*L166/J166</f>
        <v>311.04723333333339</v>
      </c>
      <c r="R166" s="184" t="s">
        <v>126</v>
      </c>
      <c r="S166" s="82">
        <v>4147.32</v>
      </c>
      <c r="T166" s="204">
        <v>1520</v>
      </c>
      <c r="U166" s="186">
        <f t="shared" si="87"/>
        <v>1208.9527666666665</v>
      </c>
      <c r="V166" s="91"/>
      <c r="W166" s="64">
        <f>U166/I166</f>
        <v>241.79055333333332</v>
      </c>
      <c r="X166" s="186">
        <f t="shared" si="88"/>
        <v>1208.9527666666665</v>
      </c>
      <c r="Y166" s="64"/>
      <c r="Z166" s="64">
        <f>W166+N166</f>
        <v>304</v>
      </c>
      <c r="AA166" s="186">
        <f t="shared" si="89"/>
        <v>1520</v>
      </c>
      <c r="AB166" s="60">
        <v>380</v>
      </c>
      <c r="AC166" s="3"/>
      <c r="AD166" s="67"/>
      <c r="AE166" s="21"/>
      <c r="AF166" s="67"/>
      <c r="AG166" s="97"/>
      <c r="AH166" s="97"/>
      <c r="AI166" s="97"/>
      <c r="AJ166" s="3"/>
      <c r="AK166" s="24"/>
      <c r="AL166" s="25"/>
      <c r="AM166" s="17"/>
      <c r="AN166" s="22"/>
      <c r="AT166" s="3"/>
      <c r="AU166" s="22"/>
    </row>
    <row r="167" spans="1:47" x14ac:dyDescent="0.25">
      <c r="A167" s="21" t="s">
        <v>106</v>
      </c>
      <c r="B167" s="11">
        <f t="shared" si="90"/>
        <v>170</v>
      </c>
      <c r="C167" s="284" t="s">
        <v>141</v>
      </c>
      <c r="D167" s="11"/>
      <c r="E167" s="21"/>
      <c r="F167" s="126">
        <f t="shared" si="85"/>
        <v>936.05748999999992</v>
      </c>
      <c r="G167" s="186">
        <f t="shared" si="78"/>
        <v>936.05748999999992</v>
      </c>
      <c r="H167" s="63"/>
      <c r="I167" s="22">
        <v>4</v>
      </c>
      <c r="J167" s="144">
        <v>1</v>
      </c>
      <c r="K167" s="191">
        <f t="shared" si="86"/>
        <v>96.531900000000007</v>
      </c>
      <c r="L167" s="187">
        <f t="shared" ref="L167:L174" si="95">$AL$9</f>
        <v>2.9</v>
      </c>
      <c r="M167" s="186">
        <f t="shared" si="84"/>
        <v>69.985627500000007</v>
      </c>
      <c r="N167" s="186"/>
      <c r="O167" s="186">
        <f t="shared" si="79"/>
        <v>279.94251000000003</v>
      </c>
      <c r="P167" s="189">
        <f t="shared" ref="P167:P174" si="96">K167*L167/J167</f>
        <v>279.94251000000003</v>
      </c>
      <c r="Q167" s="192"/>
      <c r="R167" s="185" t="s">
        <v>127</v>
      </c>
      <c r="S167" s="83">
        <v>4861.74</v>
      </c>
      <c r="T167" s="204">
        <v>1216</v>
      </c>
      <c r="U167" s="186">
        <f t="shared" si="87"/>
        <v>936.05748999999992</v>
      </c>
      <c r="V167" s="64">
        <f t="shared" ref="V167:V174" si="97">U167/I167</f>
        <v>234.01437249999998</v>
      </c>
      <c r="W167" s="91"/>
      <c r="X167" s="186">
        <f t="shared" si="88"/>
        <v>936.05748999999992</v>
      </c>
      <c r="Y167" s="64">
        <f t="shared" ref="Y167:Y174" si="98">V167+M167</f>
        <v>304</v>
      </c>
      <c r="Z167" s="64"/>
      <c r="AA167" s="186">
        <f t="shared" si="89"/>
        <v>1216</v>
      </c>
      <c r="AB167" s="60">
        <v>380</v>
      </c>
      <c r="AC167" s="3"/>
      <c r="AD167" s="67"/>
      <c r="AE167" s="21"/>
      <c r="AF167" s="67"/>
      <c r="AG167" s="97"/>
      <c r="AH167" s="97"/>
      <c r="AI167" s="97"/>
      <c r="AJ167" s="3"/>
      <c r="AK167" s="24"/>
      <c r="AL167" s="25"/>
      <c r="AM167" s="17"/>
      <c r="AN167" s="22"/>
      <c r="AT167" s="3"/>
      <c r="AU167" s="22"/>
    </row>
    <row r="168" spans="1:47" x14ac:dyDescent="0.25">
      <c r="A168" s="21" t="s">
        <v>106</v>
      </c>
      <c r="B168" s="11">
        <f t="shared" si="90"/>
        <v>171</v>
      </c>
      <c r="C168" s="284" t="s">
        <v>141</v>
      </c>
      <c r="D168" s="11"/>
      <c r="E168" s="21"/>
      <c r="F168" s="126">
        <f t="shared" si="85"/>
        <v>1240.0574899999999</v>
      </c>
      <c r="G168" s="186">
        <f t="shared" si="78"/>
        <v>1240.0574899999999</v>
      </c>
      <c r="H168" s="63"/>
      <c r="I168" s="22">
        <v>5</v>
      </c>
      <c r="J168" s="144">
        <v>1</v>
      </c>
      <c r="K168" s="191">
        <f t="shared" si="86"/>
        <v>96.531900000000007</v>
      </c>
      <c r="L168" s="187">
        <f t="shared" si="95"/>
        <v>2.9</v>
      </c>
      <c r="M168" s="186">
        <f t="shared" si="84"/>
        <v>55.988502000000004</v>
      </c>
      <c r="N168" s="186"/>
      <c r="O168" s="186">
        <f t="shared" si="79"/>
        <v>279.94251000000003</v>
      </c>
      <c r="P168" s="189">
        <f t="shared" si="96"/>
        <v>279.94251000000003</v>
      </c>
      <c r="Q168" s="192"/>
      <c r="R168" s="185" t="s">
        <v>127</v>
      </c>
      <c r="S168" s="83">
        <v>5983.68</v>
      </c>
      <c r="T168" s="204">
        <v>1520</v>
      </c>
      <c r="U168" s="186">
        <f t="shared" si="87"/>
        <v>1240.0574899999999</v>
      </c>
      <c r="V168" s="64">
        <f t="shared" si="97"/>
        <v>248.01149799999999</v>
      </c>
      <c r="W168" s="91"/>
      <c r="X168" s="186">
        <f t="shared" si="88"/>
        <v>1240.0574899999999</v>
      </c>
      <c r="Y168" s="64">
        <f t="shared" si="98"/>
        <v>304</v>
      </c>
      <c r="Z168" s="64"/>
      <c r="AA168" s="186">
        <f t="shared" si="89"/>
        <v>1520</v>
      </c>
      <c r="AB168" s="60">
        <v>380</v>
      </c>
      <c r="AC168" s="3"/>
      <c r="AD168" s="67"/>
      <c r="AE168" s="21"/>
      <c r="AF168" s="67"/>
      <c r="AG168" s="97"/>
      <c r="AH168" s="97"/>
      <c r="AI168" s="97"/>
      <c r="AJ168" s="3"/>
      <c r="AK168" s="24"/>
      <c r="AL168" s="25"/>
      <c r="AM168" s="17"/>
      <c r="AN168" s="22"/>
      <c r="AT168" s="3"/>
      <c r="AU168" s="22"/>
    </row>
    <row r="169" spans="1:47" x14ac:dyDescent="0.25">
      <c r="A169" s="21" t="s">
        <v>106</v>
      </c>
      <c r="B169" s="11">
        <f t="shared" si="90"/>
        <v>172</v>
      </c>
      <c r="C169" s="284" t="s">
        <v>141</v>
      </c>
      <c r="D169" s="11"/>
      <c r="E169" s="21"/>
      <c r="F169" s="126">
        <f t="shared" si="85"/>
        <v>1240.0574899999999</v>
      </c>
      <c r="G169" s="186">
        <f t="shared" si="78"/>
        <v>1240.0574899999999</v>
      </c>
      <c r="H169" s="63"/>
      <c r="I169" s="22">
        <v>5</v>
      </c>
      <c r="J169" s="144">
        <v>1</v>
      </c>
      <c r="K169" s="191">
        <f t="shared" si="86"/>
        <v>96.531900000000007</v>
      </c>
      <c r="L169" s="187">
        <f t="shared" si="95"/>
        <v>2.9</v>
      </c>
      <c r="M169" s="186">
        <f t="shared" si="84"/>
        <v>55.988502000000004</v>
      </c>
      <c r="N169" s="186"/>
      <c r="O169" s="186">
        <f t="shared" si="79"/>
        <v>279.94251000000003</v>
      </c>
      <c r="P169" s="189">
        <f t="shared" si="96"/>
        <v>279.94251000000003</v>
      </c>
      <c r="Q169" s="192"/>
      <c r="R169" s="185" t="s">
        <v>127</v>
      </c>
      <c r="S169" s="83">
        <v>5983.68</v>
      </c>
      <c r="T169" s="204">
        <v>1520</v>
      </c>
      <c r="U169" s="186">
        <f t="shared" si="87"/>
        <v>1240.0574899999999</v>
      </c>
      <c r="V169" s="64">
        <f t="shared" si="97"/>
        <v>248.01149799999999</v>
      </c>
      <c r="W169" s="91"/>
      <c r="X169" s="186">
        <f t="shared" si="88"/>
        <v>1240.0574899999999</v>
      </c>
      <c r="Y169" s="64">
        <f t="shared" si="98"/>
        <v>304</v>
      </c>
      <c r="Z169" s="64"/>
      <c r="AA169" s="186">
        <f t="shared" si="89"/>
        <v>1520</v>
      </c>
      <c r="AB169" s="60">
        <v>380</v>
      </c>
      <c r="AC169" s="3"/>
      <c r="AD169" s="67"/>
      <c r="AE169" s="21"/>
      <c r="AF169" s="67"/>
      <c r="AG169" s="97"/>
      <c r="AH169" s="97"/>
      <c r="AI169" s="97"/>
      <c r="AJ169" s="3"/>
      <c r="AK169" s="24"/>
      <c r="AL169" s="25"/>
      <c r="AM169" s="17"/>
      <c r="AN169" s="22"/>
      <c r="AT169" s="3"/>
      <c r="AU169" s="22"/>
    </row>
    <row r="170" spans="1:47" x14ac:dyDescent="0.25">
      <c r="A170" s="21" t="s">
        <v>106</v>
      </c>
      <c r="B170" s="11">
        <f t="shared" si="90"/>
        <v>173</v>
      </c>
      <c r="C170" s="284" t="s">
        <v>141</v>
      </c>
      <c r="D170" s="11"/>
      <c r="E170" s="21"/>
      <c r="F170" s="126">
        <f t="shared" si="85"/>
        <v>1240.0574899999999</v>
      </c>
      <c r="G170" s="186">
        <f t="shared" si="78"/>
        <v>1240.0574899999999</v>
      </c>
      <c r="H170" s="63"/>
      <c r="I170" s="22">
        <v>5</v>
      </c>
      <c r="J170" s="144">
        <v>1</v>
      </c>
      <c r="K170" s="191">
        <f t="shared" si="86"/>
        <v>96.531900000000007</v>
      </c>
      <c r="L170" s="187">
        <f t="shared" si="95"/>
        <v>2.9</v>
      </c>
      <c r="M170" s="186">
        <f t="shared" si="84"/>
        <v>55.988502000000004</v>
      </c>
      <c r="N170" s="186"/>
      <c r="O170" s="186">
        <f t="shared" si="79"/>
        <v>279.94251000000003</v>
      </c>
      <c r="P170" s="189">
        <f t="shared" si="96"/>
        <v>279.94251000000003</v>
      </c>
      <c r="Q170" s="192"/>
      <c r="R170" s="185" t="s">
        <v>127</v>
      </c>
      <c r="S170" s="83">
        <v>6507.2520000000004</v>
      </c>
      <c r="T170" s="204">
        <v>1520</v>
      </c>
      <c r="U170" s="186">
        <f t="shared" si="87"/>
        <v>1240.0574899999999</v>
      </c>
      <c r="V170" s="64">
        <f t="shared" si="97"/>
        <v>248.01149799999999</v>
      </c>
      <c r="W170" s="91"/>
      <c r="X170" s="186">
        <f t="shared" si="88"/>
        <v>1240.0574899999999</v>
      </c>
      <c r="Y170" s="64">
        <f t="shared" si="98"/>
        <v>304</v>
      </c>
      <c r="Z170" s="64"/>
      <c r="AA170" s="186">
        <f t="shared" si="89"/>
        <v>1520</v>
      </c>
      <c r="AB170" s="60">
        <v>380</v>
      </c>
      <c r="AC170" s="3"/>
      <c r="AD170" s="67"/>
      <c r="AE170" s="21"/>
      <c r="AF170" s="67"/>
      <c r="AG170" s="97"/>
      <c r="AH170" s="97"/>
      <c r="AI170" s="97"/>
      <c r="AJ170" s="3"/>
      <c r="AK170" s="24"/>
      <c r="AL170" s="25"/>
      <c r="AM170" s="17"/>
      <c r="AN170" s="22"/>
      <c r="AT170" s="3"/>
      <c r="AU170" s="22"/>
    </row>
    <row r="171" spans="1:47" x14ac:dyDescent="0.25">
      <c r="A171" s="21" t="s">
        <v>106</v>
      </c>
      <c r="B171" s="11">
        <f t="shared" si="90"/>
        <v>174</v>
      </c>
      <c r="C171" s="284" t="s">
        <v>141</v>
      </c>
      <c r="D171" s="11"/>
      <c r="E171" s="21"/>
      <c r="F171" s="126">
        <f t="shared" si="85"/>
        <v>1240.0574899999999</v>
      </c>
      <c r="G171" s="186">
        <f t="shared" si="78"/>
        <v>1240.0574899999999</v>
      </c>
      <c r="H171" s="63"/>
      <c r="I171" s="22">
        <v>5</v>
      </c>
      <c r="J171" s="144">
        <v>1</v>
      </c>
      <c r="K171" s="191">
        <f t="shared" si="86"/>
        <v>96.531900000000007</v>
      </c>
      <c r="L171" s="187">
        <f t="shared" si="95"/>
        <v>2.9</v>
      </c>
      <c r="M171" s="186">
        <f t="shared" si="84"/>
        <v>55.988502000000004</v>
      </c>
      <c r="N171" s="186"/>
      <c r="O171" s="186">
        <f t="shared" si="79"/>
        <v>279.94251000000003</v>
      </c>
      <c r="P171" s="189">
        <f t="shared" si="96"/>
        <v>279.94251000000003</v>
      </c>
      <c r="Q171" s="192"/>
      <c r="R171" s="185" t="s">
        <v>127</v>
      </c>
      <c r="S171" s="83">
        <v>6507.2520000000004</v>
      </c>
      <c r="T171" s="204">
        <v>1520</v>
      </c>
      <c r="U171" s="186">
        <f t="shared" si="87"/>
        <v>1240.0574899999999</v>
      </c>
      <c r="V171" s="64">
        <f t="shared" si="97"/>
        <v>248.01149799999999</v>
      </c>
      <c r="W171" s="91"/>
      <c r="X171" s="186">
        <f t="shared" si="88"/>
        <v>1240.0574899999999</v>
      </c>
      <c r="Y171" s="64">
        <f t="shared" si="98"/>
        <v>304</v>
      </c>
      <c r="Z171" s="64"/>
      <c r="AA171" s="186">
        <f t="shared" si="89"/>
        <v>1520</v>
      </c>
      <c r="AB171" s="60">
        <v>380</v>
      </c>
      <c r="AC171" s="3"/>
      <c r="AD171" s="67"/>
      <c r="AE171" s="21"/>
      <c r="AF171" s="67"/>
      <c r="AG171" s="97"/>
      <c r="AH171" s="97"/>
      <c r="AI171" s="97"/>
      <c r="AJ171" s="3"/>
      <c r="AK171" s="24"/>
      <c r="AL171" s="25"/>
      <c r="AM171" s="17"/>
      <c r="AN171" s="22"/>
      <c r="AT171" s="3"/>
      <c r="AU171" s="22"/>
    </row>
    <row r="172" spans="1:47" x14ac:dyDescent="0.25">
      <c r="A172" s="21" t="s">
        <v>106</v>
      </c>
      <c r="B172" s="11">
        <f t="shared" si="90"/>
        <v>175</v>
      </c>
      <c r="C172" s="284" t="s">
        <v>141</v>
      </c>
      <c r="D172" s="11"/>
      <c r="E172" s="21"/>
      <c r="F172" s="126">
        <f t="shared" si="85"/>
        <v>1240.0574899999999</v>
      </c>
      <c r="G172" s="186">
        <f t="shared" si="78"/>
        <v>1240.0574899999999</v>
      </c>
      <c r="H172" s="63"/>
      <c r="I172" s="22">
        <v>5</v>
      </c>
      <c r="J172" s="144">
        <v>1</v>
      </c>
      <c r="K172" s="191">
        <f t="shared" si="86"/>
        <v>96.531900000000007</v>
      </c>
      <c r="L172" s="187">
        <f t="shared" si="95"/>
        <v>2.9</v>
      </c>
      <c r="M172" s="186">
        <f t="shared" si="84"/>
        <v>55.988502000000004</v>
      </c>
      <c r="N172" s="186"/>
      <c r="O172" s="186">
        <f t="shared" si="79"/>
        <v>279.94251000000003</v>
      </c>
      <c r="P172" s="189">
        <f t="shared" si="96"/>
        <v>279.94251000000003</v>
      </c>
      <c r="Q172" s="192"/>
      <c r="R172" s="185" t="s">
        <v>127</v>
      </c>
      <c r="S172" s="83">
        <v>6243.84</v>
      </c>
      <c r="T172" s="204">
        <v>1520</v>
      </c>
      <c r="U172" s="186">
        <f t="shared" si="87"/>
        <v>1240.0574899999999</v>
      </c>
      <c r="V172" s="64">
        <f t="shared" si="97"/>
        <v>248.01149799999999</v>
      </c>
      <c r="W172" s="91"/>
      <c r="X172" s="186">
        <f t="shared" si="88"/>
        <v>1240.0574899999999</v>
      </c>
      <c r="Y172" s="64">
        <f t="shared" si="98"/>
        <v>304</v>
      </c>
      <c r="Z172" s="64"/>
      <c r="AA172" s="186">
        <f t="shared" si="89"/>
        <v>1520</v>
      </c>
      <c r="AB172" s="60">
        <v>380</v>
      </c>
      <c r="AC172" s="3"/>
      <c r="AD172" s="67"/>
      <c r="AE172" s="21"/>
      <c r="AF172" s="67"/>
      <c r="AG172" s="97"/>
      <c r="AH172" s="97"/>
      <c r="AI172" s="97"/>
      <c r="AJ172" s="3"/>
      <c r="AK172" s="24"/>
      <c r="AL172" s="25"/>
      <c r="AM172" s="17"/>
      <c r="AN172" s="22"/>
      <c r="AT172" s="3"/>
      <c r="AU172" s="22"/>
    </row>
    <row r="173" spans="1:47" x14ac:dyDescent="0.25">
      <c r="A173" s="21" t="s">
        <v>106</v>
      </c>
      <c r="B173" s="11">
        <f t="shared" si="90"/>
        <v>176</v>
      </c>
      <c r="C173" s="284" t="s">
        <v>141</v>
      </c>
      <c r="D173" s="11"/>
      <c r="E173" s="21"/>
      <c r="F173" s="126">
        <f t="shared" si="85"/>
        <v>1240.0574899999999</v>
      </c>
      <c r="G173" s="186">
        <f t="shared" si="78"/>
        <v>1240.0574899999999</v>
      </c>
      <c r="H173" s="63"/>
      <c r="I173" s="22">
        <v>5</v>
      </c>
      <c r="J173" s="144">
        <v>1</v>
      </c>
      <c r="K173" s="191">
        <f t="shared" si="86"/>
        <v>96.531900000000007</v>
      </c>
      <c r="L173" s="187">
        <f t="shared" si="95"/>
        <v>2.9</v>
      </c>
      <c r="M173" s="186">
        <f t="shared" si="84"/>
        <v>55.988502000000004</v>
      </c>
      <c r="N173" s="186"/>
      <c r="O173" s="186">
        <f t="shared" si="79"/>
        <v>279.94251000000003</v>
      </c>
      <c r="P173" s="189">
        <f t="shared" si="96"/>
        <v>279.94251000000003</v>
      </c>
      <c r="Q173" s="192"/>
      <c r="R173" s="185" t="s">
        <v>127</v>
      </c>
      <c r="S173" s="83">
        <v>6243.84</v>
      </c>
      <c r="T173" s="204">
        <v>1520</v>
      </c>
      <c r="U173" s="186">
        <f t="shared" si="87"/>
        <v>1240.0574899999999</v>
      </c>
      <c r="V173" s="64">
        <f t="shared" si="97"/>
        <v>248.01149799999999</v>
      </c>
      <c r="W173" s="91"/>
      <c r="X173" s="186">
        <f t="shared" si="88"/>
        <v>1240.0574899999999</v>
      </c>
      <c r="Y173" s="64">
        <f t="shared" si="98"/>
        <v>304</v>
      </c>
      <c r="Z173" s="64"/>
      <c r="AA173" s="186">
        <f t="shared" si="89"/>
        <v>1520</v>
      </c>
      <c r="AB173" s="60">
        <v>380</v>
      </c>
      <c r="AC173" s="3"/>
      <c r="AD173" s="67"/>
      <c r="AE173" s="21"/>
      <c r="AF173" s="67"/>
      <c r="AG173" s="97"/>
      <c r="AH173" s="97"/>
      <c r="AI173" s="97"/>
      <c r="AJ173" s="3"/>
      <c r="AK173" s="24"/>
      <c r="AL173" s="25"/>
      <c r="AM173" s="17"/>
      <c r="AN173" s="22"/>
      <c r="AT173" s="3"/>
      <c r="AU173" s="22"/>
    </row>
    <row r="174" spans="1:47" x14ac:dyDescent="0.25">
      <c r="A174" s="21" t="s">
        <v>106</v>
      </c>
      <c r="B174" s="11">
        <f t="shared" si="90"/>
        <v>177</v>
      </c>
      <c r="C174" s="284" t="s">
        <v>141</v>
      </c>
      <c r="D174" s="11"/>
      <c r="E174" s="21"/>
      <c r="F174" s="126">
        <f t="shared" si="85"/>
        <v>1240.0574899999999</v>
      </c>
      <c r="G174" s="186">
        <f t="shared" si="78"/>
        <v>1240.0574899999999</v>
      </c>
      <c r="H174" s="63"/>
      <c r="I174" s="22">
        <v>5</v>
      </c>
      <c r="J174" s="144">
        <v>1</v>
      </c>
      <c r="K174" s="191">
        <f t="shared" si="86"/>
        <v>96.531900000000007</v>
      </c>
      <c r="L174" s="187">
        <f t="shared" si="95"/>
        <v>2.9</v>
      </c>
      <c r="M174" s="186">
        <f t="shared" si="84"/>
        <v>55.988502000000004</v>
      </c>
      <c r="N174" s="186"/>
      <c r="O174" s="186">
        <f t="shared" si="79"/>
        <v>279.94251000000003</v>
      </c>
      <c r="P174" s="189">
        <f t="shared" si="96"/>
        <v>279.94251000000003</v>
      </c>
      <c r="Q174" s="192"/>
      <c r="R174" s="185" t="s">
        <v>127</v>
      </c>
      <c r="S174" s="83">
        <v>6243.84</v>
      </c>
      <c r="T174" s="204">
        <v>1520</v>
      </c>
      <c r="U174" s="186">
        <f t="shared" si="87"/>
        <v>1240.0574899999999</v>
      </c>
      <c r="V174" s="64">
        <f t="shared" si="97"/>
        <v>248.01149799999999</v>
      </c>
      <c r="W174" s="91"/>
      <c r="X174" s="186">
        <f t="shared" si="88"/>
        <v>1240.0574899999999</v>
      </c>
      <c r="Y174" s="64">
        <f t="shared" si="98"/>
        <v>304</v>
      </c>
      <c r="Z174" s="64"/>
      <c r="AA174" s="186">
        <f t="shared" si="89"/>
        <v>1520</v>
      </c>
      <c r="AB174" s="60">
        <v>380</v>
      </c>
      <c r="AC174" s="3"/>
      <c r="AD174" s="67"/>
      <c r="AE174" s="21"/>
      <c r="AF174" s="67"/>
      <c r="AG174" s="97"/>
      <c r="AH174" s="97"/>
      <c r="AI174" s="97"/>
      <c r="AJ174" s="3"/>
      <c r="AK174" s="24"/>
      <c r="AL174" s="25"/>
      <c r="AM174" s="17"/>
      <c r="AN174" s="22"/>
      <c r="AT174" s="3"/>
      <c r="AU174" s="22"/>
    </row>
    <row r="175" spans="1:47" x14ac:dyDescent="0.25">
      <c r="A175" s="21" t="s">
        <v>106</v>
      </c>
      <c r="B175" s="11">
        <f t="shared" si="90"/>
        <v>178</v>
      </c>
      <c r="C175" s="284" t="s">
        <v>141</v>
      </c>
      <c r="D175" s="11"/>
      <c r="E175" s="21"/>
      <c r="F175" s="126">
        <f t="shared" si="85"/>
        <v>1208.9527666666665</v>
      </c>
      <c r="G175" s="186">
        <f t="shared" si="78"/>
        <v>1208.9527666666665</v>
      </c>
      <c r="H175" s="63"/>
      <c r="I175" s="22">
        <v>5</v>
      </c>
      <c r="J175" s="144">
        <v>1</v>
      </c>
      <c r="K175" s="191">
        <f t="shared" si="86"/>
        <v>96.531900000000007</v>
      </c>
      <c r="L175" s="187">
        <f>IF(I175&gt;4.5,(I175/4.5)*$AL$9,$AL$9)</f>
        <v>3.2222222222222223</v>
      </c>
      <c r="M175" s="186"/>
      <c r="N175" s="186">
        <f t="shared" si="94"/>
        <v>62.209446666666679</v>
      </c>
      <c r="O175" s="186">
        <f t="shared" si="79"/>
        <v>311.04723333333339</v>
      </c>
      <c r="P175" s="187"/>
      <c r="Q175" s="189">
        <f>K175*L175/J175</f>
        <v>311.04723333333339</v>
      </c>
      <c r="R175" s="184" t="s">
        <v>126</v>
      </c>
      <c r="S175" s="82">
        <v>4879.2</v>
      </c>
      <c r="T175" s="204">
        <v>1520</v>
      </c>
      <c r="U175" s="186">
        <f t="shared" si="87"/>
        <v>1208.9527666666665</v>
      </c>
      <c r="V175" s="91"/>
      <c r="W175" s="64">
        <f>U175/I175</f>
        <v>241.79055333333332</v>
      </c>
      <c r="X175" s="186">
        <f t="shared" si="88"/>
        <v>1208.9527666666665</v>
      </c>
      <c r="Y175" s="64"/>
      <c r="Z175" s="64">
        <f>W175+N175</f>
        <v>304</v>
      </c>
      <c r="AA175" s="186">
        <f t="shared" si="89"/>
        <v>1520</v>
      </c>
      <c r="AB175" s="60">
        <v>380</v>
      </c>
      <c r="AC175" s="3"/>
      <c r="AD175" s="67"/>
      <c r="AE175" s="21"/>
      <c r="AF175" s="67"/>
      <c r="AG175" s="97"/>
      <c r="AH175" s="97"/>
      <c r="AI175" s="97"/>
      <c r="AJ175" s="3"/>
      <c r="AK175" s="24"/>
      <c r="AL175" s="25"/>
      <c r="AM175" s="17"/>
      <c r="AN175" s="22"/>
      <c r="AT175" s="3"/>
      <c r="AU175" s="22"/>
    </row>
    <row r="176" spans="1:47" x14ac:dyDescent="0.25">
      <c r="A176" s="21" t="s">
        <v>106</v>
      </c>
      <c r="B176" s="11">
        <f t="shared" si="90"/>
        <v>179</v>
      </c>
      <c r="C176" s="284" t="s">
        <v>141</v>
      </c>
      <c r="D176" s="11"/>
      <c r="E176" s="21"/>
      <c r="F176" s="126">
        <f t="shared" si="85"/>
        <v>1208.9527666666665</v>
      </c>
      <c r="G176" s="186">
        <f t="shared" si="78"/>
        <v>1208.9527666666665</v>
      </c>
      <c r="H176" s="63"/>
      <c r="I176" s="22">
        <v>5</v>
      </c>
      <c r="J176" s="144">
        <v>1</v>
      </c>
      <c r="K176" s="191">
        <f t="shared" si="86"/>
        <v>96.531900000000007</v>
      </c>
      <c r="L176" s="187">
        <f>IF(I176&gt;4.5,(I176/4.5)*$AL$9,$AL$9)</f>
        <v>3.2222222222222223</v>
      </c>
      <c r="M176" s="186"/>
      <c r="N176" s="186">
        <f t="shared" si="94"/>
        <v>62.209446666666679</v>
      </c>
      <c r="O176" s="186">
        <f t="shared" si="79"/>
        <v>311.04723333333339</v>
      </c>
      <c r="P176" s="187"/>
      <c r="Q176" s="189">
        <f>K176*L176/J176</f>
        <v>311.04723333333339</v>
      </c>
      <c r="R176" s="184" t="s">
        <v>126</v>
      </c>
      <c r="S176" s="82">
        <v>4879.2</v>
      </c>
      <c r="T176" s="204">
        <v>1520</v>
      </c>
      <c r="U176" s="186">
        <f t="shared" si="87"/>
        <v>1208.9527666666665</v>
      </c>
      <c r="V176" s="91"/>
      <c r="W176" s="64">
        <f>U176/I176</f>
        <v>241.79055333333332</v>
      </c>
      <c r="X176" s="186">
        <f t="shared" si="88"/>
        <v>1208.9527666666665</v>
      </c>
      <c r="Y176" s="64"/>
      <c r="Z176" s="64">
        <f>W176+N176</f>
        <v>304</v>
      </c>
      <c r="AA176" s="186">
        <f t="shared" si="89"/>
        <v>1520</v>
      </c>
      <c r="AB176" s="60">
        <v>380</v>
      </c>
      <c r="AC176" s="3"/>
      <c r="AD176" s="67"/>
      <c r="AE176" s="21"/>
      <c r="AF176" s="67"/>
      <c r="AG176" s="97"/>
      <c r="AH176" s="97"/>
      <c r="AI176" s="97"/>
      <c r="AJ176" s="3"/>
      <c r="AK176" s="24"/>
      <c r="AL176" s="25"/>
      <c r="AM176" s="17"/>
      <c r="AN176" s="22"/>
      <c r="AT176" s="3"/>
      <c r="AU176" s="22"/>
    </row>
    <row r="177" spans="1:47" x14ac:dyDescent="0.25">
      <c r="A177" s="21" t="s">
        <v>106</v>
      </c>
      <c r="B177" s="11">
        <f t="shared" si="90"/>
        <v>180</v>
      </c>
      <c r="C177" s="284" t="s">
        <v>141</v>
      </c>
      <c r="D177" s="11"/>
      <c r="E177" s="21"/>
      <c r="F177" s="126">
        <f t="shared" si="85"/>
        <v>1240.0574899999999</v>
      </c>
      <c r="G177" s="186">
        <f t="shared" si="78"/>
        <v>1240.0574899999999</v>
      </c>
      <c r="H177" s="63"/>
      <c r="I177" s="22">
        <v>5</v>
      </c>
      <c r="J177" s="144">
        <v>1</v>
      </c>
      <c r="K177" s="191">
        <f t="shared" si="86"/>
        <v>96.531900000000007</v>
      </c>
      <c r="L177" s="187">
        <f>$AL$9</f>
        <v>2.9</v>
      </c>
      <c r="M177" s="186">
        <f t="shared" si="84"/>
        <v>55.988502000000004</v>
      </c>
      <c r="N177" s="186"/>
      <c r="O177" s="186">
        <f t="shared" si="79"/>
        <v>279.94251000000003</v>
      </c>
      <c r="P177" s="189">
        <f>K177*L177/J177</f>
        <v>279.94251000000003</v>
      </c>
      <c r="Q177" s="192"/>
      <c r="R177" s="185" t="s">
        <v>127</v>
      </c>
      <c r="S177" s="83">
        <v>6243.84</v>
      </c>
      <c r="T177" s="204">
        <v>1520</v>
      </c>
      <c r="U177" s="186">
        <f t="shared" si="87"/>
        <v>1240.0574899999999</v>
      </c>
      <c r="V177" s="64">
        <f>U177/I177</f>
        <v>248.01149799999999</v>
      </c>
      <c r="W177" s="91"/>
      <c r="X177" s="186">
        <f t="shared" si="88"/>
        <v>1240.0574899999999</v>
      </c>
      <c r="Y177" s="64">
        <f>V177+M177</f>
        <v>304</v>
      </c>
      <c r="Z177" s="64"/>
      <c r="AA177" s="186">
        <f t="shared" si="89"/>
        <v>1520</v>
      </c>
      <c r="AB177" s="60">
        <v>380</v>
      </c>
      <c r="AC177" s="3"/>
      <c r="AD177" s="67"/>
      <c r="AE177" s="21"/>
      <c r="AF177" s="67"/>
      <c r="AG177" s="97"/>
      <c r="AH177" s="97"/>
      <c r="AI177" s="97"/>
      <c r="AJ177" s="3"/>
      <c r="AK177" s="24"/>
      <c r="AL177" s="25"/>
      <c r="AM177" s="17"/>
      <c r="AN177" s="22"/>
      <c r="AT177" s="3"/>
      <c r="AU177" s="22"/>
    </row>
    <row r="178" spans="1:47" x14ac:dyDescent="0.25">
      <c r="A178" s="21" t="s">
        <v>106</v>
      </c>
      <c r="B178" s="11">
        <f t="shared" si="90"/>
        <v>181</v>
      </c>
      <c r="C178" s="284" t="s">
        <v>141</v>
      </c>
      <c r="D178" s="11"/>
      <c r="E178" s="21"/>
      <c r="F178" s="126">
        <f t="shared" si="85"/>
        <v>1240.0574899999999</v>
      </c>
      <c r="G178" s="186">
        <f t="shared" si="78"/>
        <v>1240.0574899999999</v>
      </c>
      <c r="H178" s="63"/>
      <c r="I178" s="22">
        <v>5</v>
      </c>
      <c r="J178" s="144">
        <v>1</v>
      </c>
      <c r="K178" s="191">
        <f t="shared" si="86"/>
        <v>96.531900000000007</v>
      </c>
      <c r="L178" s="187">
        <f>$AL$9</f>
        <v>2.9</v>
      </c>
      <c r="M178" s="186">
        <f t="shared" si="84"/>
        <v>55.988502000000004</v>
      </c>
      <c r="N178" s="186"/>
      <c r="O178" s="186">
        <f t="shared" si="79"/>
        <v>279.94251000000003</v>
      </c>
      <c r="P178" s="189">
        <f>K178*L178/J178</f>
        <v>279.94251000000003</v>
      </c>
      <c r="Q178" s="192"/>
      <c r="R178" s="185" t="s">
        <v>127</v>
      </c>
      <c r="S178" s="83">
        <v>7804.8</v>
      </c>
      <c r="T178" s="204">
        <v>1520</v>
      </c>
      <c r="U178" s="186">
        <f t="shared" si="87"/>
        <v>1240.0574899999999</v>
      </c>
      <c r="V178" s="64">
        <f>U178/I178</f>
        <v>248.01149799999999</v>
      </c>
      <c r="W178" s="91"/>
      <c r="X178" s="186">
        <f t="shared" si="88"/>
        <v>1240.0574899999999</v>
      </c>
      <c r="Y178" s="64">
        <f>V178+M178</f>
        <v>304</v>
      </c>
      <c r="Z178" s="64"/>
      <c r="AA178" s="186">
        <f t="shared" si="89"/>
        <v>1520</v>
      </c>
      <c r="AB178" s="60">
        <v>380</v>
      </c>
      <c r="AC178" s="3"/>
      <c r="AD178" s="67"/>
      <c r="AE178" s="21"/>
      <c r="AF178" s="67"/>
      <c r="AG178" s="97"/>
      <c r="AH178" s="97"/>
      <c r="AI178" s="97"/>
      <c r="AJ178" s="3"/>
      <c r="AK178" s="24"/>
      <c r="AL178" s="25"/>
      <c r="AM178" s="17"/>
      <c r="AN178" s="22"/>
      <c r="AT178" s="3"/>
      <c r="AU178" s="22"/>
    </row>
    <row r="179" spans="1:47" x14ac:dyDescent="0.25">
      <c r="A179" s="231" t="s">
        <v>106</v>
      </c>
      <c r="B179" s="231">
        <f t="shared" si="90"/>
        <v>182</v>
      </c>
      <c r="C179" s="284" t="s">
        <v>141</v>
      </c>
      <c r="D179" s="11"/>
      <c r="E179" s="21"/>
      <c r="F179" s="126">
        <f t="shared" si="85"/>
        <v>1544.0574899999999</v>
      </c>
      <c r="G179" s="186">
        <f t="shared" si="78"/>
        <v>1544.0574899999999</v>
      </c>
      <c r="H179" s="63"/>
      <c r="I179" s="22">
        <v>6</v>
      </c>
      <c r="J179" s="144">
        <v>1</v>
      </c>
      <c r="K179" s="191">
        <f t="shared" si="86"/>
        <v>96.531900000000007</v>
      </c>
      <c r="L179" s="187">
        <f>$AL$9</f>
        <v>2.9</v>
      </c>
      <c r="M179" s="186">
        <f t="shared" si="84"/>
        <v>46.657085000000002</v>
      </c>
      <c r="N179" s="186"/>
      <c r="O179" s="186">
        <f t="shared" si="79"/>
        <v>279.94251000000003</v>
      </c>
      <c r="P179" s="189">
        <f>K179*L179/J179</f>
        <v>279.94251000000003</v>
      </c>
      <c r="Q179" s="192"/>
      <c r="R179" s="185" t="s">
        <v>127</v>
      </c>
      <c r="S179" s="83">
        <v>6790.1760000000004</v>
      </c>
      <c r="T179" s="278">
        <v>1824</v>
      </c>
      <c r="U179" s="232">
        <f t="shared" si="87"/>
        <v>1544.0574899999999</v>
      </c>
      <c r="V179" s="205">
        <f>U179/I179</f>
        <v>257.342915</v>
      </c>
      <c r="W179" s="235"/>
      <c r="X179" s="232">
        <f t="shared" si="88"/>
        <v>1544.0574899999999</v>
      </c>
      <c r="Y179" s="205">
        <f>V179+M179</f>
        <v>304</v>
      </c>
      <c r="Z179" s="205"/>
      <c r="AA179" s="232">
        <f t="shared" si="89"/>
        <v>1824</v>
      </c>
      <c r="AB179" s="205">
        <v>380</v>
      </c>
      <c r="AC179" s="3"/>
      <c r="AD179" s="67"/>
      <c r="AE179" s="21"/>
      <c r="AF179" s="67"/>
      <c r="AG179" s="97"/>
      <c r="AH179" s="97"/>
      <c r="AI179" s="97"/>
      <c r="AJ179" s="3"/>
      <c r="AK179" s="24"/>
      <c r="AL179" s="25"/>
      <c r="AM179" s="17"/>
      <c r="AN179" s="22"/>
      <c r="AT179" s="3"/>
      <c r="AU179" s="22"/>
    </row>
    <row r="180" spans="1:47" x14ac:dyDescent="0.25">
      <c r="A180" s="21" t="s">
        <v>106</v>
      </c>
      <c r="B180" s="11">
        <f t="shared" si="90"/>
        <v>183</v>
      </c>
      <c r="C180" s="284" t="s">
        <v>141</v>
      </c>
      <c r="D180" s="11"/>
      <c r="E180" s="21"/>
      <c r="F180" s="126">
        <f t="shared" si="85"/>
        <v>1208.9527666666665</v>
      </c>
      <c r="G180" s="186">
        <f t="shared" si="78"/>
        <v>1208.9527666666665</v>
      </c>
      <c r="H180" s="63"/>
      <c r="I180" s="22">
        <v>5</v>
      </c>
      <c r="J180" s="144">
        <v>1</v>
      </c>
      <c r="K180" s="191">
        <f t="shared" si="86"/>
        <v>96.531900000000007</v>
      </c>
      <c r="L180" s="187">
        <f>IF(I180&gt;4.5,(I180/4.5)*$AL$9,$AL$9)</f>
        <v>3.2222222222222223</v>
      </c>
      <c r="M180" s="186"/>
      <c r="N180" s="186">
        <f t="shared" si="94"/>
        <v>62.209446666666679</v>
      </c>
      <c r="O180" s="186">
        <f t="shared" si="79"/>
        <v>311.04723333333339</v>
      </c>
      <c r="P180" s="187"/>
      <c r="Q180" s="189">
        <f>K180*L180/J180</f>
        <v>311.04723333333339</v>
      </c>
      <c r="R180" s="184" t="s">
        <v>126</v>
      </c>
      <c r="S180" s="82">
        <v>6574.7219999999998</v>
      </c>
      <c r="T180" s="204">
        <v>1520</v>
      </c>
      <c r="U180" s="186">
        <f t="shared" si="87"/>
        <v>1208.9527666666665</v>
      </c>
      <c r="V180" s="91"/>
      <c r="W180" s="64">
        <f>U180/I180</f>
        <v>241.79055333333332</v>
      </c>
      <c r="X180" s="186">
        <f t="shared" si="88"/>
        <v>1208.9527666666665</v>
      </c>
      <c r="Y180" s="64"/>
      <c r="Z180" s="64">
        <f>W180+N180</f>
        <v>304</v>
      </c>
      <c r="AA180" s="186">
        <f t="shared" si="89"/>
        <v>1520</v>
      </c>
      <c r="AB180" s="60">
        <v>380</v>
      </c>
      <c r="AC180" s="3"/>
      <c r="AD180" s="67"/>
      <c r="AE180" s="21"/>
      <c r="AF180" s="67"/>
      <c r="AG180" s="97"/>
      <c r="AH180" s="97"/>
      <c r="AI180" s="97"/>
      <c r="AJ180" s="3"/>
      <c r="AK180" s="24"/>
      <c r="AL180" s="25"/>
      <c r="AM180" s="17"/>
      <c r="AN180" s="22"/>
      <c r="AT180" s="3"/>
      <c r="AU180" s="22"/>
    </row>
    <row r="181" spans="1:47" x14ac:dyDescent="0.25">
      <c r="A181" s="21" t="s">
        <v>106</v>
      </c>
      <c r="B181" s="11">
        <f t="shared" si="90"/>
        <v>184</v>
      </c>
      <c r="C181" s="284" t="s">
        <v>141</v>
      </c>
      <c r="D181" s="11"/>
      <c r="E181" s="21"/>
      <c r="F181" s="126">
        <f t="shared" si="85"/>
        <v>936.05748999999992</v>
      </c>
      <c r="G181" s="186">
        <f t="shared" si="78"/>
        <v>936.05748999999992</v>
      </c>
      <c r="H181" s="63"/>
      <c r="I181" s="22">
        <v>4</v>
      </c>
      <c r="J181" s="144">
        <v>1</v>
      </c>
      <c r="K181" s="191">
        <f t="shared" si="86"/>
        <v>96.531900000000007</v>
      </c>
      <c r="L181" s="187">
        <f>$AL$9</f>
        <v>2.9</v>
      </c>
      <c r="M181" s="186">
        <f t="shared" si="84"/>
        <v>69.985627500000007</v>
      </c>
      <c r="N181" s="186"/>
      <c r="O181" s="186">
        <f t="shared" si="79"/>
        <v>279.94251000000003</v>
      </c>
      <c r="P181" s="189">
        <f>K181*L181/J181</f>
        <v>279.94251000000003</v>
      </c>
      <c r="Q181" s="192"/>
      <c r="R181" s="185" t="s">
        <v>127</v>
      </c>
      <c r="S181" s="83">
        <v>6634.08</v>
      </c>
      <c r="T181" s="204">
        <v>1216</v>
      </c>
      <c r="U181" s="186">
        <f t="shared" si="87"/>
        <v>936.05748999999992</v>
      </c>
      <c r="V181" s="64">
        <f>U181/I181</f>
        <v>234.01437249999998</v>
      </c>
      <c r="W181" s="91"/>
      <c r="X181" s="186">
        <f t="shared" si="88"/>
        <v>936.05748999999992</v>
      </c>
      <c r="Y181" s="64">
        <f>V181+M181</f>
        <v>304</v>
      </c>
      <c r="Z181" s="64"/>
      <c r="AA181" s="186">
        <f t="shared" si="89"/>
        <v>1216</v>
      </c>
      <c r="AB181" s="60">
        <v>380</v>
      </c>
      <c r="AC181" s="3"/>
      <c r="AD181" s="67"/>
      <c r="AE181" s="21"/>
      <c r="AF181" s="67"/>
      <c r="AG181" s="97"/>
      <c r="AH181" s="97"/>
      <c r="AI181" s="97"/>
      <c r="AJ181" s="3"/>
      <c r="AK181" s="24"/>
      <c r="AL181" s="25"/>
      <c r="AM181" s="17"/>
      <c r="AN181" s="22"/>
      <c r="AT181" s="3"/>
      <c r="AU181" s="22"/>
    </row>
    <row r="182" spans="1:47" x14ac:dyDescent="0.25">
      <c r="A182" s="21" t="s">
        <v>106</v>
      </c>
      <c r="B182" s="11">
        <f t="shared" si="90"/>
        <v>185</v>
      </c>
      <c r="C182" s="284" t="s">
        <v>141</v>
      </c>
      <c r="D182" s="11"/>
      <c r="E182" s="21"/>
      <c r="F182" s="126">
        <f t="shared" si="85"/>
        <v>1240.0574899999999</v>
      </c>
      <c r="G182" s="186">
        <f t="shared" si="78"/>
        <v>1240.0574899999999</v>
      </c>
      <c r="H182" s="63"/>
      <c r="I182" s="22">
        <v>5</v>
      </c>
      <c r="J182" s="144">
        <v>1</v>
      </c>
      <c r="K182" s="191">
        <f t="shared" si="86"/>
        <v>96.531900000000007</v>
      </c>
      <c r="L182" s="187">
        <f>$AL$9</f>
        <v>2.9</v>
      </c>
      <c r="M182" s="186">
        <f t="shared" si="84"/>
        <v>55.988502000000004</v>
      </c>
      <c r="N182" s="186"/>
      <c r="O182" s="186">
        <f t="shared" si="79"/>
        <v>279.94251000000003</v>
      </c>
      <c r="P182" s="189">
        <f>K182*L182/J182</f>
        <v>279.94251000000003</v>
      </c>
      <c r="Q182" s="192"/>
      <c r="R182" s="185" t="s">
        <v>127</v>
      </c>
      <c r="S182" s="83">
        <v>6243.84</v>
      </c>
      <c r="T182" s="204">
        <v>1520</v>
      </c>
      <c r="U182" s="186">
        <f t="shared" si="87"/>
        <v>1240.0574899999999</v>
      </c>
      <c r="V182" s="64">
        <f>U182/I182</f>
        <v>248.01149799999999</v>
      </c>
      <c r="W182" s="91"/>
      <c r="X182" s="186">
        <f t="shared" si="88"/>
        <v>1240.0574899999999</v>
      </c>
      <c r="Y182" s="64">
        <f>V182+M182</f>
        <v>304</v>
      </c>
      <c r="Z182" s="64"/>
      <c r="AA182" s="186">
        <f t="shared" si="89"/>
        <v>1520</v>
      </c>
      <c r="AB182" s="60">
        <v>380</v>
      </c>
      <c r="AC182" s="3"/>
      <c r="AD182" s="67"/>
      <c r="AE182" s="21"/>
      <c r="AF182" s="67"/>
      <c r="AG182" s="97"/>
      <c r="AH182" s="97"/>
      <c r="AI182" s="97"/>
      <c r="AJ182" s="3"/>
      <c r="AK182" s="24"/>
      <c r="AL182" s="25"/>
      <c r="AM182" s="17"/>
      <c r="AN182" s="22"/>
      <c r="AT182" s="3"/>
      <c r="AU182" s="22"/>
    </row>
    <row r="183" spans="1:47" x14ac:dyDescent="0.25">
      <c r="A183" s="21" t="s">
        <v>106</v>
      </c>
      <c r="B183" s="11">
        <f t="shared" si="90"/>
        <v>186</v>
      </c>
      <c r="C183" s="284" t="s">
        <v>141</v>
      </c>
      <c r="D183" s="11"/>
      <c r="E183" s="21"/>
      <c r="F183" s="126">
        <f t="shared" si="85"/>
        <v>1208.9527666666665</v>
      </c>
      <c r="G183" s="186">
        <f t="shared" si="78"/>
        <v>1208.9527666666665</v>
      </c>
      <c r="H183" s="63"/>
      <c r="I183" s="22">
        <v>5</v>
      </c>
      <c r="J183" s="144">
        <v>1</v>
      </c>
      <c r="K183" s="191">
        <f t="shared" si="86"/>
        <v>96.531900000000007</v>
      </c>
      <c r="L183" s="187">
        <f>IF(I183&gt;4.5,(I183/4.5)*$AL$9,$AL$9)</f>
        <v>3.2222222222222223</v>
      </c>
      <c r="M183" s="186"/>
      <c r="N183" s="186">
        <f t="shared" si="94"/>
        <v>62.209446666666679</v>
      </c>
      <c r="O183" s="186">
        <f t="shared" si="79"/>
        <v>311.04723333333339</v>
      </c>
      <c r="P183" s="187"/>
      <c r="Q183" s="189">
        <f>K183*L183/J183</f>
        <v>311.04723333333339</v>
      </c>
      <c r="R183" s="184" t="s">
        <v>126</v>
      </c>
      <c r="S183" s="82">
        <v>4879.2</v>
      </c>
      <c r="T183" s="204">
        <v>1520</v>
      </c>
      <c r="U183" s="186">
        <f t="shared" si="87"/>
        <v>1208.9527666666665</v>
      </c>
      <c r="V183" s="91"/>
      <c r="W183" s="64">
        <f>U183/I183</f>
        <v>241.79055333333332</v>
      </c>
      <c r="X183" s="186">
        <f t="shared" si="88"/>
        <v>1208.9527666666665</v>
      </c>
      <c r="Y183" s="64"/>
      <c r="Z183" s="64">
        <f>W183+N183</f>
        <v>304</v>
      </c>
      <c r="AA183" s="186">
        <f t="shared" si="89"/>
        <v>1520</v>
      </c>
      <c r="AB183" s="60">
        <v>380</v>
      </c>
      <c r="AC183" s="3"/>
      <c r="AD183" s="67"/>
      <c r="AE183" s="21"/>
      <c r="AF183" s="67"/>
      <c r="AG183" s="97"/>
      <c r="AH183" s="97"/>
      <c r="AI183" s="97"/>
      <c r="AJ183" s="3"/>
      <c r="AK183" s="24"/>
      <c r="AL183" s="25"/>
      <c r="AM183" s="17"/>
      <c r="AN183" s="22"/>
      <c r="AT183" s="3"/>
      <c r="AU183" s="22"/>
    </row>
    <row r="184" spans="1:47" x14ac:dyDescent="0.25">
      <c r="A184" s="21" t="s">
        <v>106</v>
      </c>
      <c r="B184" s="11">
        <f t="shared" si="90"/>
        <v>187</v>
      </c>
      <c r="C184" s="284" t="s">
        <v>141</v>
      </c>
      <c r="D184" s="11"/>
      <c r="E184" s="21"/>
      <c r="F184" s="126">
        <f t="shared" si="85"/>
        <v>1208.9527666666665</v>
      </c>
      <c r="G184" s="186">
        <f t="shared" si="78"/>
        <v>1208.9527666666665</v>
      </c>
      <c r="H184" s="63"/>
      <c r="I184" s="22">
        <v>5</v>
      </c>
      <c r="J184" s="144">
        <v>1</v>
      </c>
      <c r="K184" s="191">
        <f t="shared" si="86"/>
        <v>96.531900000000007</v>
      </c>
      <c r="L184" s="187">
        <f>IF(I184&gt;4.5,(I184/4.5)*$AL$9,$AL$9)</f>
        <v>3.2222222222222223</v>
      </c>
      <c r="M184" s="186"/>
      <c r="N184" s="186">
        <f t="shared" si="94"/>
        <v>62.209446666666679</v>
      </c>
      <c r="O184" s="186">
        <f t="shared" si="79"/>
        <v>311.04723333333339</v>
      </c>
      <c r="P184" s="187"/>
      <c r="Q184" s="189">
        <f>K184*L184/J184</f>
        <v>311.04723333333339</v>
      </c>
      <c r="R184" s="184" t="s">
        <v>126</v>
      </c>
      <c r="S184" s="82">
        <v>4879.2</v>
      </c>
      <c r="T184" s="204">
        <v>1520</v>
      </c>
      <c r="U184" s="186">
        <f t="shared" ref="U184:U187" si="99">(T184)-Q184-P184</f>
        <v>1208.9527666666665</v>
      </c>
      <c r="V184" s="91"/>
      <c r="W184" s="64">
        <f>U184/I184</f>
        <v>241.79055333333332</v>
      </c>
      <c r="X184" s="186">
        <f t="shared" si="88"/>
        <v>1208.9527666666665</v>
      </c>
      <c r="Y184" s="64"/>
      <c r="Z184" s="64">
        <f>W184+N184</f>
        <v>304</v>
      </c>
      <c r="AA184" s="186">
        <f t="shared" si="89"/>
        <v>1520</v>
      </c>
      <c r="AB184" s="60">
        <v>380</v>
      </c>
      <c r="AC184" s="3"/>
      <c r="AD184" s="67"/>
      <c r="AE184" s="21"/>
      <c r="AF184" s="67"/>
      <c r="AG184" s="97"/>
      <c r="AH184" s="97"/>
      <c r="AI184" s="97"/>
      <c r="AJ184" s="3"/>
      <c r="AK184" s="24"/>
      <c r="AL184" s="25"/>
      <c r="AM184" s="17"/>
      <c r="AN184" s="22"/>
      <c r="AT184" s="3"/>
      <c r="AU184" s="22"/>
    </row>
    <row r="185" spans="1:47" x14ac:dyDescent="0.25">
      <c r="A185" s="21" t="s">
        <v>106</v>
      </c>
      <c r="B185" s="11">
        <f t="shared" si="90"/>
        <v>188</v>
      </c>
      <c r="C185" s="284" t="s">
        <v>141</v>
      </c>
      <c r="D185" s="11"/>
      <c r="E185" s="21"/>
      <c r="F185" s="126">
        <f t="shared" si="85"/>
        <v>936.05748999999992</v>
      </c>
      <c r="G185" s="186">
        <f t="shared" si="78"/>
        <v>936.05748999999992</v>
      </c>
      <c r="H185" s="63"/>
      <c r="I185" s="22">
        <v>4</v>
      </c>
      <c r="J185" s="144">
        <v>1</v>
      </c>
      <c r="K185" s="191">
        <f t="shared" si="86"/>
        <v>96.531900000000007</v>
      </c>
      <c r="L185" s="187">
        <f>$AL$9</f>
        <v>2.9</v>
      </c>
      <c r="M185" s="186">
        <f t="shared" si="84"/>
        <v>69.985627500000007</v>
      </c>
      <c r="N185" s="186"/>
      <c r="O185" s="186">
        <f t="shared" si="79"/>
        <v>279.94251000000003</v>
      </c>
      <c r="P185" s="189">
        <f>K185*L185/J185</f>
        <v>279.94251000000003</v>
      </c>
      <c r="Q185" s="192"/>
      <c r="R185" s="185" t="s">
        <v>127</v>
      </c>
      <c r="S185" s="83">
        <v>6399.9359999999997</v>
      </c>
      <c r="T185" s="204">
        <v>1216</v>
      </c>
      <c r="U185" s="186">
        <f t="shared" si="99"/>
        <v>936.05748999999992</v>
      </c>
      <c r="V185" s="64">
        <f>U185/I185</f>
        <v>234.01437249999998</v>
      </c>
      <c r="W185" s="91"/>
      <c r="X185" s="186">
        <f t="shared" si="88"/>
        <v>936.05748999999992</v>
      </c>
      <c r="Y185" s="64">
        <f>V185+M185</f>
        <v>304</v>
      </c>
      <c r="Z185" s="64"/>
      <c r="AA185" s="186">
        <f t="shared" si="89"/>
        <v>1216</v>
      </c>
      <c r="AB185" s="60">
        <v>380</v>
      </c>
      <c r="AC185" s="3"/>
      <c r="AD185" s="67"/>
      <c r="AE185" s="21"/>
      <c r="AF185" s="67"/>
      <c r="AG185" s="97"/>
      <c r="AH185" s="97"/>
      <c r="AI185" s="97"/>
      <c r="AJ185" s="3"/>
      <c r="AK185" s="24"/>
      <c r="AL185" s="25"/>
      <c r="AM185" s="17"/>
      <c r="AN185" s="22"/>
      <c r="AT185" s="3"/>
      <c r="AU185" s="22"/>
    </row>
    <row r="186" spans="1:47" x14ac:dyDescent="0.25">
      <c r="A186" s="21" t="s">
        <v>106</v>
      </c>
      <c r="B186" s="11">
        <f t="shared" si="90"/>
        <v>189</v>
      </c>
      <c r="C186" s="284" t="s">
        <v>141</v>
      </c>
      <c r="D186" s="11"/>
      <c r="E186" s="21"/>
      <c r="F186" s="126">
        <f t="shared" si="85"/>
        <v>1240.0574899999999</v>
      </c>
      <c r="G186" s="186">
        <f t="shared" si="78"/>
        <v>1240.0574899999999</v>
      </c>
      <c r="H186" s="63"/>
      <c r="I186" s="22">
        <v>5</v>
      </c>
      <c r="J186" s="144">
        <v>1</v>
      </c>
      <c r="K186" s="191">
        <f t="shared" si="86"/>
        <v>96.531900000000007</v>
      </c>
      <c r="L186" s="187">
        <f>$AL$9</f>
        <v>2.9</v>
      </c>
      <c r="M186" s="186">
        <f t="shared" si="84"/>
        <v>55.988502000000004</v>
      </c>
      <c r="N186" s="186"/>
      <c r="O186" s="186">
        <f t="shared" si="79"/>
        <v>279.94251000000003</v>
      </c>
      <c r="P186" s="189">
        <f>K186*L186/J186</f>
        <v>279.94251000000003</v>
      </c>
      <c r="Q186" s="192"/>
      <c r="R186" s="185" t="s">
        <v>127</v>
      </c>
      <c r="S186" s="83">
        <v>6790.1760000000004</v>
      </c>
      <c r="T186" s="204">
        <v>1520</v>
      </c>
      <c r="U186" s="186">
        <f t="shared" si="99"/>
        <v>1240.0574899999999</v>
      </c>
      <c r="V186" s="64">
        <f>U186/I186</f>
        <v>248.01149799999999</v>
      </c>
      <c r="W186" s="91"/>
      <c r="X186" s="186">
        <f t="shared" si="88"/>
        <v>1240.0574899999999</v>
      </c>
      <c r="Y186" s="64">
        <f>V186+M186</f>
        <v>304</v>
      </c>
      <c r="Z186" s="64"/>
      <c r="AA186" s="186">
        <f t="shared" si="89"/>
        <v>1520</v>
      </c>
      <c r="AB186" s="60">
        <v>380</v>
      </c>
      <c r="AC186" s="3"/>
      <c r="AD186" s="67"/>
      <c r="AE186" s="21"/>
      <c r="AF186" s="67"/>
      <c r="AG186" s="97"/>
      <c r="AH186" s="97"/>
      <c r="AI186" s="97"/>
      <c r="AJ186" s="3"/>
      <c r="AK186" s="24"/>
      <c r="AL186" s="25"/>
      <c r="AM186" s="17"/>
      <c r="AN186" s="22"/>
      <c r="AT186" s="3"/>
      <c r="AU186" s="22"/>
    </row>
    <row r="187" spans="1:47" ht="15.75" thickBot="1" x14ac:dyDescent="0.3">
      <c r="A187" s="21" t="s">
        <v>106</v>
      </c>
      <c r="B187" s="11">
        <f t="shared" si="90"/>
        <v>190</v>
      </c>
      <c r="C187" s="284" t="s">
        <v>141</v>
      </c>
      <c r="D187" s="11"/>
      <c r="E187" s="21"/>
      <c r="F187" s="126">
        <f t="shared" si="85"/>
        <v>1240.0574899999999</v>
      </c>
      <c r="G187" s="186">
        <f t="shared" si="78"/>
        <v>1240.0574899999999</v>
      </c>
      <c r="H187" s="63"/>
      <c r="I187" s="22">
        <v>5</v>
      </c>
      <c r="J187" s="144">
        <v>1</v>
      </c>
      <c r="K187" s="191">
        <f t="shared" si="86"/>
        <v>96.531900000000007</v>
      </c>
      <c r="L187" s="187">
        <f>$AL$9</f>
        <v>2.9</v>
      </c>
      <c r="M187" s="186">
        <f t="shared" si="84"/>
        <v>55.988502000000004</v>
      </c>
      <c r="N187" s="186"/>
      <c r="O187" s="186">
        <f t="shared" si="79"/>
        <v>279.94251000000003</v>
      </c>
      <c r="P187" s="189">
        <f>K187*L187/J187</f>
        <v>279.94251000000003</v>
      </c>
      <c r="Q187" s="192"/>
      <c r="R187" s="185" t="s">
        <v>127</v>
      </c>
      <c r="S187" s="83">
        <v>5697.5039999999999</v>
      </c>
      <c r="T187" s="204">
        <v>1520</v>
      </c>
      <c r="U187" s="186">
        <f t="shared" si="99"/>
        <v>1240.0574899999999</v>
      </c>
      <c r="V187" s="64">
        <f>U187/I187</f>
        <v>248.01149799999999</v>
      </c>
      <c r="W187" s="91"/>
      <c r="X187" s="186">
        <f t="shared" si="88"/>
        <v>1240.0574899999999</v>
      </c>
      <c r="Y187" s="64">
        <f>V187+M187</f>
        <v>304</v>
      </c>
      <c r="Z187" s="64"/>
      <c r="AA187" s="186">
        <f t="shared" si="89"/>
        <v>1520</v>
      </c>
      <c r="AB187" s="60">
        <v>380</v>
      </c>
      <c r="AC187" s="3"/>
      <c r="AD187" s="67"/>
      <c r="AE187" s="21"/>
      <c r="AF187" s="67"/>
      <c r="AG187" s="97"/>
      <c r="AH187" s="97"/>
      <c r="AI187" s="97"/>
      <c r="AJ187" s="3"/>
      <c r="AK187" s="24"/>
      <c r="AL187" s="25"/>
      <c r="AM187" s="17"/>
      <c r="AN187" s="22"/>
      <c r="AT187" s="3"/>
      <c r="AU187" s="22"/>
    </row>
    <row r="188" spans="1:47" ht="15.75" thickBot="1" x14ac:dyDescent="0.3">
      <c r="A188" s="172" t="s">
        <v>85</v>
      </c>
      <c r="B188" s="173"/>
      <c r="C188" s="173"/>
      <c r="D188" s="173"/>
      <c r="E188" s="173"/>
      <c r="F188" s="239">
        <f>AVERAGE(F24:F187)</f>
        <v>1179.1418289024409</v>
      </c>
      <c r="G188" s="239">
        <f>AVERAGE(G24:G187)</f>
        <v>1179.1418289024409</v>
      </c>
      <c r="H188" s="198"/>
      <c r="I188" s="175"/>
      <c r="J188" s="176"/>
      <c r="K188" s="202">
        <f>AVERAGE(K24:K187)</f>
        <v>96.531899999999965</v>
      </c>
      <c r="L188" s="173"/>
      <c r="M188" s="177">
        <f>AVERAGE(M24:M187)</f>
        <v>58.062150222222279</v>
      </c>
      <c r="N188" s="177">
        <f t="shared" ref="N188:Q188" si="100">AVERAGE(N182:N187)</f>
        <v>62.209446666666679</v>
      </c>
      <c r="O188" s="177">
        <f>AVERAGE(O24:O187)</f>
        <v>294.73621987804916</v>
      </c>
      <c r="P188" s="177">
        <f t="shared" si="100"/>
        <v>279.94251000000003</v>
      </c>
      <c r="Q188" s="177">
        <f t="shared" si="100"/>
        <v>311.04723333333339</v>
      </c>
      <c r="R188" s="173"/>
      <c r="S188" s="203"/>
      <c r="T188" s="199">
        <f>AVERAGE(T24:T187)</f>
        <v>1473.8780487804879</v>
      </c>
      <c r="U188" s="199">
        <f>AVERAGE(U24:U187)</f>
        <v>1179.1418289024409</v>
      </c>
      <c r="V188" s="199">
        <f>AVERAGE(V24:V187)</f>
        <v>242.39217076543198</v>
      </c>
      <c r="W188" s="199">
        <f>(AVERAGE(W24:W187))</f>
        <v>237.22067625502024</v>
      </c>
      <c r="X188" s="199">
        <f>AVERAGE(X24:X187)</f>
        <v>1179.1418289024409</v>
      </c>
      <c r="Y188" s="199">
        <f t="shared" ref="Y188:Z188" si="101">AVERAGE(Y24:Y187)</f>
        <v>300.45432098765428</v>
      </c>
      <c r="Z188" s="199">
        <f t="shared" si="101"/>
        <v>301.39759036144579</v>
      </c>
      <c r="AA188" s="199">
        <f>AVERAGE(AA24:AA187)</f>
        <v>1473.8780487804879</v>
      </c>
      <c r="AB188" s="237">
        <f>AVERAGE(AB24:AB187)</f>
        <v>376.16463414634148</v>
      </c>
      <c r="AC188" s="65"/>
      <c r="AD188" s="67"/>
      <c r="AE188" s="21"/>
      <c r="AF188" s="67"/>
      <c r="AG188" s="97"/>
      <c r="AH188" s="97"/>
      <c r="AI188" s="97"/>
      <c r="AJ188" s="3"/>
      <c r="AK188" s="24"/>
      <c r="AL188" s="25"/>
      <c r="AM188" s="17"/>
      <c r="AN188" s="22"/>
      <c r="AT188" s="3"/>
      <c r="AU188" s="22"/>
    </row>
    <row r="189" spans="1:47" x14ac:dyDescent="0.25">
      <c r="A189" s="21" t="s">
        <v>91</v>
      </c>
      <c r="B189" s="11">
        <f>B187+1</f>
        <v>191</v>
      </c>
      <c r="C189" s="21" t="s">
        <v>142</v>
      </c>
      <c r="D189" s="21"/>
      <c r="E189" s="21"/>
      <c r="F189" s="60">
        <f>U189</f>
        <v>902.00824999999998</v>
      </c>
      <c r="G189" s="64">
        <f t="shared" si="78"/>
        <v>902.00824999999998</v>
      </c>
      <c r="H189" s="21"/>
      <c r="I189" s="23">
        <f>$U$3</f>
        <v>4.5</v>
      </c>
      <c r="J189" s="143">
        <v>1</v>
      </c>
      <c r="K189" s="191">
        <f>$AL$7*(AVERAGE($AR$24:$AR$25)/100)</f>
        <v>71.997000000000014</v>
      </c>
      <c r="L189" s="21">
        <v>2.75</v>
      </c>
      <c r="M189" s="186"/>
      <c r="N189" s="186">
        <f>Q189/I189</f>
        <v>43.99816666666667</v>
      </c>
      <c r="O189" s="186">
        <f t="shared" ref="O189:O190" si="102">K189*L189/J189</f>
        <v>197.99175000000002</v>
      </c>
      <c r="P189" s="21"/>
      <c r="Q189" s="189">
        <f>K189*L189/J189</f>
        <v>197.99175000000002</v>
      </c>
      <c r="R189" s="184" t="s">
        <v>126</v>
      </c>
      <c r="S189" s="82"/>
      <c r="T189" s="112">
        <v>1100</v>
      </c>
      <c r="U189" s="64">
        <f>T189-Q189-P189</f>
        <v>902.00824999999998</v>
      </c>
      <c r="V189" s="91"/>
      <c r="W189" s="64">
        <f>U189/I189</f>
        <v>200.44627777777777</v>
      </c>
      <c r="X189" s="64">
        <f>U189/J189</f>
        <v>902.00824999999998</v>
      </c>
      <c r="Y189" s="64"/>
      <c r="Z189" s="64">
        <f>W189+N189</f>
        <v>244.44444444444443</v>
      </c>
      <c r="AA189" s="64">
        <f>X189+P189+Q189</f>
        <v>1100</v>
      </c>
      <c r="AB189" s="238">
        <f>T189/I189</f>
        <v>244.44444444444446</v>
      </c>
      <c r="AC189" s="17"/>
      <c r="AD189" s="67"/>
      <c r="AE189" s="21"/>
      <c r="AF189" s="67"/>
      <c r="AG189" s="97"/>
      <c r="AH189" s="97"/>
      <c r="AI189" s="97"/>
      <c r="AJ189" s="3"/>
      <c r="AK189" s="24"/>
      <c r="AL189" s="25"/>
      <c r="AM189" s="17"/>
      <c r="AN189" s="22"/>
      <c r="AT189" s="3"/>
      <c r="AU189" s="22"/>
    </row>
    <row r="190" spans="1:47" ht="15.75" thickBot="1" x14ac:dyDescent="0.3">
      <c r="A190" s="21" t="s">
        <v>91</v>
      </c>
      <c r="B190" s="11">
        <f>B189+1</f>
        <v>192</v>
      </c>
      <c r="C190" s="21" t="s">
        <v>142</v>
      </c>
      <c r="D190" s="21"/>
      <c r="E190" s="21"/>
      <c r="F190" s="60">
        <f>U190</f>
        <v>902.00824999999998</v>
      </c>
      <c r="G190" s="64">
        <f t="shared" si="78"/>
        <v>902.00824999999998</v>
      </c>
      <c r="H190" s="21"/>
      <c r="I190" s="23">
        <f>$U$2</f>
        <v>10</v>
      </c>
      <c r="J190" s="143">
        <v>1</v>
      </c>
      <c r="K190" s="191">
        <f>$AL$7*(AVERAGE($AR$24:$AR$25)/100)</f>
        <v>71.997000000000014</v>
      </c>
      <c r="L190" s="21">
        <v>2.75</v>
      </c>
      <c r="M190" s="186">
        <f>P190/I190</f>
        <v>19.799175000000002</v>
      </c>
      <c r="N190" s="186"/>
      <c r="O190" s="186">
        <f t="shared" si="102"/>
        <v>197.99175000000002</v>
      </c>
      <c r="P190" s="189">
        <f>K190*L190</f>
        <v>197.99175000000002</v>
      </c>
      <c r="Q190" s="192"/>
      <c r="R190" s="185" t="s">
        <v>127</v>
      </c>
      <c r="S190" s="83"/>
      <c r="T190" s="113">
        <v>1100</v>
      </c>
      <c r="U190" s="64">
        <f>T190-Q190-P190</f>
        <v>902.00824999999998</v>
      </c>
      <c r="V190" s="171">
        <f>U190/I190</f>
        <v>90.200824999999995</v>
      </c>
      <c r="W190" s="64"/>
      <c r="X190" s="64">
        <f>U190/J190</f>
        <v>902.00824999999998</v>
      </c>
      <c r="Y190" s="64">
        <f>V190+M190</f>
        <v>110</v>
      </c>
      <c r="Z190" s="64"/>
      <c r="AA190" s="64">
        <f>X190+P190+Q190</f>
        <v>1100</v>
      </c>
      <c r="AB190" s="238">
        <f>T190/I190</f>
        <v>110</v>
      </c>
      <c r="AC190" s="17"/>
      <c r="AD190" s="67"/>
      <c r="AE190" s="21"/>
      <c r="AF190" s="67"/>
      <c r="AG190" s="97"/>
      <c r="AH190" s="97"/>
      <c r="AI190" s="97"/>
      <c r="AJ190" s="3"/>
      <c r="AK190" s="24"/>
      <c r="AL190" s="25"/>
      <c r="AM190" s="17"/>
      <c r="AN190" s="22"/>
      <c r="AT190" s="3"/>
      <c r="AU190" s="22"/>
    </row>
    <row r="191" spans="1:47" ht="15.75" thickBot="1" x14ac:dyDescent="0.3">
      <c r="A191" s="172" t="s">
        <v>85</v>
      </c>
      <c r="B191" s="173"/>
      <c r="C191" s="173"/>
      <c r="D191" s="173"/>
      <c r="E191" s="173"/>
      <c r="F191" s="239">
        <f>AVERAGE(F189:F190)</f>
        <v>902.00824999999998</v>
      </c>
      <c r="G191" s="239">
        <f>AVERAGE(G189:G190)</f>
        <v>902.00824999999998</v>
      </c>
      <c r="H191" s="177"/>
      <c r="I191" s="201"/>
      <c r="J191" s="176"/>
      <c r="K191" s="198">
        <f t="shared" ref="K191:Q191" si="103">AVERAGE(K189:K190)</f>
        <v>71.997000000000014</v>
      </c>
      <c r="L191" s="201">
        <f t="shared" si="103"/>
        <v>2.75</v>
      </c>
      <c r="M191" s="200">
        <f t="shared" si="103"/>
        <v>19.799175000000002</v>
      </c>
      <c r="N191" s="200">
        <f t="shared" si="103"/>
        <v>43.99816666666667</v>
      </c>
      <c r="O191" s="200">
        <f t="shared" si="103"/>
        <v>197.99175000000002</v>
      </c>
      <c r="P191" s="200">
        <f t="shared" si="103"/>
        <v>197.99175000000002</v>
      </c>
      <c r="Q191" s="200">
        <f t="shared" si="103"/>
        <v>197.99175000000002</v>
      </c>
      <c r="R191" s="177"/>
      <c r="S191" s="177"/>
      <c r="T191" s="177"/>
      <c r="U191" s="177">
        <f>AVERAGE(U189:U190)</f>
        <v>902.00824999999998</v>
      </c>
      <c r="V191" s="199">
        <f>AVERAGE(V189:V190)</f>
        <v>90.200824999999995</v>
      </c>
      <c r="W191" s="199">
        <f>AVERAGE(W189:W190)</f>
        <v>200.44627777777777</v>
      </c>
      <c r="X191" s="199">
        <f>AVERAGE(X189:X190)</f>
        <v>902.00824999999998</v>
      </c>
      <c r="Y191" s="199">
        <f t="shared" ref="Y191:Z191" si="104">AVERAGE(Y189:Y190)</f>
        <v>110</v>
      </c>
      <c r="Z191" s="199">
        <f t="shared" si="104"/>
        <v>244.44444444444443</v>
      </c>
      <c r="AA191" s="199">
        <f>AVERAGE(AA189:AA190)</f>
        <v>1100</v>
      </c>
      <c r="AB191" s="237">
        <f>AVERAGE(AB189:AB190)</f>
        <v>177.22222222222223</v>
      </c>
      <c r="AC191" s="17"/>
      <c r="AD191" s="67"/>
      <c r="AE191" s="21"/>
      <c r="AF191" s="67"/>
      <c r="AG191" s="97"/>
      <c r="AH191" s="97"/>
      <c r="AI191" s="97"/>
      <c r="AJ191" s="3"/>
      <c r="AK191" s="24"/>
      <c r="AL191" s="25"/>
      <c r="AM191" s="17"/>
      <c r="AN191" s="22"/>
      <c r="AT191" s="3"/>
      <c r="AU191" s="22"/>
    </row>
    <row r="192" spans="1:47" x14ac:dyDescent="0.25">
      <c r="A192" s="21" t="s">
        <v>8</v>
      </c>
      <c r="B192" s="21">
        <f>B229+1</f>
        <v>195</v>
      </c>
      <c r="C192" s="11" t="s">
        <v>142</v>
      </c>
      <c r="D192" s="21"/>
      <c r="E192" s="12"/>
      <c r="F192" s="186">
        <v>584</v>
      </c>
      <c r="G192" s="186">
        <f t="shared" si="78"/>
        <v>584</v>
      </c>
      <c r="H192" s="29"/>
      <c r="I192" s="125">
        <f>U3</f>
        <v>4.5</v>
      </c>
      <c r="J192" s="144">
        <v>1</v>
      </c>
      <c r="K192" s="29"/>
      <c r="L192" s="21"/>
      <c r="M192" s="186">
        <f>P192/I192</f>
        <v>88.888888888888886</v>
      </c>
      <c r="N192" s="186"/>
      <c r="O192" s="186">
        <f>P192</f>
        <v>400</v>
      </c>
      <c r="P192" s="192">
        <f>500*0.8</f>
        <v>400</v>
      </c>
      <c r="Q192" s="192"/>
      <c r="R192" s="184" t="s">
        <v>126</v>
      </c>
      <c r="S192" s="82"/>
      <c r="T192" s="64">
        <f>P192+Q192+G192</f>
        <v>984</v>
      </c>
      <c r="U192" s="64">
        <f>T192-Q192-P192</f>
        <v>584</v>
      </c>
      <c r="V192" s="64"/>
      <c r="W192" s="64">
        <f>U192/I192</f>
        <v>129.77777777777777</v>
      </c>
      <c r="X192" s="64">
        <f>U192/J192</f>
        <v>584</v>
      </c>
      <c r="Y192" s="64"/>
      <c r="Z192" s="64">
        <f>W192+N192</f>
        <v>129.77777777777777</v>
      </c>
      <c r="AA192" s="64">
        <f>X192+P192+Q192</f>
        <v>984</v>
      </c>
      <c r="AB192" s="197">
        <f>T192/I192</f>
        <v>218.66666666666666</v>
      </c>
      <c r="AC192" s="17"/>
      <c r="AD192" s="67"/>
      <c r="AE192" s="21"/>
      <c r="AF192" s="67"/>
      <c r="AG192" s="97"/>
      <c r="AH192" s="97"/>
      <c r="AI192" s="97"/>
      <c r="AJ192" s="3"/>
      <c r="AK192" s="24"/>
      <c r="AL192" s="25"/>
      <c r="AM192" s="17"/>
      <c r="AN192" s="22"/>
      <c r="AT192" s="3"/>
      <c r="AU192" s="22"/>
    </row>
    <row r="193" spans="1:52" ht="15.75" thickBot="1" x14ac:dyDescent="0.3">
      <c r="A193" s="21" t="s">
        <v>8</v>
      </c>
      <c r="B193" s="21">
        <f>B192+1</f>
        <v>196</v>
      </c>
      <c r="C193" s="11" t="s">
        <v>142</v>
      </c>
      <c r="D193" s="21"/>
      <c r="E193" s="12"/>
      <c r="F193" s="186">
        <v>584</v>
      </c>
      <c r="G193" s="186">
        <f t="shared" si="78"/>
        <v>584</v>
      </c>
      <c r="H193" s="29"/>
      <c r="I193" s="125">
        <f>U2</f>
        <v>10</v>
      </c>
      <c r="J193" s="144">
        <v>1</v>
      </c>
      <c r="K193" s="29"/>
      <c r="L193" s="21"/>
      <c r="M193" s="186"/>
      <c r="N193" s="186">
        <f>Q193/I193</f>
        <v>40</v>
      </c>
      <c r="O193" s="186">
        <f>Q193</f>
        <v>400</v>
      </c>
      <c r="P193" s="187"/>
      <c r="Q193" s="192">
        <f>500*0.8</f>
        <v>400</v>
      </c>
      <c r="R193" s="185" t="s">
        <v>127</v>
      </c>
      <c r="S193" s="83"/>
      <c r="T193" s="64">
        <f>P193+Q193+G193</f>
        <v>984</v>
      </c>
      <c r="U193" s="64">
        <f>T193-Q193-P193</f>
        <v>584</v>
      </c>
      <c r="V193" s="64">
        <f>U193/I193</f>
        <v>58.4</v>
      </c>
      <c r="W193" s="64"/>
      <c r="X193" s="64">
        <f>U193/J193</f>
        <v>584</v>
      </c>
      <c r="Y193" s="64">
        <f>V193+M193</f>
        <v>58.4</v>
      </c>
      <c r="Z193" s="64"/>
      <c r="AA193" s="64">
        <f>X193+P193+Q193</f>
        <v>984</v>
      </c>
      <c r="AB193" s="197">
        <f>T193/I193</f>
        <v>98.4</v>
      </c>
      <c r="AC193" s="17"/>
      <c r="AD193" s="67"/>
      <c r="AE193" s="21"/>
      <c r="AF193" s="67"/>
      <c r="AG193" s="97"/>
      <c r="AH193" s="97"/>
      <c r="AI193" s="97"/>
      <c r="AJ193" s="3"/>
      <c r="AK193" s="24"/>
      <c r="AL193" s="25"/>
      <c r="AM193" s="17"/>
      <c r="AN193" s="22"/>
      <c r="AT193" s="3"/>
      <c r="AU193" s="22"/>
    </row>
    <row r="194" spans="1:52" ht="15.75" thickBot="1" x14ac:dyDescent="0.3">
      <c r="A194" s="172" t="s">
        <v>85</v>
      </c>
      <c r="B194" s="173"/>
      <c r="C194" s="173"/>
      <c r="D194" s="173"/>
      <c r="E194" s="173"/>
      <c r="F194" s="239">
        <f>AVERAGE(F193)</f>
        <v>584</v>
      </c>
      <c r="G194" s="239">
        <f>AVERAGE(G193)</f>
        <v>584</v>
      </c>
      <c r="H194" s="198"/>
      <c r="I194" s="175"/>
      <c r="J194" s="176"/>
      <c r="K194" s="198"/>
      <c r="L194" s="173"/>
      <c r="M194" s="200">
        <f>AVERAGE(M192:M193)</f>
        <v>88.888888888888886</v>
      </c>
      <c r="N194" s="200">
        <f>AVERAGE(N192:N193)</f>
        <v>40</v>
      </c>
      <c r="O194" s="200">
        <f>AVERAGE(O192:O193)</f>
        <v>400</v>
      </c>
      <c r="P194" s="200">
        <f>AVERAGE(P192:P193)</f>
        <v>400</v>
      </c>
      <c r="Q194" s="200">
        <f>AVERAGE(Q192:Q193)</f>
        <v>400</v>
      </c>
      <c r="R194" s="173"/>
      <c r="S194" s="173"/>
      <c r="T194" s="177"/>
      <c r="U194" s="199">
        <f>AVERAGE(U192:U193)</f>
        <v>584</v>
      </c>
      <c r="V194" s="199">
        <f>AVERAGE(V192:V193)</f>
        <v>58.4</v>
      </c>
      <c r="W194" s="199">
        <f>AVERAGE(W192:W193)</f>
        <v>129.77777777777777</v>
      </c>
      <c r="X194" s="199">
        <f>AVERAGE(X192:X193)</f>
        <v>584</v>
      </c>
      <c r="Y194" s="199">
        <f t="shared" ref="Y194:Z194" si="105">AVERAGE(Y192:Y193)</f>
        <v>58.4</v>
      </c>
      <c r="Z194" s="199">
        <f t="shared" si="105"/>
        <v>129.77777777777777</v>
      </c>
      <c r="AA194" s="199">
        <f>AVERAGE(AA192:AA193)</f>
        <v>984</v>
      </c>
      <c r="AB194" s="237">
        <f>AVERAGE(AB192:AB193)</f>
        <v>158.53333333333333</v>
      </c>
      <c r="AC194" s="17"/>
      <c r="AD194" s="67"/>
      <c r="AE194" s="21"/>
      <c r="AF194" s="67"/>
      <c r="AG194" s="97"/>
      <c r="AH194" s="97"/>
      <c r="AI194" s="97"/>
      <c r="AJ194" s="3"/>
      <c r="AK194" s="24"/>
      <c r="AL194" s="25"/>
      <c r="AM194" s="17"/>
      <c r="AN194" s="22"/>
      <c r="AT194" s="3"/>
      <c r="AU194" s="22"/>
    </row>
    <row r="195" spans="1:52" x14ac:dyDescent="0.25">
      <c r="A195" s="21" t="s">
        <v>75</v>
      </c>
      <c r="B195" s="11">
        <f>B230+1</f>
        <v>198</v>
      </c>
      <c r="C195" s="11" t="s">
        <v>141</v>
      </c>
      <c r="D195" s="21" t="s">
        <v>134</v>
      </c>
      <c r="E195" s="11"/>
      <c r="F195" s="126">
        <f>828.57-80</f>
        <v>748.57</v>
      </c>
      <c r="G195" s="126">
        <f>828.57-80</f>
        <v>748.57</v>
      </c>
      <c r="H195" s="63"/>
      <c r="I195" s="127">
        <f>U2</f>
        <v>10</v>
      </c>
      <c r="J195" s="146">
        <v>1</v>
      </c>
      <c r="K195" s="193">
        <v>50</v>
      </c>
      <c r="L195" s="194">
        <v>10</v>
      </c>
      <c r="M195" s="186">
        <f t="shared" ref="M195:M198" si="106">P195/I195</f>
        <v>50</v>
      </c>
      <c r="N195" s="186"/>
      <c r="O195" s="186">
        <f t="shared" ref="O195:O199" si="107">K195*L195/J195</f>
        <v>500</v>
      </c>
      <c r="P195" s="84">
        <f>I195*K195</f>
        <v>500</v>
      </c>
      <c r="Q195" s="147"/>
      <c r="R195" s="196" t="s">
        <v>127</v>
      </c>
      <c r="S195" s="83"/>
      <c r="T195" s="126">
        <f>G195+Q195+P195</f>
        <v>1248.5700000000002</v>
      </c>
      <c r="U195" s="60">
        <f>(T195-Q195-P195)</f>
        <v>748.57000000000016</v>
      </c>
      <c r="V195" s="64">
        <f>U195/I195</f>
        <v>74.857000000000014</v>
      </c>
      <c r="W195" s="64"/>
      <c r="X195" s="64">
        <f>U195/J195</f>
        <v>748.57000000000016</v>
      </c>
      <c r="Y195" s="64">
        <f>V195+M195</f>
        <v>124.85700000000001</v>
      </c>
      <c r="Z195" s="64"/>
      <c r="AA195" s="64">
        <f>X195+P195+Q195</f>
        <v>1248.5700000000002</v>
      </c>
      <c r="AB195" s="238">
        <f>T195/I195</f>
        <v>124.85700000000001</v>
      </c>
      <c r="AC195" s="17"/>
      <c r="AD195" s="67"/>
      <c r="AE195" s="68"/>
      <c r="AF195" s="136"/>
      <c r="AG195" s="11"/>
      <c r="AH195" s="11"/>
      <c r="AJ195" s="3"/>
      <c r="AK195" s="21"/>
      <c r="AL195" s="21"/>
      <c r="AM195" s="3"/>
      <c r="AN195" s="21"/>
      <c r="AO195" s="21"/>
      <c r="AP195" s="21"/>
      <c r="AQ195" s="21"/>
      <c r="AR195" s="21"/>
      <c r="AS195" s="21"/>
      <c r="AT195" s="3"/>
      <c r="AU195" s="21"/>
      <c r="AV195" s="21"/>
      <c r="AW195" s="21"/>
      <c r="AX195" s="21"/>
      <c r="AY195" s="21"/>
      <c r="AZ195" s="21"/>
    </row>
    <row r="196" spans="1:52" x14ac:dyDescent="0.25">
      <c r="A196" s="21" t="s">
        <v>75</v>
      </c>
      <c r="B196" s="11">
        <f>B195+1</f>
        <v>199</v>
      </c>
      <c r="C196" s="11" t="s">
        <v>141</v>
      </c>
      <c r="D196" s="11"/>
      <c r="E196" s="21"/>
      <c r="F196" s="186">
        <v>593.6</v>
      </c>
      <c r="G196" s="186">
        <f>F196</f>
        <v>593.6</v>
      </c>
      <c r="H196" s="29"/>
      <c r="I196" s="125">
        <f>$U$2</f>
        <v>10</v>
      </c>
      <c r="J196" s="144">
        <v>1</v>
      </c>
      <c r="K196" s="191">
        <v>72</v>
      </c>
      <c r="L196" s="187">
        <v>7</v>
      </c>
      <c r="M196" s="186">
        <f t="shared" si="106"/>
        <v>50.4</v>
      </c>
      <c r="N196" s="186"/>
      <c r="O196" s="186">
        <f t="shared" si="107"/>
        <v>504</v>
      </c>
      <c r="P196" s="189">
        <f>K196*L196</f>
        <v>504</v>
      </c>
      <c r="Q196" s="189"/>
      <c r="R196" s="196" t="s">
        <v>127</v>
      </c>
      <c r="S196" s="83"/>
      <c r="T196" s="126">
        <f>G196+Q196+P196</f>
        <v>1097.5999999999999</v>
      </c>
      <c r="U196" s="60">
        <f>(T196-Q196-P196)</f>
        <v>593.59999999999991</v>
      </c>
      <c r="V196" s="64">
        <f>U196/I196</f>
        <v>59.359999999999992</v>
      </c>
      <c r="W196" s="64"/>
      <c r="X196" s="64">
        <f>U196/J196</f>
        <v>593.59999999999991</v>
      </c>
      <c r="Y196" s="64">
        <f>V196+M196</f>
        <v>109.75999999999999</v>
      </c>
      <c r="Z196" s="64"/>
      <c r="AA196" s="64">
        <f>X196+P196+Q196</f>
        <v>1097.5999999999999</v>
      </c>
      <c r="AB196" s="238">
        <f>T196/I196</f>
        <v>109.75999999999999</v>
      </c>
      <c r="AC196" s="17"/>
      <c r="AD196" s="67"/>
      <c r="AE196" s="68"/>
      <c r="AF196" s="136"/>
      <c r="AG196" s="21"/>
      <c r="AH196" s="21"/>
      <c r="AI196" s="21"/>
      <c r="AJ196" s="3"/>
      <c r="AK196" s="21"/>
      <c r="AL196" s="21"/>
      <c r="AM196" s="3"/>
      <c r="AN196" s="21"/>
      <c r="AO196" s="21"/>
      <c r="AP196" s="21"/>
      <c r="AQ196" s="21"/>
      <c r="AR196" s="21"/>
      <c r="AS196" s="21"/>
      <c r="AT196" s="3"/>
      <c r="AU196" s="21"/>
      <c r="AV196" s="21"/>
      <c r="AW196" s="21"/>
      <c r="AX196" s="21"/>
      <c r="AY196" s="21"/>
      <c r="AZ196" s="21"/>
    </row>
    <row r="197" spans="1:52" x14ac:dyDescent="0.25">
      <c r="A197" s="21" t="s">
        <v>75</v>
      </c>
      <c r="B197" s="11">
        <f>B196+1</f>
        <v>200</v>
      </c>
      <c r="C197" s="284" t="s">
        <v>141</v>
      </c>
      <c r="D197" s="21"/>
      <c r="E197" s="21"/>
      <c r="F197" s="186">
        <f>556</f>
        <v>556</v>
      </c>
      <c r="G197" s="186">
        <f t="shared" ref="G197:G199" si="108">F197</f>
        <v>556</v>
      </c>
      <c r="H197" s="29"/>
      <c r="I197" s="125">
        <f>$U$2</f>
        <v>10</v>
      </c>
      <c r="J197" s="144">
        <v>1</v>
      </c>
      <c r="K197" s="191">
        <v>72</v>
      </c>
      <c r="L197" s="187">
        <v>5.5</v>
      </c>
      <c r="M197" s="186">
        <f t="shared" si="106"/>
        <v>39.6</v>
      </c>
      <c r="N197" s="186"/>
      <c r="O197" s="186">
        <f t="shared" si="107"/>
        <v>396</v>
      </c>
      <c r="P197" s="189">
        <f>K197*L197</f>
        <v>396</v>
      </c>
      <c r="Q197" s="189"/>
      <c r="R197" s="196" t="s">
        <v>127</v>
      </c>
      <c r="S197" s="83"/>
      <c r="T197" s="126">
        <f>G197+Q197+P197</f>
        <v>952</v>
      </c>
      <c r="U197" s="60">
        <f>(T197-Q197-P197)</f>
        <v>556</v>
      </c>
      <c r="V197" s="64">
        <f>U197/I197</f>
        <v>55.6</v>
      </c>
      <c r="W197" s="64"/>
      <c r="X197" s="64">
        <f>U197/J197</f>
        <v>556</v>
      </c>
      <c r="Y197" s="64">
        <f>V197+M197</f>
        <v>95.2</v>
      </c>
      <c r="Z197" s="64"/>
      <c r="AA197" s="64">
        <f>X197+P197+Q197</f>
        <v>952</v>
      </c>
      <c r="AB197" s="238">
        <f>T197/I197</f>
        <v>95.2</v>
      </c>
      <c r="AC197" s="17"/>
      <c r="AD197" s="67"/>
      <c r="AE197" s="68"/>
      <c r="AF197" s="136"/>
      <c r="AG197" s="21"/>
      <c r="AH197" s="21"/>
      <c r="AI197" s="21"/>
      <c r="AJ197" s="3"/>
      <c r="AK197" s="21"/>
      <c r="AL197" s="21"/>
      <c r="AM197" s="3"/>
      <c r="AN197" s="21"/>
      <c r="AO197" s="21"/>
      <c r="AP197" s="21"/>
      <c r="AQ197" s="21"/>
      <c r="AR197" s="21"/>
      <c r="AS197" s="21"/>
      <c r="AT197" s="3"/>
      <c r="AU197" s="21"/>
      <c r="AV197" s="21"/>
      <c r="AW197" s="21"/>
      <c r="AX197" s="21"/>
      <c r="AY197" s="21"/>
      <c r="AZ197" s="21"/>
    </row>
    <row r="198" spans="1:52" x14ac:dyDescent="0.25">
      <c r="A198" s="21" t="s">
        <v>75</v>
      </c>
      <c r="B198" s="11">
        <f>B197+1</f>
        <v>201</v>
      </c>
      <c r="C198" s="284" t="s">
        <v>141</v>
      </c>
      <c r="D198" s="21"/>
      <c r="E198" s="21"/>
      <c r="F198" s="186">
        <f>556</f>
        <v>556</v>
      </c>
      <c r="G198" s="186">
        <f t="shared" si="108"/>
        <v>556</v>
      </c>
      <c r="H198" s="63"/>
      <c r="I198" s="124">
        <f>$U$2</f>
        <v>10</v>
      </c>
      <c r="J198" s="145">
        <v>1</v>
      </c>
      <c r="K198" s="191">
        <v>72</v>
      </c>
      <c r="L198" s="187">
        <v>5.5</v>
      </c>
      <c r="M198" s="186">
        <f t="shared" si="106"/>
        <v>39.6</v>
      </c>
      <c r="N198" s="186"/>
      <c r="O198" s="186">
        <f t="shared" si="107"/>
        <v>396</v>
      </c>
      <c r="P198" s="189">
        <f>K198*L198</f>
        <v>396</v>
      </c>
      <c r="Q198" s="189"/>
      <c r="R198" s="196" t="s">
        <v>127</v>
      </c>
      <c r="S198" s="83"/>
      <c r="T198" s="126">
        <f>G198+Q198+P198</f>
        <v>952</v>
      </c>
      <c r="U198" s="60">
        <f>(T198-Q198-P198)</f>
        <v>556</v>
      </c>
      <c r="V198" s="64">
        <f>U198/I198</f>
        <v>55.6</v>
      </c>
      <c r="W198" s="64"/>
      <c r="X198" s="64">
        <f>U198/J198</f>
        <v>556</v>
      </c>
      <c r="Y198" s="64">
        <f>V198+M198</f>
        <v>95.2</v>
      </c>
      <c r="Z198" s="64"/>
      <c r="AA198" s="64">
        <f>X198+P198+Q198</f>
        <v>952</v>
      </c>
      <c r="AB198" s="238">
        <f>T198/I198</f>
        <v>95.2</v>
      </c>
      <c r="AC198" s="17"/>
      <c r="AD198" s="67"/>
      <c r="AE198" s="68"/>
      <c r="AF198" s="136"/>
      <c r="AG198" s="21"/>
      <c r="AH198" s="21"/>
      <c r="AI198" s="21"/>
      <c r="AJ198" s="3"/>
      <c r="AK198" s="21"/>
      <c r="AL198" s="21"/>
      <c r="AM198" s="3"/>
      <c r="AN198" s="21"/>
      <c r="AO198" s="21"/>
      <c r="AP198" s="21"/>
      <c r="AQ198" s="21"/>
      <c r="AR198" s="21"/>
      <c r="AS198" s="21"/>
      <c r="AT198" s="3"/>
      <c r="AU198" s="21"/>
      <c r="AV198" s="21"/>
      <c r="AW198" s="21"/>
      <c r="AX198" s="21"/>
      <c r="AY198" s="21"/>
      <c r="AZ198" s="21"/>
    </row>
    <row r="199" spans="1:52" s="21" customFormat="1" ht="15.75" thickBot="1" x14ac:dyDescent="0.3">
      <c r="A199" s="21" t="s">
        <v>75</v>
      </c>
      <c r="B199" s="11">
        <f>B198+1</f>
        <v>202</v>
      </c>
      <c r="C199" s="284" t="s">
        <v>141</v>
      </c>
      <c r="F199" s="186">
        <f>556</f>
        <v>556</v>
      </c>
      <c r="G199" s="186">
        <f t="shared" si="108"/>
        <v>556</v>
      </c>
      <c r="H199" s="63"/>
      <c r="I199" s="124">
        <f>$U$3</f>
        <v>4.5</v>
      </c>
      <c r="J199" s="145">
        <v>1</v>
      </c>
      <c r="K199" s="191">
        <v>72</v>
      </c>
      <c r="L199" s="187">
        <v>5.5</v>
      </c>
      <c r="M199" s="186"/>
      <c r="N199" s="186">
        <f t="shared" ref="N199" si="109">Q199/I199</f>
        <v>88</v>
      </c>
      <c r="O199" s="186">
        <f t="shared" si="107"/>
        <v>396</v>
      </c>
      <c r="P199" s="187"/>
      <c r="Q199" s="189">
        <f>K199*L199</f>
        <v>396</v>
      </c>
      <c r="R199" s="195" t="s">
        <v>126</v>
      </c>
      <c r="S199" s="82"/>
      <c r="T199" s="126">
        <f>G199+Q199+P199</f>
        <v>952</v>
      </c>
      <c r="U199" s="60">
        <f>(T199-Q199-P199)</f>
        <v>556</v>
      </c>
      <c r="V199" s="64"/>
      <c r="W199" s="64">
        <f>U199/I199</f>
        <v>123.55555555555556</v>
      </c>
      <c r="X199" s="64">
        <f>U199/J199</f>
        <v>556</v>
      </c>
      <c r="Y199" s="64"/>
      <c r="Z199" s="64">
        <f>W199+N199</f>
        <v>211.55555555555554</v>
      </c>
      <c r="AA199" s="64">
        <f>X199+P199+Q199</f>
        <v>952</v>
      </c>
      <c r="AB199" s="238">
        <f>T199/I199</f>
        <v>211.55555555555554</v>
      </c>
      <c r="AC199" s="17"/>
      <c r="AD199" s="67"/>
      <c r="AE199" s="68"/>
      <c r="AF199" s="68"/>
      <c r="AG199" s="102"/>
      <c r="AH199" s="102"/>
      <c r="AI199" s="102"/>
      <c r="AJ199" s="3"/>
      <c r="AM199" s="3"/>
      <c r="AN199" s="11"/>
      <c r="AO199" s="11"/>
      <c r="AP199" s="11"/>
      <c r="AQ199" s="11"/>
      <c r="AR199" s="11"/>
      <c r="AS199" s="11"/>
      <c r="AT199" s="3"/>
      <c r="AU199" s="11"/>
      <c r="AV199" s="11"/>
      <c r="AW199" s="11"/>
      <c r="AX199" s="11"/>
      <c r="AY199" s="11"/>
    </row>
    <row r="200" spans="1:52" s="12" customFormat="1" ht="15.75" thickBot="1" x14ac:dyDescent="0.3">
      <c r="A200" s="172" t="s">
        <v>85</v>
      </c>
      <c r="B200" s="173"/>
      <c r="C200" s="173"/>
      <c r="D200" s="173"/>
      <c r="E200" s="173"/>
      <c r="F200" s="239">
        <f>AVERAGE(F195:F199)</f>
        <v>602.03399999999999</v>
      </c>
      <c r="G200" s="239">
        <f>AVERAGE(G195:G199)</f>
        <v>602.03399999999999</v>
      </c>
      <c r="H200" s="198"/>
      <c r="I200" s="175"/>
      <c r="J200" s="176"/>
      <c r="K200" s="198">
        <f>AVERAGE(K195:K199)</f>
        <v>67.599999999999994</v>
      </c>
      <c r="L200" s="173"/>
      <c r="M200" s="177">
        <f>AVERAGE(M195:M199)</f>
        <v>44.9</v>
      </c>
      <c r="N200" s="177">
        <f>AVERAGE(N195:N199)</f>
        <v>88</v>
      </c>
      <c r="O200" s="179">
        <f>AVERAGE(O195:O199)</f>
        <v>438.4</v>
      </c>
      <c r="P200" s="179">
        <f>AVERAGE(P195:P199)</f>
        <v>449</v>
      </c>
      <c r="Q200" s="179">
        <f>AVERAGE(Q195:Q199)</f>
        <v>396</v>
      </c>
      <c r="R200" s="173"/>
      <c r="S200" s="173"/>
      <c r="T200" s="177"/>
      <c r="U200" s="199">
        <f>AVERAGE(U195:U199)</f>
        <v>602.03399999999999</v>
      </c>
      <c r="V200" s="199">
        <f>AVERAGE(V195:V199)</f>
        <v>61.35425</v>
      </c>
      <c r="W200" s="199">
        <f>AVERAGE(W195:W199)</f>
        <v>123.55555555555556</v>
      </c>
      <c r="X200" s="199">
        <f>AVERAGE(X195:X199)</f>
        <v>602.03399999999999</v>
      </c>
      <c r="Y200" s="199">
        <f t="shared" ref="Y200:Z200" si="110">AVERAGE(Y195:Y199)</f>
        <v>106.25425</v>
      </c>
      <c r="Z200" s="199">
        <f t="shared" si="110"/>
        <v>211.55555555555554</v>
      </c>
      <c r="AA200" s="199">
        <f>AVERAGE(AA195:AA199)</f>
        <v>1040.434</v>
      </c>
      <c r="AB200" s="237">
        <f>AVERAGE(AB195:AB199)</f>
        <v>127.3145111111111</v>
      </c>
      <c r="AC200" s="17"/>
      <c r="AD200" s="67"/>
      <c r="AE200" s="68"/>
      <c r="AF200" s="68"/>
      <c r="AG200" s="102"/>
      <c r="AH200" s="102"/>
      <c r="AI200" s="102"/>
      <c r="AJ200" s="3"/>
      <c r="AK200" s="67"/>
      <c r="AL200" s="21"/>
      <c r="AM200" s="3"/>
      <c r="AN200" s="22"/>
      <c r="AO200" s="22"/>
      <c r="AP200" s="22"/>
      <c r="AQ200" s="22"/>
      <c r="AR200" s="22"/>
      <c r="AS200" s="22"/>
      <c r="AT200" s="3"/>
      <c r="AU200" s="22"/>
      <c r="AV200" s="22"/>
      <c r="AW200" s="22"/>
      <c r="AX200" s="22"/>
      <c r="AY200" s="22"/>
    </row>
    <row r="201" spans="1:52" s="12" customFormat="1" x14ac:dyDescent="0.25">
      <c r="A201" s="21" t="s">
        <v>7</v>
      </c>
      <c r="B201" s="11">
        <f>B199+1</f>
        <v>203</v>
      </c>
      <c r="C201" s="284" t="s">
        <v>142</v>
      </c>
      <c r="D201" s="21"/>
      <c r="E201" s="21"/>
      <c r="F201" s="186">
        <v>584</v>
      </c>
      <c r="G201" s="186">
        <f t="shared" ref="G201:G202" si="111">F201</f>
        <v>584</v>
      </c>
      <c r="H201" s="29"/>
      <c r="I201" s="125">
        <f>$U$2</f>
        <v>10</v>
      </c>
      <c r="J201" s="144">
        <v>1</v>
      </c>
      <c r="K201" s="29"/>
      <c r="L201" s="23"/>
      <c r="M201" s="186">
        <f>P201/I201</f>
        <v>40</v>
      </c>
      <c r="N201" s="186"/>
      <c r="O201" s="186">
        <f>P201</f>
        <v>400</v>
      </c>
      <c r="P201" s="192">
        <f>500*0.8</f>
        <v>400</v>
      </c>
      <c r="Q201" s="192"/>
      <c r="R201" s="196" t="s">
        <v>127</v>
      </c>
      <c r="S201" s="83"/>
      <c r="T201" s="60">
        <f>G201+Q201+P201</f>
        <v>984</v>
      </c>
      <c r="U201" s="60">
        <f>(T201-Q201-P201)</f>
        <v>584</v>
      </c>
      <c r="V201" s="64">
        <f>U201/I201</f>
        <v>58.4</v>
      </c>
      <c r="W201" s="64"/>
      <c r="X201" s="64">
        <f>U201/J201</f>
        <v>584</v>
      </c>
      <c r="Y201" s="64">
        <f>V201+M201</f>
        <v>98.4</v>
      </c>
      <c r="Z201" s="64"/>
      <c r="AA201" s="64">
        <f>X201+P201+Q201</f>
        <v>984</v>
      </c>
      <c r="AB201" s="238">
        <f>T201/I201</f>
        <v>98.4</v>
      </c>
      <c r="AC201" s="17"/>
      <c r="AD201" s="67"/>
      <c r="AE201" s="68"/>
      <c r="AF201" s="68"/>
      <c r="AG201" s="102"/>
      <c r="AH201" s="102"/>
      <c r="AI201" s="102"/>
      <c r="AJ201" s="3"/>
      <c r="AK201" s="67"/>
      <c r="AL201" s="21"/>
      <c r="AM201" s="3"/>
      <c r="AN201" s="22"/>
      <c r="AO201" s="22"/>
      <c r="AP201" s="22"/>
      <c r="AQ201" s="22"/>
      <c r="AR201" s="22"/>
      <c r="AS201" s="22"/>
      <c r="AT201" s="3"/>
      <c r="AU201" s="22"/>
      <c r="AV201" s="22"/>
      <c r="AW201" s="22"/>
      <c r="AX201" s="22"/>
      <c r="AY201" s="22"/>
    </row>
    <row r="202" spans="1:52" s="21" customFormat="1" ht="15.75" thickBot="1" x14ac:dyDescent="0.3">
      <c r="A202" s="21" t="s">
        <v>7</v>
      </c>
      <c r="B202" s="11">
        <f>B201+1</f>
        <v>204</v>
      </c>
      <c r="C202" s="284" t="s">
        <v>142</v>
      </c>
      <c r="F202" s="186">
        <v>584</v>
      </c>
      <c r="G202" s="186">
        <f t="shared" si="111"/>
        <v>584</v>
      </c>
      <c r="H202" s="29"/>
      <c r="I202" s="125">
        <f>$U$3</f>
        <v>4.5</v>
      </c>
      <c r="J202" s="144">
        <v>1</v>
      </c>
      <c r="K202" s="29"/>
      <c r="L202" s="23"/>
      <c r="M202" s="186"/>
      <c r="N202" s="186">
        <f>Q202/I202</f>
        <v>88.888888888888886</v>
      </c>
      <c r="O202" s="186">
        <f>Q202</f>
        <v>400</v>
      </c>
      <c r="P202" s="187"/>
      <c r="Q202" s="192">
        <f>500*0.8</f>
        <v>400</v>
      </c>
      <c r="R202" s="195" t="s">
        <v>126</v>
      </c>
      <c r="S202" s="82"/>
      <c r="T202" s="60">
        <f>G202+Q202</f>
        <v>984</v>
      </c>
      <c r="U202" s="60">
        <f>(T202-Q202-P202)</f>
        <v>584</v>
      </c>
      <c r="V202" s="64"/>
      <c r="W202" s="64">
        <f>U202/4.5</f>
        <v>129.77777777777777</v>
      </c>
      <c r="X202" s="64">
        <f>U202/J202</f>
        <v>584</v>
      </c>
      <c r="Y202" s="64"/>
      <c r="Z202" s="64">
        <f>W202+N202</f>
        <v>218.66666666666666</v>
      </c>
      <c r="AA202" s="64">
        <f>X202+P202+Q202</f>
        <v>984</v>
      </c>
      <c r="AB202" s="238">
        <f>T202/I202</f>
        <v>218.66666666666666</v>
      </c>
      <c r="AC202" s="17"/>
      <c r="AD202" s="67"/>
      <c r="AE202" s="68"/>
      <c r="AF202" s="68"/>
      <c r="AG202" s="102"/>
      <c r="AH202" s="102"/>
      <c r="AI202" s="102"/>
      <c r="AJ202" s="3"/>
      <c r="AM202" s="3"/>
      <c r="AN202" s="11"/>
      <c r="AO202" s="11"/>
      <c r="AP202" s="11"/>
      <c r="AQ202" s="11"/>
      <c r="AR202" s="11"/>
      <c r="AS202" s="11"/>
      <c r="AT202" s="3"/>
      <c r="AU202" s="11"/>
      <c r="AV202" s="11"/>
      <c r="AW202" s="11"/>
      <c r="AX202" s="11"/>
      <c r="AY202" s="11"/>
    </row>
    <row r="203" spans="1:52" s="12" customFormat="1" ht="15.75" thickBot="1" x14ac:dyDescent="0.3">
      <c r="A203" s="172" t="s">
        <v>85</v>
      </c>
      <c r="B203" s="173"/>
      <c r="C203" s="173"/>
      <c r="D203" s="173"/>
      <c r="E203" s="173"/>
      <c r="F203" s="239">
        <f>AVERAGE(F202)</f>
        <v>584</v>
      </c>
      <c r="G203" s="239">
        <f>AVERAGE(G202)</f>
        <v>584</v>
      </c>
      <c r="H203" s="198"/>
      <c r="I203" s="175"/>
      <c r="J203" s="176"/>
      <c r="K203" s="198"/>
      <c r="L203" s="173"/>
      <c r="M203" s="200">
        <f>AVERAGE(M201:M202)</f>
        <v>40</v>
      </c>
      <c r="N203" s="200">
        <f>AVERAGE(N201:N202)</f>
        <v>88.888888888888886</v>
      </c>
      <c r="O203" s="200">
        <f>AVERAGE(O201:O202)</f>
        <v>400</v>
      </c>
      <c r="P203" s="200">
        <f>AVERAGE(P201:P202)</f>
        <v>400</v>
      </c>
      <c r="Q203" s="200">
        <f>AVERAGE(Q201:Q202)</f>
        <v>400</v>
      </c>
      <c r="R203" s="173"/>
      <c r="S203" s="173"/>
      <c r="T203" s="177"/>
      <c r="U203" s="199">
        <f>AVERAGE(U201:U202)</f>
        <v>584</v>
      </c>
      <c r="V203" s="199">
        <f>AVERAGE(V201:V202)</f>
        <v>58.4</v>
      </c>
      <c r="W203" s="199">
        <f>AVERAGE(W201:W202)</f>
        <v>129.77777777777777</v>
      </c>
      <c r="X203" s="199">
        <f>AVERAGE(X201:X202)</f>
        <v>584</v>
      </c>
      <c r="Y203" s="199">
        <f t="shared" ref="Y203:Z203" si="112">AVERAGE(Y201:Y202)</f>
        <v>98.4</v>
      </c>
      <c r="Z203" s="199">
        <f t="shared" si="112"/>
        <v>218.66666666666666</v>
      </c>
      <c r="AA203" s="199">
        <f>AVERAGE(AA201:AA202)</f>
        <v>984</v>
      </c>
      <c r="AB203" s="237">
        <f>AVERAGE(AB201:AB202)</f>
        <v>158.53333333333333</v>
      </c>
      <c r="AC203" s="17"/>
      <c r="AD203" s="67"/>
      <c r="AE203" s="68"/>
      <c r="AF203" s="136"/>
      <c r="AG203" s="102"/>
      <c r="AH203" s="102"/>
      <c r="AI203" s="102"/>
      <c r="AJ203" s="3"/>
      <c r="AK203" s="67"/>
      <c r="AL203" s="21"/>
      <c r="AM203" s="3"/>
      <c r="AN203" s="22"/>
      <c r="AO203" s="22"/>
      <c r="AP203" s="22"/>
      <c r="AQ203" s="22"/>
      <c r="AR203" s="22"/>
      <c r="AS203" s="22"/>
      <c r="AT203" s="3"/>
      <c r="AU203" s="22"/>
      <c r="AV203" s="22"/>
      <c r="AW203" s="22"/>
      <c r="AX203" s="22"/>
      <c r="AY203" s="22"/>
    </row>
    <row r="204" spans="1:52" s="12" customFormat="1" x14ac:dyDescent="0.25">
      <c r="A204" s="11" t="s">
        <v>108</v>
      </c>
      <c r="B204" s="11">
        <f>B202+1</f>
        <v>205</v>
      </c>
      <c r="C204" s="11" t="s">
        <v>143</v>
      </c>
      <c r="D204" s="11" t="s">
        <v>109</v>
      </c>
      <c r="E204" s="11" t="s">
        <v>133</v>
      </c>
      <c r="F204" s="60">
        <v>499.95</v>
      </c>
      <c r="G204" s="126">
        <f t="shared" ref="G204:G211" si="113">F204*$G$5+F204</f>
        <v>674.9325</v>
      </c>
      <c r="H204" s="63"/>
      <c r="I204" s="124">
        <f>$U$2</f>
        <v>10</v>
      </c>
      <c r="J204" s="145">
        <v>1</v>
      </c>
      <c r="K204" s="191">
        <f t="shared" ref="K204:K211" si="114">$AL$7</f>
        <v>69.900000000000006</v>
      </c>
      <c r="L204" s="187">
        <f t="shared" ref="L204:L211" si="115">$AL$9</f>
        <v>2.9</v>
      </c>
      <c r="M204" s="186">
        <f>P204/I204</f>
        <v>20.271000000000001</v>
      </c>
      <c r="N204" s="186"/>
      <c r="O204" s="186">
        <f t="shared" ref="O204:O211" si="116">K204*L204/J204</f>
        <v>202.71</v>
      </c>
      <c r="P204" s="192">
        <f>K204*L204</f>
        <v>202.71</v>
      </c>
      <c r="Q204" s="192"/>
      <c r="R204" s="196" t="s">
        <v>127</v>
      </c>
      <c r="S204" s="83"/>
      <c r="T204" s="128">
        <f t="shared" ref="T204:T211" si="117">G204+Q204</f>
        <v>674.9325</v>
      </c>
      <c r="U204" s="128">
        <f t="shared" ref="U204:U211" si="118">T204-Q204-P204</f>
        <v>472.22249999999997</v>
      </c>
      <c r="V204" s="64">
        <f>U204/I204</f>
        <v>47.222249999999995</v>
      </c>
      <c r="W204" s="64"/>
      <c r="X204" s="64">
        <f t="shared" ref="X204:X211" si="119">U204/J204</f>
        <v>472.22249999999997</v>
      </c>
      <c r="Y204" s="64">
        <f>V204+M204</f>
        <v>67.493249999999989</v>
      </c>
      <c r="Z204" s="64"/>
      <c r="AA204" s="64">
        <f t="shared" ref="AA204:AA211" si="120">X204+P204+Q204</f>
        <v>674.9325</v>
      </c>
      <c r="AB204" s="62">
        <f t="shared" ref="AB204:AB211" si="121">T204/I204</f>
        <v>67.493250000000003</v>
      </c>
      <c r="AC204" s="3"/>
      <c r="AD204" s="67"/>
      <c r="AE204" s="68"/>
      <c r="AF204" s="136"/>
      <c r="AG204" s="102"/>
      <c r="AH204" s="102"/>
      <c r="AI204" s="102"/>
      <c r="AJ204" s="3"/>
      <c r="AK204" s="67"/>
      <c r="AL204" s="21"/>
      <c r="AM204" s="3"/>
      <c r="AN204" s="22"/>
      <c r="AO204" s="22"/>
      <c r="AP204" s="22"/>
      <c r="AQ204" s="22"/>
      <c r="AR204" s="22"/>
      <c r="AS204" s="22"/>
      <c r="AT204" s="3"/>
      <c r="AU204" s="22"/>
      <c r="AV204" s="22"/>
      <c r="AW204" s="22"/>
      <c r="AX204" s="22"/>
      <c r="AY204" s="22"/>
    </row>
    <row r="205" spans="1:52" s="21" customFormat="1" x14ac:dyDescent="0.25">
      <c r="A205" s="11" t="s">
        <v>108</v>
      </c>
      <c r="B205" s="11">
        <f>B204+1</f>
        <v>206</v>
      </c>
      <c r="C205" s="11" t="s">
        <v>143</v>
      </c>
      <c r="D205" s="11" t="s">
        <v>109</v>
      </c>
      <c r="E205" s="11" t="s">
        <v>157</v>
      </c>
      <c r="F205" s="60">
        <v>499.95</v>
      </c>
      <c r="G205" s="126">
        <f t="shared" si="113"/>
        <v>674.9325</v>
      </c>
      <c r="H205" s="63"/>
      <c r="I205" s="124">
        <f>$U$3</f>
        <v>4.5</v>
      </c>
      <c r="J205" s="145">
        <v>1</v>
      </c>
      <c r="K205" s="191">
        <f t="shared" si="114"/>
        <v>69.900000000000006</v>
      </c>
      <c r="L205" s="187">
        <f t="shared" si="115"/>
        <v>2.9</v>
      </c>
      <c r="M205" s="186"/>
      <c r="N205" s="186">
        <f>Q205/I205</f>
        <v>45.046666666666667</v>
      </c>
      <c r="O205" s="186">
        <f t="shared" si="116"/>
        <v>202.71</v>
      </c>
      <c r="P205" s="192"/>
      <c r="Q205" s="192">
        <f>L205*K205</f>
        <v>202.71</v>
      </c>
      <c r="R205" s="195" t="s">
        <v>126</v>
      </c>
      <c r="S205" s="82"/>
      <c r="T205" s="128">
        <f t="shared" si="117"/>
        <v>877.64250000000004</v>
      </c>
      <c r="U205" s="128">
        <f t="shared" si="118"/>
        <v>674.9325</v>
      </c>
      <c r="V205" s="64"/>
      <c r="W205" s="64">
        <f>U205/I205</f>
        <v>149.98500000000001</v>
      </c>
      <c r="X205" s="64">
        <f t="shared" si="119"/>
        <v>674.9325</v>
      </c>
      <c r="Y205" s="64"/>
      <c r="Z205" s="64">
        <f>W205+N205</f>
        <v>195.03166666666669</v>
      </c>
      <c r="AA205" s="64">
        <f t="shared" si="120"/>
        <v>877.64250000000004</v>
      </c>
      <c r="AB205" s="62">
        <f t="shared" si="121"/>
        <v>195.03166666666667</v>
      </c>
      <c r="AC205" s="3"/>
      <c r="AD205" s="67"/>
      <c r="AE205" s="68"/>
      <c r="AF205" s="68"/>
      <c r="AG205" s="102"/>
      <c r="AH205" s="102"/>
      <c r="AI205" s="102"/>
      <c r="AJ205" s="3"/>
      <c r="AM205" s="3"/>
      <c r="AN205" s="11"/>
      <c r="AO205" s="11"/>
      <c r="AP205" s="11"/>
      <c r="AQ205" s="11"/>
      <c r="AR205" s="11"/>
      <c r="AS205" s="11"/>
      <c r="AT205" s="3"/>
      <c r="AU205" s="11"/>
      <c r="AV205" s="11"/>
      <c r="AW205" s="11"/>
      <c r="AX205" s="11"/>
      <c r="AY205" s="11"/>
    </row>
    <row r="206" spans="1:52" s="12" customFormat="1" x14ac:dyDescent="0.25">
      <c r="A206" s="11" t="s">
        <v>108</v>
      </c>
      <c r="B206" s="11">
        <f t="shared" ref="B206:B211" si="122">B205+1</f>
        <v>207</v>
      </c>
      <c r="C206" s="11" t="s">
        <v>143</v>
      </c>
      <c r="D206" s="11" t="s">
        <v>122</v>
      </c>
      <c r="E206" s="11" t="s">
        <v>121</v>
      </c>
      <c r="F206" s="60">
        <v>523</v>
      </c>
      <c r="G206" s="126">
        <f t="shared" si="113"/>
        <v>706.05</v>
      </c>
      <c r="H206" s="63"/>
      <c r="I206" s="124">
        <f>$U$2</f>
        <v>10</v>
      </c>
      <c r="J206" s="145">
        <v>1</v>
      </c>
      <c r="K206" s="191">
        <f t="shared" si="114"/>
        <v>69.900000000000006</v>
      </c>
      <c r="L206" s="187">
        <f t="shared" si="115"/>
        <v>2.9</v>
      </c>
      <c r="M206" s="186">
        <f t="shared" ref="M206:M210" si="123">P206/I206</f>
        <v>20.271000000000001</v>
      </c>
      <c r="N206" s="186"/>
      <c r="O206" s="186">
        <f t="shared" si="116"/>
        <v>202.71</v>
      </c>
      <c r="P206" s="192">
        <f>K206*L206</f>
        <v>202.71</v>
      </c>
      <c r="Q206" s="192"/>
      <c r="R206" s="196" t="s">
        <v>127</v>
      </c>
      <c r="S206" s="83"/>
      <c r="T206" s="128">
        <f t="shared" si="117"/>
        <v>706.05</v>
      </c>
      <c r="U206" s="128">
        <f t="shared" si="118"/>
        <v>503.33999999999992</v>
      </c>
      <c r="V206" s="64">
        <f>U206/I206</f>
        <v>50.333999999999989</v>
      </c>
      <c r="W206" s="64"/>
      <c r="X206" s="64">
        <f t="shared" si="119"/>
        <v>503.33999999999992</v>
      </c>
      <c r="Y206" s="64">
        <f>V206+M206</f>
        <v>70.60499999999999</v>
      </c>
      <c r="Z206" s="64"/>
      <c r="AA206" s="64">
        <f t="shared" si="120"/>
        <v>706.05</v>
      </c>
      <c r="AB206" s="62">
        <f t="shared" si="121"/>
        <v>70.60499999999999</v>
      </c>
      <c r="AC206" s="3"/>
      <c r="AD206" s="67"/>
      <c r="AE206" s="68"/>
      <c r="AF206" s="136"/>
      <c r="AG206" s="102"/>
      <c r="AH206" s="102"/>
      <c r="AI206" s="102"/>
      <c r="AJ206" s="3"/>
      <c r="AK206" s="67"/>
      <c r="AL206" s="21"/>
      <c r="AM206" s="3"/>
      <c r="AN206" s="22"/>
      <c r="AO206" s="22"/>
      <c r="AP206" s="22"/>
      <c r="AQ206" s="22"/>
      <c r="AR206" s="22"/>
      <c r="AS206" s="22"/>
      <c r="AT206" s="3"/>
      <c r="AU206" s="22"/>
      <c r="AV206" s="22"/>
      <c r="AW206" s="22"/>
      <c r="AX206" s="22"/>
      <c r="AY206" s="22"/>
    </row>
    <row r="207" spans="1:52" s="12" customFormat="1" x14ac:dyDescent="0.25">
      <c r="A207" s="11" t="s">
        <v>108</v>
      </c>
      <c r="B207" s="11">
        <f t="shared" si="122"/>
        <v>208</v>
      </c>
      <c r="C207" s="11" t="s">
        <v>143</v>
      </c>
      <c r="D207" s="11" t="s">
        <v>122</v>
      </c>
      <c r="E207" s="11" t="s">
        <v>121</v>
      </c>
      <c r="F207" s="60">
        <v>523</v>
      </c>
      <c r="G207" s="126">
        <f t="shared" si="113"/>
        <v>706.05</v>
      </c>
      <c r="H207" s="63"/>
      <c r="I207" s="124">
        <f>$U$3</f>
        <v>4.5</v>
      </c>
      <c r="J207" s="145">
        <v>1</v>
      </c>
      <c r="K207" s="191">
        <f t="shared" si="114"/>
        <v>69.900000000000006</v>
      </c>
      <c r="L207" s="187">
        <f t="shared" si="115"/>
        <v>2.9</v>
      </c>
      <c r="M207" s="186"/>
      <c r="N207" s="186">
        <f t="shared" ref="N207:N211" si="124">Q207/I207</f>
        <v>45.046666666666667</v>
      </c>
      <c r="O207" s="186">
        <f t="shared" si="116"/>
        <v>202.71</v>
      </c>
      <c r="P207" s="192"/>
      <c r="Q207" s="192">
        <f>L207*K207</f>
        <v>202.71</v>
      </c>
      <c r="R207" s="195" t="s">
        <v>126</v>
      </c>
      <c r="S207" s="82"/>
      <c r="T207" s="128">
        <f t="shared" si="117"/>
        <v>908.76</v>
      </c>
      <c r="U207" s="128">
        <f t="shared" si="118"/>
        <v>706.05</v>
      </c>
      <c r="V207" s="64"/>
      <c r="W207" s="64">
        <f>U207/I207</f>
        <v>156.89999999999998</v>
      </c>
      <c r="X207" s="64">
        <f t="shared" si="119"/>
        <v>706.05</v>
      </c>
      <c r="Y207" s="64"/>
      <c r="Z207" s="64">
        <f>W207+N207</f>
        <v>201.94666666666666</v>
      </c>
      <c r="AA207" s="64">
        <f t="shared" si="120"/>
        <v>908.76</v>
      </c>
      <c r="AB207" s="62">
        <f t="shared" si="121"/>
        <v>201.94666666666666</v>
      </c>
      <c r="AC207" s="3"/>
      <c r="AD207" s="67"/>
      <c r="AE207" s="68"/>
      <c r="AF207" s="136"/>
      <c r="AG207" s="102"/>
      <c r="AH207" s="102"/>
      <c r="AI207" s="102"/>
      <c r="AJ207" s="3"/>
      <c r="AK207" s="67"/>
      <c r="AL207" s="21"/>
      <c r="AM207" s="3"/>
      <c r="AN207" s="22"/>
      <c r="AO207" s="22"/>
      <c r="AP207" s="22"/>
      <c r="AQ207" s="22"/>
      <c r="AR207" s="22"/>
      <c r="AS207" s="22"/>
      <c r="AT207" s="3"/>
      <c r="AU207" s="22"/>
      <c r="AV207" s="22"/>
      <c r="AW207" s="22"/>
      <c r="AX207" s="22"/>
      <c r="AY207" s="22"/>
    </row>
    <row r="208" spans="1:52" s="12" customFormat="1" x14ac:dyDescent="0.25">
      <c r="A208" s="11" t="s">
        <v>108</v>
      </c>
      <c r="B208" s="11">
        <f t="shared" si="122"/>
        <v>209</v>
      </c>
      <c r="C208" s="11" t="s">
        <v>143</v>
      </c>
      <c r="D208" s="11" t="s">
        <v>110</v>
      </c>
      <c r="E208" s="11" t="s">
        <v>132</v>
      </c>
      <c r="F208" s="60">
        <v>544</v>
      </c>
      <c r="G208" s="126">
        <f t="shared" si="113"/>
        <v>734.4</v>
      </c>
      <c r="H208" s="63"/>
      <c r="I208" s="124">
        <f>$U$2</f>
        <v>10</v>
      </c>
      <c r="J208" s="145">
        <v>1</v>
      </c>
      <c r="K208" s="191">
        <f t="shared" si="114"/>
        <v>69.900000000000006</v>
      </c>
      <c r="L208" s="187">
        <f t="shared" si="115"/>
        <v>2.9</v>
      </c>
      <c r="M208" s="186">
        <f t="shared" si="123"/>
        <v>20.271000000000001</v>
      </c>
      <c r="N208" s="186"/>
      <c r="O208" s="186">
        <f t="shared" si="116"/>
        <v>202.71</v>
      </c>
      <c r="P208" s="192">
        <f>K208*L208</f>
        <v>202.71</v>
      </c>
      <c r="Q208" s="192"/>
      <c r="R208" s="196" t="s">
        <v>127</v>
      </c>
      <c r="S208" s="83"/>
      <c r="T208" s="128">
        <f t="shared" si="117"/>
        <v>734.4</v>
      </c>
      <c r="U208" s="128">
        <f t="shared" si="118"/>
        <v>531.68999999999994</v>
      </c>
      <c r="V208" s="64">
        <f>U208/I208</f>
        <v>53.168999999999997</v>
      </c>
      <c r="W208" s="64"/>
      <c r="X208" s="64">
        <f t="shared" si="119"/>
        <v>531.68999999999994</v>
      </c>
      <c r="Y208" s="64">
        <f>V208+M208</f>
        <v>73.44</v>
      </c>
      <c r="Z208" s="64"/>
      <c r="AA208" s="64">
        <f t="shared" si="120"/>
        <v>734.4</v>
      </c>
      <c r="AB208" s="62">
        <f t="shared" si="121"/>
        <v>73.44</v>
      </c>
      <c r="AC208" s="3"/>
      <c r="AD208" s="67"/>
      <c r="AE208" s="68"/>
      <c r="AF208" s="136"/>
      <c r="AG208" s="102"/>
      <c r="AH208" s="102"/>
      <c r="AI208" s="102"/>
      <c r="AJ208" s="3"/>
      <c r="AK208" s="67"/>
      <c r="AL208" s="21"/>
      <c r="AM208" s="3"/>
      <c r="AN208" s="22"/>
      <c r="AO208" s="22"/>
      <c r="AP208" s="22"/>
      <c r="AQ208" s="22"/>
      <c r="AR208" s="22"/>
      <c r="AS208" s="22"/>
      <c r="AT208" s="3"/>
      <c r="AU208" s="22"/>
      <c r="AV208" s="22"/>
      <c r="AW208" s="22"/>
      <c r="AX208" s="22"/>
      <c r="AY208" s="22"/>
    </row>
    <row r="209" spans="1:51" s="12" customFormat="1" x14ac:dyDescent="0.25">
      <c r="A209" s="11" t="s">
        <v>108</v>
      </c>
      <c r="B209" s="11">
        <f t="shared" si="122"/>
        <v>210</v>
      </c>
      <c r="C209" s="11" t="s">
        <v>143</v>
      </c>
      <c r="D209" s="11" t="s">
        <v>110</v>
      </c>
      <c r="E209" s="11" t="s">
        <v>132</v>
      </c>
      <c r="F209" s="60">
        <v>544</v>
      </c>
      <c r="G209" s="126">
        <f t="shared" si="113"/>
        <v>734.4</v>
      </c>
      <c r="H209" s="63"/>
      <c r="I209" s="124">
        <f>$U$3</f>
        <v>4.5</v>
      </c>
      <c r="J209" s="145">
        <v>1</v>
      </c>
      <c r="K209" s="191">
        <f t="shared" si="114"/>
        <v>69.900000000000006</v>
      </c>
      <c r="L209" s="187">
        <f t="shared" si="115"/>
        <v>2.9</v>
      </c>
      <c r="M209" s="186"/>
      <c r="N209" s="186">
        <f t="shared" si="124"/>
        <v>45.046666666666667</v>
      </c>
      <c r="O209" s="186">
        <f t="shared" si="116"/>
        <v>202.71</v>
      </c>
      <c r="P209" s="192"/>
      <c r="Q209" s="192">
        <f>L209*K209</f>
        <v>202.71</v>
      </c>
      <c r="R209" s="195" t="s">
        <v>126</v>
      </c>
      <c r="S209" s="82"/>
      <c r="T209" s="128">
        <f t="shared" si="117"/>
        <v>937.11</v>
      </c>
      <c r="U209" s="128">
        <f t="shared" si="118"/>
        <v>734.4</v>
      </c>
      <c r="V209" s="64"/>
      <c r="W209" s="64">
        <f>U209/I209</f>
        <v>163.19999999999999</v>
      </c>
      <c r="X209" s="64">
        <f t="shared" si="119"/>
        <v>734.4</v>
      </c>
      <c r="Y209" s="64"/>
      <c r="Z209" s="64">
        <f>W209+N209</f>
        <v>208.24666666666667</v>
      </c>
      <c r="AA209" s="64">
        <f t="shared" si="120"/>
        <v>937.11</v>
      </c>
      <c r="AB209" s="62">
        <f t="shared" si="121"/>
        <v>208.24666666666667</v>
      </c>
      <c r="AC209" s="3"/>
      <c r="AD209" s="67"/>
      <c r="AE209" s="68"/>
      <c r="AF209" s="136"/>
      <c r="AG209" s="102"/>
      <c r="AH209" s="102"/>
      <c r="AI209" s="102"/>
      <c r="AJ209" s="3"/>
      <c r="AK209" s="67"/>
      <c r="AL209" s="21"/>
      <c r="AM209" s="3"/>
      <c r="AN209" s="22"/>
      <c r="AO209" s="22"/>
      <c r="AP209" s="22"/>
      <c r="AQ209" s="22"/>
      <c r="AR209" s="22"/>
      <c r="AS209" s="22"/>
      <c r="AT209" s="3"/>
      <c r="AU209" s="22"/>
      <c r="AV209" s="22"/>
      <c r="AW209" s="22"/>
      <c r="AX209" s="22"/>
      <c r="AY209" s="22"/>
    </row>
    <row r="210" spans="1:51" s="12" customFormat="1" x14ac:dyDescent="0.25">
      <c r="A210" s="11" t="s">
        <v>108</v>
      </c>
      <c r="B210" s="11">
        <f t="shared" si="122"/>
        <v>211</v>
      </c>
      <c r="C210" s="11" t="s">
        <v>143</v>
      </c>
      <c r="D210" s="11" t="s">
        <v>110</v>
      </c>
      <c r="E210" s="11" t="s">
        <v>132</v>
      </c>
      <c r="F210" s="60">
        <v>448</v>
      </c>
      <c r="G210" s="126">
        <f t="shared" si="113"/>
        <v>604.79999999999995</v>
      </c>
      <c r="H210" s="63"/>
      <c r="I210" s="124">
        <f>$U$2</f>
        <v>10</v>
      </c>
      <c r="J210" s="145">
        <v>1</v>
      </c>
      <c r="K210" s="191">
        <f t="shared" si="114"/>
        <v>69.900000000000006</v>
      </c>
      <c r="L210" s="187">
        <f t="shared" si="115"/>
        <v>2.9</v>
      </c>
      <c r="M210" s="186">
        <f t="shared" si="123"/>
        <v>20.271000000000001</v>
      </c>
      <c r="N210" s="186"/>
      <c r="O210" s="186">
        <f t="shared" si="116"/>
        <v>202.71</v>
      </c>
      <c r="P210" s="192">
        <f>K210*L210</f>
        <v>202.71</v>
      </c>
      <c r="Q210" s="192"/>
      <c r="R210" s="196" t="s">
        <v>127</v>
      </c>
      <c r="S210" s="83"/>
      <c r="T210" s="128">
        <f t="shared" si="117"/>
        <v>604.79999999999995</v>
      </c>
      <c r="U210" s="128">
        <f t="shared" si="118"/>
        <v>402.08999999999992</v>
      </c>
      <c r="V210" s="64">
        <f>U210/I210</f>
        <v>40.208999999999989</v>
      </c>
      <c r="W210" s="64"/>
      <c r="X210" s="64">
        <f t="shared" si="119"/>
        <v>402.08999999999992</v>
      </c>
      <c r="Y210" s="64">
        <f>V210+M210</f>
        <v>60.47999999999999</v>
      </c>
      <c r="Z210" s="64"/>
      <c r="AA210" s="64">
        <f t="shared" si="120"/>
        <v>604.79999999999995</v>
      </c>
      <c r="AB210" s="62">
        <f t="shared" si="121"/>
        <v>60.48</v>
      </c>
      <c r="AC210" s="3"/>
      <c r="AD210" s="67"/>
      <c r="AE210" s="68"/>
      <c r="AF210" s="136"/>
      <c r="AG210" s="102"/>
      <c r="AH210" s="102"/>
      <c r="AI210" s="102"/>
      <c r="AJ210" s="3"/>
      <c r="AK210" s="67"/>
      <c r="AL210" s="21"/>
      <c r="AM210" s="3"/>
      <c r="AN210" s="22"/>
      <c r="AO210" s="22"/>
      <c r="AP210" s="22"/>
      <c r="AQ210" s="22"/>
      <c r="AR210" s="22"/>
      <c r="AS210" s="22"/>
      <c r="AT210" s="3"/>
      <c r="AU210" s="22"/>
      <c r="AV210" s="22"/>
      <c r="AW210" s="22"/>
      <c r="AX210" s="22"/>
      <c r="AY210" s="22"/>
    </row>
    <row r="211" spans="1:51" s="12" customFormat="1" ht="15.75" thickBot="1" x14ac:dyDescent="0.3">
      <c r="A211" s="11" t="s">
        <v>108</v>
      </c>
      <c r="B211" s="11">
        <f t="shared" si="122"/>
        <v>212</v>
      </c>
      <c r="C211" s="11" t="s">
        <v>143</v>
      </c>
      <c r="D211" s="11" t="s">
        <v>110</v>
      </c>
      <c r="E211" s="11" t="s">
        <v>132</v>
      </c>
      <c r="F211" s="60">
        <v>448</v>
      </c>
      <c r="G211" s="126">
        <f t="shared" si="113"/>
        <v>604.79999999999995</v>
      </c>
      <c r="H211" s="63"/>
      <c r="I211" s="124">
        <f>$U$3</f>
        <v>4.5</v>
      </c>
      <c r="J211" s="145">
        <v>1</v>
      </c>
      <c r="K211" s="191">
        <f t="shared" si="114"/>
        <v>69.900000000000006</v>
      </c>
      <c r="L211" s="187">
        <f t="shared" si="115"/>
        <v>2.9</v>
      </c>
      <c r="M211" s="186"/>
      <c r="N211" s="186">
        <f t="shared" si="124"/>
        <v>45.046666666666667</v>
      </c>
      <c r="O211" s="186">
        <f t="shared" si="116"/>
        <v>202.71</v>
      </c>
      <c r="P211" s="192"/>
      <c r="Q211" s="192">
        <f>L211*K211</f>
        <v>202.71</v>
      </c>
      <c r="R211" s="195" t="s">
        <v>126</v>
      </c>
      <c r="S211" s="82"/>
      <c r="T211" s="128">
        <f t="shared" si="117"/>
        <v>807.51</v>
      </c>
      <c r="U211" s="128">
        <f t="shared" si="118"/>
        <v>604.79999999999995</v>
      </c>
      <c r="V211" s="64"/>
      <c r="W211" s="64">
        <f>U211/I211</f>
        <v>134.39999999999998</v>
      </c>
      <c r="X211" s="64">
        <f t="shared" si="119"/>
        <v>604.79999999999995</v>
      </c>
      <c r="Y211" s="64"/>
      <c r="Z211" s="64">
        <f>W211+N211</f>
        <v>179.44666666666666</v>
      </c>
      <c r="AA211" s="64">
        <f t="shared" si="120"/>
        <v>807.51</v>
      </c>
      <c r="AB211" s="62">
        <f t="shared" si="121"/>
        <v>179.44666666666666</v>
      </c>
      <c r="AC211" s="3"/>
      <c r="AD211" s="67"/>
      <c r="AE211" s="68"/>
      <c r="AF211" s="136"/>
      <c r="AG211" s="102"/>
      <c r="AH211" s="102"/>
      <c r="AI211" s="102"/>
      <c r="AJ211" s="3"/>
      <c r="AK211" s="67"/>
      <c r="AL211" s="21"/>
      <c r="AM211" s="3"/>
      <c r="AN211" s="22"/>
      <c r="AO211" s="22"/>
      <c r="AP211" s="22"/>
      <c r="AQ211" s="22"/>
      <c r="AR211" s="22"/>
      <c r="AS211" s="22"/>
      <c r="AT211" s="3"/>
      <c r="AU211" s="22"/>
      <c r="AV211" s="22"/>
      <c r="AW211" s="22"/>
      <c r="AX211" s="22"/>
      <c r="AY211" s="22"/>
    </row>
    <row r="212" spans="1:51" s="21" customFormat="1" ht="15.75" customHeight="1" thickBot="1" x14ac:dyDescent="0.3">
      <c r="A212" s="172" t="s">
        <v>112</v>
      </c>
      <c r="B212" s="173"/>
      <c r="C212" s="173"/>
      <c r="D212" s="173"/>
      <c r="E212" s="173"/>
      <c r="F212" s="239">
        <f>AVERAGE(F204:F211)</f>
        <v>503.73750000000001</v>
      </c>
      <c r="G212" s="239">
        <f>AVERAGE(G204:G211)</f>
        <v>680.04562500000009</v>
      </c>
      <c r="H212" s="198"/>
      <c r="I212" s="177"/>
      <c r="J212" s="177"/>
      <c r="K212" s="177">
        <f t="shared" ref="K212:Q212" si="125">AVERAGE(K204:K211)</f>
        <v>69.899999999999991</v>
      </c>
      <c r="L212" s="175">
        <f t="shared" si="125"/>
        <v>2.8999999999999995</v>
      </c>
      <c r="M212" s="177">
        <f t="shared" si="125"/>
        <v>20.271000000000001</v>
      </c>
      <c r="N212" s="177">
        <f t="shared" si="125"/>
        <v>45.046666666666667</v>
      </c>
      <c r="O212" s="179">
        <f t="shared" si="125"/>
        <v>202.71</v>
      </c>
      <c r="P212" s="179">
        <f t="shared" si="125"/>
        <v>202.71</v>
      </c>
      <c r="Q212" s="179">
        <f t="shared" si="125"/>
        <v>202.71</v>
      </c>
      <c r="R212" s="173"/>
      <c r="S212" s="175"/>
      <c r="T212" s="179">
        <f>AVERAGE(T204:T211)</f>
        <v>781.4006250000001</v>
      </c>
      <c r="U212" s="179">
        <f>AVERAGE(U204:U211)</f>
        <v>578.69062500000007</v>
      </c>
      <c r="V212" s="199">
        <f>AVERAGE(V204:V211)</f>
        <v>47.733562499999991</v>
      </c>
      <c r="W212" s="199">
        <f>AVERAGE(W204:W211)</f>
        <v>151.12124999999997</v>
      </c>
      <c r="X212" s="199">
        <f>AVERAGE(X204:X211)</f>
        <v>578.69062500000007</v>
      </c>
      <c r="Y212" s="199">
        <f t="shared" ref="Y212:Z212" si="126">AVERAGE(Y204:Y211)</f>
        <v>68.004562499999992</v>
      </c>
      <c r="Z212" s="199">
        <f t="shared" si="126"/>
        <v>196.16791666666666</v>
      </c>
      <c r="AA212" s="199">
        <f>AVERAGE(AA204:AA211)</f>
        <v>781.4006250000001</v>
      </c>
      <c r="AB212" s="199">
        <f>AVERAGE(AB204:AB211)</f>
        <v>132.08623958333334</v>
      </c>
      <c r="AC212" s="3"/>
      <c r="AD212" s="67"/>
      <c r="AE212" s="68"/>
      <c r="AF212" s="68"/>
      <c r="AG212" s="102"/>
      <c r="AH212" s="102"/>
      <c r="AI212" s="102"/>
      <c r="AJ212" s="3"/>
      <c r="AM212" s="3"/>
      <c r="AN212" s="11"/>
      <c r="AO212" s="11"/>
      <c r="AP212" s="11"/>
      <c r="AQ212" s="11"/>
      <c r="AR212" s="11"/>
      <c r="AS212" s="11"/>
      <c r="AT212" s="3"/>
      <c r="AU212" s="11"/>
      <c r="AV212" s="11"/>
      <c r="AW212" s="11"/>
      <c r="AX212" s="11"/>
      <c r="AY212" s="11"/>
    </row>
    <row r="213" spans="1:51" s="12" customFormat="1" ht="15.75" customHeight="1" x14ac:dyDescent="0.25">
      <c r="AB213" s="68"/>
      <c r="AC213" s="17"/>
      <c r="AD213" s="67"/>
      <c r="AE213" s="68"/>
      <c r="AF213" s="136"/>
      <c r="AG213" s="102"/>
      <c r="AH213" s="102"/>
      <c r="AI213" s="102"/>
      <c r="AJ213" s="3"/>
      <c r="AK213" s="67"/>
      <c r="AL213" s="21"/>
      <c r="AM213" s="3"/>
      <c r="AN213" s="22"/>
      <c r="AO213" s="22"/>
      <c r="AP213" s="22"/>
      <c r="AQ213" s="22"/>
      <c r="AR213" s="22"/>
      <c r="AS213" s="22"/>
      <c r="AT213" s="3"/>
      <c r="AU213" s="22"/>
      <c r="AV213" s="22"/>
      <c r="AW213" s="22"/>
      <c r="AX213" s="22"/>
      <c r="AY213" s="22"/>
    </row>
    <row r="214" spans="1:51" s="12" customFormat="1" ht="15.75" customHeight="1" x14ac:dyDescent="0.25">
      <c r="A214" s="11"/>
      <c r="B214" s="11"/>
      <c r="C214" s="11"/>
      <c r="D214" s="11"/>
      <c r="E214" s="11"/>
      <c r="F214" s="60"/>
      <c r="G214" s="60"/>
      <c r="H214" s="63"/>
      <c r="I214" s="61"/>
      <c r="J214" s="61"/>
      <c r="K214" s="63"/>
      <c r="L214" s="11"/>
      <c r="M214" s="11"/>
      <c r="N214" s="11"/>
      <c r="O214" s="11"/>
      <c r="P214" s="11"/>
      <c r="Q214" s="11"/>
      <c r="R214" s="11"/>
      <c r="S214" s="11"/>
      <c r="T214" s="60"/>
      <c r="U214" s="60"/>
      <c r="V214" s="60"/>
      <c r="W214" s="60"/>
      <c r="X214" s="60"/>
      <c r="Y214" s="60"/>
      <c r="Z214" s="60"/>
      <c r="AA214" s="60"/>
      <c r="AB214" s="25"/>
      <c r="AC214" s="17"/>
      <c r="AD214" s="289"/>
      <c r="AE214" s="68"/>
      <c r="AF214" s="136"/>
      <c r="AG214" s="102"/>
      <c r="AH214" s="102"/>
      <c r="AI214" s="102"/>
      <c r="AJ214" s="3"/>
      <c r="AK214" s="67"/>
      <c r="AL214" s="21"/>
      <c r="AM214" s="3"/>
      <c r="AN214" s="22"/>
      <c r="AO214" s="22"/>
      <c r="AP214" s="22"/>
      <c r="AQ214" s="22"/>
      <c r="AR214" s="22"/>
      <c r="AS214" s="22"/>
      <c r="AT214" s="3"/>
      <c r="AU214" s="22"/>
      <c r="AV214" s="22"/>
      <c r="AW214" s="22"/>
      <c r="AX214" s="22"/>
      <c r="AY214" s="22"/>
    </row>
    <row r="215" spans="1:51" s="21" customFormat="1" x14ac:dyDescent="0.25">
      <c r="A215" s="163"/>
      <c r="B215" s="164"/>
      <c r="C215" s="164"/>
      <c r="D215" s="164"/>
      <c r="E215" s="323" t="s">
        <v>217</v>
      </c>
      <c r="F215" s="323"/>
      <c r="G215" s="323"/>
      <c r="H215" s="166"/>
      <c r="I215" s="167"/>
      <c r="J215" s="167"/>
      <c r="K215" s="166"/>
      <c r="L215" s="164"/>
      <c r="M215" s="323" t="s">
        <v>217</v>
      </c>
      <c r="N215" s="323"/>
      <c r="O215" s="323"/>
      <c r="P215" s="323"/>
      <c r="Q215" s="164"/>
      <c r="R215" s="164"/>
      <c r="S215" s="323" t="s">
        <v>217</v>
      </c>
      <c r="T215" s="323"/>
      <c r="U215" s="323"/>
      <c r="V215" s="323"/>
      <c r="W215" s="165"/>
      <c r="X215" s="165"/>
      <c r="Y215" s="323" t="s">
        <v>217</v>
      </c>
      <c r="Z215" s="323"/>
      <c r="AA215" s="323"/>
      <c r="AB215" s="164"/>
      <c r="AC215" s="164"/>
      <c r="AD215" s="240" t="s">
        <v>218</v>
      </c>
      <c r="AE215" s="288"/>
      <c r="AF215" s="68"/>
      <c r="AG215" s="102"/>
      <c r="AH215" s="102"/>
      <c r="AI215" s="102"/>
      <c r="AJ215" s="3"/>
      <c r="AM215" s="3"/>
      <c r="AN215" s="11"/>
      <c r="AO215" s="11"/>
      <c r="AP215" s="11"/>
      <c r="AQ215" s="11"/>
      <c r="AR215" s="11"/>
      <c r="AS215" s="11"/>
      <c r="AT215" s="3"/>
      <c r="AU215" s="11"/>
      <c r="AV215" s="11"/>
      <c r="AW215" s="11"/>
      <c r="AX215" s="11"/>
      <c r="AY215" s="11"/>
    </row>
    <row r="216" spans="1:51" s="12" customFormat="1" ht="15.75" thickBot="1" x14ac:dyDescent="0.3">
      <c r="A216" s="11" t="s">
        <v>89</v>
      </c>
      <c r="B216" s="11">
        <f>B7+1</f>
        <v>2</v>
      </c>
      <c r="C216" s="11" t="s">
        <v>141</v>
      </c>
      <c r="D216" s="11"/>
      <c r="E216" s="11"/>
      <c r="F216" s="60"/>
      <c r="G216" s="60"/>
      <c r="H216" s="11">
        <v>15</v>
      </c>
      <c r="I216" s="124">
        <f t="shared" ref="I216:I225" si="127">ROUND((H216/3),1)</f>
        <v>5</v>
      </c>
      <c r="J216" s="124"/>
      <c r="K216" s="186">
        <f t="shared" ref="K216:K225" si="128">$AL$7*(AVERAGE($AR$26,$AR$27)/100)</f>
        <v>69.725250000000003</v>
      </c>
      <c r="L216" s="187">
        <f t="shared" ref="L216:L225" si="129">IF(I216&gt;4.5,(I216/4.5)*$AL$9,$AL$9)</f>
        <v>3.2222222222222223</v>
      </c>
      <c r="M216" s="187"/>
      <c r="N216" s="187"/>
      <c r="O216" s="187"/>
      <c r="P216" s="187"/>
      <c r="Q216" s="186">
        <f t="shared" ref="Q216:Q225" si="130">K216*L216</f>
        <v>224.67025000000001</v>
      </c>
      <c r="R216" s="184" t="s">
        <v>126</v>
      </c>
      <c r="S216" s="80">
        <v>10876.78</v>
      </c>
      <c r="T216" s="168">
        <v>80</v>
      </c>
      <c r="U216" s="64">
        <f t="shared" ref="U216:U229" si="131">T216-Q216</f>
        <v>-144.67025000000001</v>
      </c>
      <c r="V216" s="64"/>
      <c r="W216" s="64">
        <f t="shared" ref="W216:W228" si="132">U216/I216</f>
        <v>-28.934050000000003</v>
      </c>
      <c r="X216" s="64"/>
      <c r="Y216" s="64"/>
      <c r="Z216" s="64"/>
      <c r="AA216" s="64"/>
      <c r="AB216" s="169">
        <f t="shared" ref="AB216:AB230" si="133">T216/I216</f>
        <v>16</v>
      </c>
      <c r="AC216" s="17"/>
      <c r="AD216" s="290" t="s">
        <v>191</v>
      </c>
      <c r="AE216" s="68"/>
      <c r="AF216" s="136"/>
      <c r="AG216" s="102"/>
      <c r="AH216" s="102"/>
      <c r="AI216" s="102"/>
      <c r="AJ216" s="3"/>
      <c r="AK216" s="67"/>
      <c r="AL216" s="21"/>
      <c r="AM216" s="3"/>
      <c r="AN216" s="22"/>
      <c r="AO216" s="22"/>
      <c r="AP216" s="22"/>
      <c r="AQ216" s="22"/>
      <c r="AR216" s="22"/>
      <c r="AS216" s="22"/>
      <c r="AT216" s="3"/>
      <c r="AU216" s="22"/>
      <c r="AV216" s="22"/>
      <c r="AW216" s="22"/>
      <c r="AX216" s="22"/>
      <c r="AY216" s="22"/>
    </row>
    <row r="217" spans="1:51" s="12" customFormat="1" ht="15.75" thickBot="1" x14ac:dyDescent="0.3">
      <c r="A217" s="11" t="s">
        <v>89</v>
      </c>
      <c r="B217" s="11">
        <f>B216+1</f>
        <v>3</v>
      </c>
      <c r="C217" s="11" t="s">
        <v>141</v>
      </c>
      <c r="D217" s="11"/>
      <c r="E217" s="11"/>
      <c r="F217" s="60"/>
      <c r="G217" s="60"/>
      <c r="H217" s="11">
        <v>13</v>
      </c>
      <c r="I217" s="124">
        <f t="shared" si="127"/>
        <v>4.3</v>
      </c>
      <c r="J217" s="124"/>
      <c r="K217" s="186">
        <f t="shared" si="128"/>
        <v>69.725250000000003</v>
      </c>
      <c r="L217" s="187">
        <f t="shared" si="129"/>
        <v>2.9</v>
      </c>
      <c r="M217" s="187"/>
      <c r="N217" s="187"/>
      <c r="O217" s="187"/>
      <c r="P217" s="187"/>
      <c r="Q217" s="186">
        <f t="shared" si="130"/>
        <v>202.203225</v>
      </c>
      <c r="R217" s="184" t="s">
        <v>126</v>
      </c>
      <c r="S217" s="80">
        <v>9273</v>
      </c>
      <c r="T217" s="168">
        <v>80</v>
      </c>
      <c r="U217" s="64">
        <f t="shared" si="131"/>
        <v>-122.203225</v>
      </c>
      <c r="V217" s="64"/>
      <c r="W217" s="64">
        <f t="shared" si="132"/>
        <v>-28.419354651162791</v>
      </c>
      <c r="X217" s="64"/>
      <c r="Y217" s="64"/>
      <c r="Z217" s="64"/>
      <c r="AA217" s="64"/>
      <c r="AB217" s="170">
        <f t="shared" si="133"/>
        <v>18.604651162790699</v>
      </c>
      <c r="AC217" s="17"/>
      <c r="AD217" s="290" t="s">
        <v>191</v>
      </c>
      <c r="AE217" s="68"/>
      <c r="AF217" s="136"/>
      <c r="AG217" s="102"/>
      <c r="AH217" s="102"/>
      <c r="AI217" s="102"/>
      <c r="AJ217" s="3"/>
      <c r="AK217" s="67"/>
      <c r="AL217" s="21"/>
      <c r="AM217" s="3"/>
      <c r="AN217" s="22"/>
      <c r="AO217" s="22"/>
      <c r="AP217" s="22"/>
      <c r="AQ217" s="22"/>
      <c r="AR217" s="22"/>
      <c r="AS217" s="22"/>
      <c r="AT217" s="3"/>
      <c r="AU217" s="22"/>
      <c r="AV217" s="22"/>
      <c r="AW217" s="22"/>
      <c r="AX217" s="22"/>
      <c r="AY217" s="22"/>
    </row>
    <row r="218" spans="1:51" s="12" customFormat="1" x14ac:dyDescent="0.25">
      <c r="A218" s="11" t="s">
        <v>89</v>
      </c>
      <c r="B218" s="11">
        <f>B217+1</f>
        <v>4</v>
      </c>
      <c r="C218" s="11" t="s">
        <v>141</v>
      </c>
      <c r="D218" s="11"/>
      <c r="E218" s="11"/>
      <c r="F218" s="60"/>
      <c r="G218" s="60"/>
      <c r="H218" s="11">
        <v>15</v>
      </c>
      <c r="I218" s="124">
        <f t="shared" si="127"/>
        <v>5</v>
      </c>
      <c r="J218" s="124"/>
      <c r="K218" s="186">
        <f t="shared" si="128"/>
        <v>69.725250000000003</v>
      </c>
      <c r="L218" s="187">
        <f t="shared" si="129"/>
        <v>3.2222222222222223</v>
      </c>
      <c r="M218" s="187"/>
      <c r="N218" s="187"/>
      <c r="O218" s="187"/>
      <c r="P218" s="187"/>
      <c r="Q218" s="186">
        <f t="shared" si="130"/>
        <v>224.67025000000001</v>
      </c>
      <c r="R218" s="184" t="s">
        <v>126</v>
      </c>
      <c r="S218" s="80">
        <v>7428.55</v>
      </c>
      <c r="T218" s="168">
        <v>80</v>
      </c>
      <c r="U218" s="64">
        <f t="shared" si="131"/>
        <v>-144.67025000000001</v>
      </c>
      <c r="V218" s="64"/>
      <c r="W218" s="64">
        <f t="shared" si="132"/>
        <v>-28.934050000000003</v>
      </c>
      <c r="X218" s="64"/>
      <c r="Y218" s="64"/>
      <c r="Z218" s="64"/>
      <c r="AA218" s="64"/>
      <c r="AB218" s="170">
        <f t="shared" si="133"/>
        <v>16</v>
      </c>
      <c r="AC218" s="17"/>
      <c r="AD218" s="290" t="s">
        <v>191</v>
      </c>
      <c r="AE218" s="68"/>
      <c r="AF218" s="136"/>
      <c r="AG218" s="102"/>
      <c r="AH218" s="102"/>
      <c r="AI218" s="102"/>
      <c r="AJ218" s="3"/>
      <c r="AK218" s="67"/>
      <c r="AL218" s="21"/>
      <c r="AM218" s="3"/>
      <c r="AN218" s="22"/>
      <c r="AO218" s="22"/>
      <c r="AP218" s="22"/>
      <c r="AQ218" s="22"/>
      <c r="AR218" s="22"/>
      <c r="AS218" s="22"/>
      <c r="AT218" s="3"/>
      <c r="AU218" s="22"/>
      <c r="AV218" s="22"/>
      <c r="AW218" s="22"/>
      <c r="AX218" s="22"/>
      <c r="AY218" s="22"/>
    </row>
    <row r="219" spans="1:51" s="12" customFormat="1" x14ac:dyDescent="0.25">
      <c r="A219" s="11" t="s">
        <v>89</v>
      </c>
      <c r="B219" s="11">
        <f>B12+1</f>
        <v>10</v>
      </c>
      <c r="C219" s="11" t="s">
        <v>141</v>
      </c>
      <c r="D219" s="11"/>
      <c r="E219" s="11"/>
      <c r="F219" s="60"/>
      <c r="G219" s="60"/>
      <c r="H219" s="11">
        <v>12</v>
      </c>
      <c r="I219" s="124">
        <f t="shared" si="127"/>
        <v>4</v>
      </c>
      <c r="J219" s="124"/>
      <c r="K219" s="186">
        <f t="shared" si="128"/>
        <v>69.725250000000003</v>
      </c>
      <c r="L219" s="187">
        <f t="shared" si="129"/>
        <v>2.9</v>
      </c>
      <c r="M219" s="187"/>
      <c r="N219" s="187"/>
      <c r="O219" s="187"/>
      <c r="P219" s="187"/>
      <c r="Q219" s="186">
        <f t="shared" si="130"/>
        <v>202.203225</v>
      </c>
      <c r="R219" s="184" t="s">
        <v>126</v>
      </c>
      <c r="S219" s="80">
        <v>8660.7999999999993</v>
      </c>
      <c r="T219" s="64">
        <v>80</v>
      </c>
      <c r="U219" s="64">
        <f t="shared" si="131"/>
        <v>-122.203225</v>
      </c>
      <c r="V219" s="64"/>
      <c r="W219" s="64">
        <f t="shared" si="132"/>
        <v>-30.550806250000001</v>
      </c>
      <c r="X219" s="64"/>
      <c r="Y219" s="64"/>
      <c r="Z219" s="64"/>
      <c r="AA219" s="64"/>
      <c r="AB219" s="197">
        <f t="shared" si="133"/>
        <v>20</v>
      </c>
      <c r="AC219" s="17"/>
      <c r="AD219" s="290" t="s">
        <v>191</v>
      </c>
      <c r="AE219" s="68"/>
      <c r="AF219" s="136"/>
      <c r="AG219" s="102"/>
      <c r="AH219" s="102"/>
      <c r="AI219" s="102"/>
      <c r="AJ219" s="3"/>
      <c r="AK219" s="67"/>
      <c r="AL219" s="21"/>
      <c r="AM219" s="3"/>
      <c r="AN219" s="22"/>
      <c r="AO219" s="22"/>
      <c r="AP219" s="22"/>
      <c r="AQ219" s="22"/>
      <c r="AR219" s="22"/>
      <c r="AS219" s="22"/>
      <c r="AT219" s="3"/>
      <c r="AU219" s="22"/>
      <c r="AV219" s="22"/>
      <c r="AW219" s="22"/>
      <c r="AX219" s="22"/>
      <c r="AY219" s="22"/>
    </row>
    <row r="220" spans="1:51" s="12" customFormat="1" x14ac:dyDescent="0.25">
      <c r="A220" s="11" t="s">
        <v>89</v>
      </c>
      <c r="B220" s="11">
        <f t="shared" ref="B220:B225" si="134">B219+1</f>
        <v>11</v>
      </c>
      <c r="C220" s="11" t="s">
        <v>141</v>
      </c>
      <c r="D220" s="11"/>
      <c r="E220" s="11"/>
      <c r="F220" s="60"/>
      <c r="G220" s="60"/>
      <c r="H220" s="11">
        <v>12</v>
      </c>
      <c r="I220" s="124">
        <f t="shared" si="127"/>
        <v>4</v>
      </c>
      <c r="J220" s="124"/>
      <c r="K220" s="186">
        <f t="shared" si="128"/>
        <v>69.725250000000003</v>
      </c>
      <c r="L220" s="187">
        <f t="shared" si="129"/>
        <v>2.9</v>
      </c>
      <c r="M220" s="187"/>
      <c r="N220" s="187"/>
      <c r="O220" s="187"/>
      <c r="P220" s="187"/>
      <c r="Q220" s="186">
        <f t="shared" si="130"/>
        <v>202.203225</v>
      </c>
      <c r="R220" s="184" t="s">
        <v>126</v>
      </c>
      <c r="S220" s="80">
        <v>8710.2000000000007</v>
      </c>
      <c r="T220" s="64">
        <v>80</v>
      </c>
      <c r="U220" s="64">
        <f t="shared" si="131"/>
        <v>-122.203225</v>
      </c>
      <c r="V220" s="64"/>
      <c r="W220" s="64">
        <f t="shared" si="132"/>
        <v>-30.550806250000001</v>
      </c>
      <c r="X220" s="64"/>
      <c r="Y220" s="64"/>
      <c r="Z220" s="64"/>
      <c r="AA220" s="64"/>
      <c r="AB220" s="197">
        <f t="shared" si="133"/>
        <v>20</v>
      </c>
      <c r="AC220" s="17"/>
      <c r="AD220" s="290" t="s">
        <v>191</v>
      </c>
      <c r="AE220" s="68"/>
      <c r="AF220" s="136"/>
      <c r="AG220" s="102"/>
      <c r="AH220" s="102"/>
      <c r="AI220" s="102"/>
      <c r="AJ220" s="3"/>
      <c r="AK220" s="67"/>
      <c r="AL220" s="21"/>
      <c r="AM220" s="3"/>
      <c r="AN220" s="22"/>
      <c r="AO220" s="22"/>
      <c r="AP220" s="22"/>
      <c r="AQ220" s="22"/>
      <c r="AR220" s="22"/>
      <c r="AS220" s="22"/>
      <c r="AT220" s="3"/>
      <c r="AU220" s="22"/>
      <c r="AV220" s="22"/>
      <c r="AW220" s="22"/>
      <c r="AX220" s="22"/>
      <c r="AY220" s="22"/>
    </row>
    <row r="221" spans="1:51" s="12" customFormat="1" x14ac:dyDescent="0.25">
      <c r="A221" s="11" t="s">
        <v>89</v>
      </c>
      <c r="B221" s="11">
        <f t="shared" si="134"/>
        <v>12</v>
      </c>
      <c r="C221" s="11" t="s">
        <v>141</v>
      </c>
      <c r="D221" s="11"/>
      <c r="E221" s="11"/>
      <c r="F221" s="60"/>
      <c r="G221" s="60"/>
      <c r="H221" s="11">
        <v>12</v>
      </c>
      <c r="I221" s="124">
        <f t="shared" si="127"/>
        <v>4</v>
      </c>
      <c r="J221" s="124"/>
      <c r="K221" s="186">
        <f t="shared" si="128"/>
        <v>69.725250000000003</v>
      </c>
      <c r="L221" s="187">
        <f t="shared" si="129"/>
        <v>2.9</v>
      </c>
      <c r="M221" s="187"/>
      <c r="N221" s="187"/>
      <c r="O221" s="187"/>
      <c r="P221" s="187"/>
      <c r="Q221" s="186">
        <f t="shared" si="130"/>
        <v>202.203225</v>
      </c>
      <c r="R221" s="184" t="s">
        <v>126</v>
      </c>
      <c r="S221" s="80">
        <v>8741</v>
      </c>
      <c r="T221" s="64">
        <v>80</v>
      </c>
      <c r="U221" s="64">
        <f t="shared" si="131"/>
        <v>-122.203225</v>
      </c>
      <c r="V221" s="64"/>
      <c r="W221" s="64">
        <f t="shared" si="132"/>
        <v>-30.550806250000001</v>
      </c>
      <c r="X221" s="64"/>
      <c r="Y221" s="64"/>
      <c r="Z221" s="64"/>
      <c r="AA221" s="64"/>
      <c r="AB221" s="197">
        <f t="shared" si="133"/>
        <v>20</v>
      </c>
      <c r="AC221" s="17"/>
      <c r="AD221" s="290" t="s">
        <v>191</v>
      </c>
      <c r="AE221" s="68"/>
      <c r="AF221" s="136"/>
      <c r="AG221" s="102"/>
      <c r="AH221" s="102"/>
      <c r="AI221" s="102"/>
      <c r="AJ221" s="3"/>
      <c r="AK221" s="67"/>
      <c r="AL221" s="21"/>
      <c r="AM221" s="3"/>
      <c r="AN221" s="22"/>
      <c r="AO221" s="22"/>
      <c r="AP221" s="22"/>
      <c r="AQ221" s="22"/>
      <c r="AR221" s="22"/>
      <c r="AS221" s="22"/>
      <c r="AT221" s="3"/>
      <c r="AU221" s="22"/>
      <c r="AV221" s="22"/>
      <c r="AW221" s="22"/>
      <c r="AX221" s="22"/>
      <c r="AY221" s="22"/>
    </row>
    <row r="222" spans="1:51" s="12" customFormat="1" x14ac:dyDescent="0.25">
      <c r="A222" s="11" t="s">
        <v>89</v>
      </c>
      <c r="B222" s="11">
        <f t="shared" si="134"/>
        <v>13</v>
      </c>
      <c r="C222" s="11" t="s">
        <v>141</v>
      </c>
      <c r="D222" s="11"/>
      <c r="E222" s="11"/>
      <c r="F222" s="60"/>
      <c r="G222" s="60"/>
      <c r="H222" s="11">
        <v>12</v>
      </c>
      <c r="I222" s="124">
        <f t="shared" si="127"/>
        <v>4</v>
      </c>
      <c r="J222" s="124"/>
      <c r="K222" s="186">
        <f t="shared" si="128"/>
        <v>69.725250000000003</v>
      </c>
      <c r="L222" s="187">
        <f t="shared" si="129"/>
        <v>2.9</v>
      </c>
      <c r="M222" s="187"/>
      <c r="N222" s="187"/>
      <c r="O222" s="187"/>
      <c r="P222" s="187"/>
      <c r="Q222" s="186">
        <f t="shared" si="130"/>
        <v>202.203225</v>
      </c>
      <c r="R222" s="184" t="s">
        <v>126</v>
      </c>
      <c r="S222" s="80">
        <v>8700.7000000000007</v>
      </c>
      <c r="T222" s="64">
        <v>80</v>
      </c>
      <c r="U222" s="64">
        <f t="shared" si="131"/>
        <v>-122.203225</v>
      </c>
      <c r="V222" s="64"/>
      <c r="W222" s="64">
        <f t="shared" si="132"/>
        <v>-30.550806250000001</v>
      </c>
      <c r="X222" s="64"/>
      <c r="Y222" s="64"/>
      <c r="Z222" s="64"/>
      <c r="AA222" s="64"/>
      <c r="AB222" s="197">
        <f t="shared" si="133"/>
        <v>20</v>
      </c>
      <c r="AC222" s="17"/>
      <c r="AD222" s="290" t="s">
        <v>191</v>
      </c>
      <c r="AE222" s="68"/>
      <c r="AF222" s="136"/>
      <c r="AG222" s="102"/>
      <c r="AH222" s="102"/>
      <c r="AI222" s="102"/>
      <c r="AJ222" s="3"/>
      <c r="AK222" s="67"/>
      <c r="AL222" s="21"/>
      <c r="AM222" s="3"/>
      <c r="AN222" s="22"/>
      <c r="AO222" s="22"/>
      <c r="AP222" s="22"/>
      <c r="AQ222" s="22"/>
      <c r="AR222" s="22"/>
      <c r="AS222" s="22"/>
      <c r="AT222" s="3"/>
      <c r="AU222" s="22"/>
      <c r="AV222" s="22"/>
      <c r="AW222" s="22"/>
      <c r="AX222" s="22"/>
      <c r="AY222" s="22"/>
    </row>
    <row r="223" spans="1:51" s="12" customFormat="1" x14ac:dyDescent="0.25">
      <c r="A223" s="11" t="s">
        <v>89</v>
      </c>
      <c r="B223" s="11">
        <f t="shared" si="134"/>
        <v>14</v>
      </c>
      <c r="C223" s="11" t="s">
        <v>141</v>
      </c>
      <c r="D223" s="11"/>
      <c r="E223" s="11"/>
      <c r="F223" s="60"/>
      <c r="G223" s="60"/>
      <c r="H223" s="11">
        <v>12</v>
      </c>
      <c r="I223" s="124">
        <f t="shared" si="127"/>
        <v>4</v>
      </c>
      <c r="J223" s="124"/>
      <c r="K223" s="186">
        <f t="shared" si="128"/>
        <v>69.725250000000003</v>
      </c>
      <c r="L223" s="187">
        <f t="shared" si="129"/>
        <v>2.9</v>
      </c>
      <c r="M223" s="187"/>
      <c r="N223" s="187"/>
      <c r="O223" s="187"/>
      <c r="P223" s="187"/>
      <c r="Q223" s="186">
        <f t="shared" si="130"/>
        <v>202.203225</v>
      </c>
      <c r="R223" s="184" t="s">
        <v>126</v>
      </c>
      <c r="S223" s="80">
        <v>8490.2999999999993</v>
      </c>
      <c r="T223" s="64">
        <v>80</v>
      </c>
      <c r="U223" s="64">
        <f t="shared" si="131"/>
        <v>-122.203225</v>
      </c>
      <c r="V223" s="64"/>
      <c r="W223" s="64">
        <f t="shared" si="132"/>
        <v>-30.550806250000001</v>
      </c>
      <c r="X223" s="64"/>
      <c r="Y223" s="64"/>
      <c r="Z223" s="64"/>
      <c r="AA223" s="64"/>
      <c r="AB223" s="197">
        <f t="shared" si="133"/>
        <v>20</v>
      </c>
      <c r="AC223" s="17"/>
      <c r="AD223" s="290" t="s">
        <v>191</v>
      </c>
      <c r="AE223" s="68"/>
      <c r="AF223" s="136"/>
      <c r="AG223" s="102"/>
      <c r="AH223" s="102"/>
      <c r="AI223" s="102"/>
      <c r="AJ223" s="3"/>
      <c r="AK223" s="67"/>
      <c r="AL223" s="21"/>
      <c r="AM223" s="17"/>
      <c r="AN223" s="22"/>
      <c r="AO223" s="22"/>
      <c r="AP223" s="22"/>
      <c r="AQ223" s="22"/>
      <c r="AR223" s="22"/>
      <c r="AS223" s="22"/>
      <c r="AT223" s="3"/>
      <c r="AU223" s="22"/>
      <c r="AV223" s="22"/>
      <c r="AW223" s="22"/>
      <c r="AX223" s="22"/>
      <c r="AY223" s="22"/>
    </row>
    <row r="224" spans="1:51" s="12" customFormat="1" x14ac:dyDescent="0.25">
      <c r="A224" s="11" t="s">
        <v>89</v>
      </c>
      <c r="B224" s="11">
        <f t="shared" si="134"/>
        <v>15</v>
      </c>
      <c r="C224" s="11" t="s">
        <v>141</v>
      </c>
      <c r="D224" s="21"/>
      <c r="E224" s="11"/>
      <c r="F224" s="60"/>
      <c r="G224" s="60"/>
      <c r="H224" s="11">
        <v>12</v>
      </c>
      <c r="I224" s="124">
        <f t="shared" si="127"/>
        <v>4</v>
      </c>
      <c r="J224" s="124"/>
      <c r="K224" s="186">
        <f t="shared" si="128"/>
        <v>69.725250000000003</v>
      </c>
      <c r="L224" s="187">
        <f t="shared" si="129"/>
        <v>2.9</v>
      </c>
      <c r="M224" s="187"/>
      <c r="N224" s="187"/>
      <c r="O224" s="187"/>
      <c r="P224" s="187"/>
      <c r="Q224" s="186">
        <f t="shared" si="130"/>
        <v>202.203225</v>
      </c>
      <c r="R224" s="184" t="s">
        <v>126</v>
      </c>
      <c r="S224" s="80">
        <v>8079.3</v>
      </c>
      <c r="T224" s="64">
        <v>80</v>
      </c>
      <c r="U224" s="64">
        <f t="shared" si="131"/>
        <v>-122.203225</v>
      </c>
      <c r="V224" s="64"/>
      <c r="W224" s="64">
        <f t="shared" si="132"/>
        <v>-30.550806250000001</v>
      </c>
      <c r="X224" s="64"/>
      <c r="Y224" s="64"/>
      <c r="Z224" s="64"/>
      <c r="AA224" s="64"/>
      <c r="AB224" s="197">
        <f t="shared" si="133"/>
        <v>20</v>
      </c>
      <c r="AC224" s="17"/>
      <c r="AD224" s="290" t="s">
        <v>191</v>
      </c>
      <c r="AE224" s="68"/>
      <c r="AF224" s="68"/>
      <c r="AG224" s="102"/>
      <c r="AH224" s="102"/>
      <c r="AI224" s="102"/>
      <c r="AJ224" s="3"/>
      <c r="AK224" s="67"/>
      <c r="AL224" s="68"/>
      <c r="AM224" s="17"/>
      <c r="AN224" s="22"/>
      <c r="AO224" s="22"/>
      <c r="AP224" s="22"/>
      <c r="AQ224" s="22"/>
      <c r="AR224" s="22"/>
      <c r="AS224" s="22"/>
      <c r="AT224" s="3"/>
      <c r="AU224" s="22"/>
      <c r="AV224" s="22"/>
      <c r="AW224" s="22"/>
      <c r="AX224" s="22"/>
      <c r="AY224" s="22"/>
    </row>
    <row r="225" spans="1:51" s="12" customFormat="1" x14ac:dyDescent="0.25">
      <c r="A225" s="11" t="s">
        <v>89</v>
      </c>
      <c r="B225" s="11">
        <f t="shared" si="134"/>
        <v>16</v>
      </c>
      <c r="C225" s="11" t="s">
        <v>141</v>
      </c>
      <c r="D225" s="21"/>
      <c r="E225" s="11"/>
      <c r="F225" s="60"/>
      <c r="G225" s="60"/>
      <c r="H225" s="11">
        <v>12</v>
      </c>
      <c r="I225" s="124">
        <f t="shared" si="127"/>
        <v>4</v>
      </c>
      <c r="J225" s="124"/>
      <c r="K225" s="186">
        <f t="shared" si="128"/>
        <v>69.725250000000003</v>
      </c>
      <c r="L225" s="187">
        <f t="shared" si="129"/>
        <v>2.9</v>
      </c>
      <c r="M225" s="187"/>
      <c r="N225" s="187"/>
      <c r="O225" s="187"/>
      <c r="P225" s="187"/>
      <c r="Q225" s="186">
        <f t="shared" si="130"/>
        <v>202.203225</v>
      </c>
      <c r="R225" s="184" t="s">
        <v>126</v>
      </c>
      <c r="S225" s="80">
        <v>8633.7000000000007</v>
      </c>
      <c r="T225" s="64">
        <v>80</v>
      </c>
      <c r="U225" s="64">
        <f t="shared" si="131"/>
        <v>-122.203225</v>
      </c>
      <c r="V225" s="64"/>
      <c r="W225" s="64">
        <f t="shared" si="132"/>
        <v>-30.550806250000001</v>
      </c>
      <c r="X225" s="64"/>
      <c r="Y225" s="64"/>
      <c r="Z225" s="64"/>
      <c r="AA225" s="64"/>
      <c r="AB225" s="197">
        <f t="shared" si="133"/>
        <v>20</v>
      </c>
      <c r="AC225" s="17"/>
      <c r="AD225" s="290" t="s">
        <v>191</v>
      </c>
      <c r="AE225" s="68"/>
      <c r="AF225" s="68"/>
      <c r="AG225" s="102"/>
      <c r="AH225" s="102"/>
      <c r="AI225" s="102"/>
      <c r="AJ225" s="3"/>
      <c r="AK225" s="67"/>
      <c r="AL225" s="68"/>
      <c r="AM225" s="17"/>
      <c r="AN225" s="22"/>
      <c r="AO225" s="22"/>
      <c r="AP225" s="22"/>
      <c r="AQ225" s="22"/>
      <c r="AR225" s="22"/>
      <c r="AS225" s="22"/>
      <c r="AT225" s="3"/>
      <c r="AU225" s="22"/>
      <c r="AV225" s="22"/>
      <c r="AW225" s="22"/>
      <c r="AX225" s="22"/>
      <c r="AY225" s="22"/>
    </row>
    <row r="226" spans="1:51" s="12" customFormat="1" x14ac:dyDescent="0.25">
      <c r="A226" s="21" t="s">
        <v>91</v>
      </c>
      <c r="B226" s="21">
        <f>B185+1</f>
        <v>189</v>
      </c>
      <c r="C226" s="21" t="s">
        <v>142</v>
      </c>
      <c r="D226" s="21"/>
      <c r="E226" s="21"/>
      <c r="F226" s="64">
        <v>70</v>
      </c>
      <c r="G226" s="64">
        <f>F226*$G$5+F226</f>
        <v>94.5</v>
      </c>
      <c r="H226" s="21"/>
      <c r="I226" s="23">
        <f>$U$3</f>
        <v>4.5</v>
      </c>
      <c r="J226" s="23"/>
      <c r="K226" s="29">
        <f>$AL$7*(AVERAGE($AR$24:$AR$25)/100)</f>
        <v>71.997000000000014</v>
      </c>
      <c r="L226" s="21">
        <v>2.25</v>
      </c>
      <c r="M226" s="21"/>
      <c r="N226" s="21"/>
      <c r="O226" s="21"/>
      <c r="P226" s="21"/>
      <c r="Q226" s="84">
        <f>L226*K226</f>
        <v>161.99325000000005</v>
      </c>
      <c r="R226" s="184" t="s">
        <v>126</v>
      </c>
      <c r="S226" s="82"/>
      <c r="T226" s="64">
        <f>Q226+G226</f>
        <v>256.49325000000005</v>
      </c>
      <c r="U226" s="64">
        <f t="shared" si="131"/>
        <v>94.5</v>
      </c>
      <c r="V226" s="91"/>
      <c r="W226" s="64">
        <f t="shared" si="132"/>
        <v>21</v>
      </c>
      <c r="X226" s="64"/>
      <c r="Y226" s="64"/>
      <c r="Z226" s="64"/>
      <c r="AA226" s="64"/>
      <c r="AB226" s="171">
        <f t="shared" si="133"/>
        <v>56.998500000000007</v>
      </c>
      <c r="AC226" s="3"/>
      <c r="AD226" s="290" t="s">
        <v>192</v>
      </c>
      <c r="AE226" s="68"/>
      <c r="AF226" s="68"/>
      <c r="AG226" s="102"/>
      <c r="AH226" s="102"/>
      <c r="AI226" s="102"/>
      <c r="AJ226" s="3"/>
      <c r="AK226" s="67"/>
      <c r="AL226" s="68"/>
      <c r="AM226" s="17"/>
      <c r="AN226" s="22"/>
      <c r="AO226" s="22"/>
      <c r="AP226" s="22"/>
      <c r="AQ226" s="22"/>
      <c r="AR226" s="22"/>
      <c r="AS226" s="22"/>
      <c r="AT226" s="3"/>
      <c r="AU226" s="22"/>
      <c r="AV226" s="22"/>
      <c r="AW226" s="22"/>
      <c r="AX226" s="22"/>
      <c r="AY226" s="22"/>
    </row>
    <row r="227" spans="1:51" s="12" customFormat="1" x14ac:dyDescent="0.25">
      <c r="A227" s="21" t="s">
        <v>91</v>
      </c>
      <c r="B227" s="21">
        <f>B226+1</f>
        <v>190</v>
      </c>
      <c r="C227" s="21" t="s">
        <v>142</v>
      </c>
      <c r="D227" s="21"/>
      <c r="E227" s="21"/>
      <c r="F227" s="64">
        <v>70</v>
      </c>
      <c r="G227" s="64">
        <f>F227*$G$5+F227</f>
        <v>94.5</v>
      </c>
      <c r="H227" s="21"/>
      <c r="I227" s="23">
        <f>$U$2</f>
        <v>10</v>
      </c>
      <c r="J227" s="23"/>
      <c r="K227" s="29">
        <f>$AL$7*(AVERAGE($AR$24:$AR$25)/100)</f>
        <v>71.997000000000014</v>
      </c>
      <c r="L227" s="21">
        <v>2.25</v>
      </c>
      <c r="M227" s="21"/>
      <c r="N227" s="21"/>
      <c r="O227" s="21"/>
      <c r="P227" s="21"/>
      <c r="Q227" s="84">
        <f>L227*K227</f>
        <v>161.99325000000005</v>
      </c>
      <c r="R227" s="185" t="s">
        <v>127</v>
      </c>
      <c r="S227" s="83"/>
      <c r="T227" s="64">
        <f>Q227+G227</f>
        <v>256.49325000000005</v>
      </c>
      <c r="U227" s="64">
        <f t="shared" si="131"/>
        <v>94.5</v>
      </c>
      <c r="V227" s="91"/>
      <c r="W227" s="64">
        <f t="shared" si="132"/>
        <v>9.4499999999999993</v>
      </c>
      <c r="X227" s="64"/>
      <c r="Y227" s="64"/>
      <c r="Z227" s="64"/>
      <c r="AA227" s="64"/>
      <c r="AB227" s="171">
        <f t="shared" si="133"/>
        <v>25.649325000000005</v>
      </c>
      <c r="AC227" s="3"/>
      <c r="AD227" s="290" t="s">
        <v>192</v>
      </c>
      <c r="AE227" s="68"/>
      <c r="AF227" s="68"/>
      <c r="AG227" s="25"/>
      <c r="AH227" s="25"/>
      <c r="AI227" s="25"/>
      <c r="AJ227" s="3"/>
      <c r="AK227" s="67"/>
      <c r="AL227" s="68"/>
      <c r="AM227" s="17"/>
      <c r="AN227" s="22"/>
      <c r="AO227" s="22"/>
      <c r="AP227" s="22"/>
      <c r="AQ227" s="22"/>
      <c r="AR227" s="22"/>
      <c r="AS227" s="22"/>
      <c r="AT227" s="3"/>
      <c r="AU227" s="22"/>
      <c r="AV227" s="22"/>
      <c r="AW227" s="22"/>
      <c r="AX227" s="22"/>
      <c r="AY227" s="22"/>
    </row>
    <row r="228" spans="1:51" x14ac:dyDescent="0.25">
      <c r="A228" s="21" t="s">
        <v>90</v>
      </c>
      <c r="B228" s="21">
        <f>B190+1</f>
        <v>193</v>
      </c>
      <c r="C228" s="21" t="s">
        <v>142</v>
      </c>
      <c r="D228" s="21"/>
      <c r="E228" s="21"/>
      <c r="F228" s="64">
        <v>70</v>
      </c>
      <c r="G228" s="64">
        <f>F228*$G$5+F228</f>
        <v>94.5</v>
      </c>
      <c r="H228" s="29"/>
      <c r="I228" s="183">
        <v>4.5</v>
      </c>
      <c r="J228" s="183"/>
      <c r="K228" s="29">
        <f>$AL$7*(AVERAGE($AR$13:$AR$14)/100)</f>
        <v>82.831500000000005</v>
      </c>
      <c r="L228" s="21">
        <v>2.25</v>
      </c>
      <c r="M228" s="21"/>
      <c r="N228" s="21"/>
      <c r="O228" s="21"/>
      <c r="P228" s="21"/>
      <c r="Q228" s="84">
        <f>K228*L228</f>
        <v>186.37087500000001</v>
      </c>
      <c r="R228" s="184" t="s">
        <v>126</v>
      </c>
      <c r="S228" s="82"/>
      <c r="T228" s="64">
        <f>Q228+G228</f>
        <v>280.87087500000001</v>
      </c>
      <c r="U228" s="64">
        <f t="shared" si="131"/>
        <v>94.5</v>
      </c>
      <c r="V228" s="91"/>
      <c r="W228" s="64">
        <f t="shared" si="132"/>
        <v>21</v>
      </c>
      <c r="X228" s="64"/>
      <c r="Y228" s="64"/>
      <c r="Z228" s="64"/>
      <c r="AA228" s="64"/>
      <c r="AB228" s="171">
        <f t="shared" si="133"/>
        <v>62.415750000000003</v>
      </c>
      <c r="AC228" s="3"/>
      <c r="AD228" s="290" t="s">
        <v>192</v>
      </c>
      <c r="AE228" s="68"/>
      <c r="AF228" s="136"/>
      <c r="AG228" s="102"/>
      <c r="AH228" s="102"/>
      <c r="AI228" s="102"/>
      <c r="AJ228" s="65"/>
      <c r="AK228" s="24"/>
      <c r="AL228" s="25"/>
      <c r="AM228" s="17"/>
      <c r="AN228" s="22"/>
      <c r="AT228" s="3"/>
      <c r="AU228" s="22"/>
    </row>
    <row r="229" spans="1:51" x14ac:dyDescent="0.25">
      <c r="A229" s="21" t="s">
        <v>90</v>
      </c>
      <c r="B229" s="21">
        <f>B228+1</f>
        <v>194</v>
      </c>
      <c r="C229" s="21" t="s">
        <v>142</v>
      </c>
      <c r="D229" s="21"/>
      <c r="E229" s="21"/>
      <c r="F229" s="64">
        <v>70</v>
      </c>
      <c r="G229" s="64">
        <f>F229*$G$5+F229</f>
        <v>94.5</v>
      </c>
      <c r="H229" s="29"/>
      <c r="I229" s="183">
        <v>10</v>
      </c>
      <c r="J229" s="183"/>
      <c r="K229" s="29">
        <f>$AL$7*(AVERAGE($AR$13:$AR$14)/100)</f>
        <v>82.831500000000005</v>
      </c>
      <c r="L229" s="21">
        <v>2.25</v>
      </c>
      <c r="M229" s="21"/>
      <c r="N229" s="21"/>
      <c r="O229" s="21"/>
      <c r="P229" s="21"/>
      <c r="Q229" s="84">
        <f>K229*L229</f>
        <v>186.37087500000001</v>
      </c>
      <c r="R229" s="185" t="s">
        <v>127</v>
      </c>
      <c r="S229" s="83"/>
      <c r="T229" s="64">
        <f>Q229+G229</f>
        <v>280.87087500000001</v>
      </c>
      <c r="U229" s="64">
        <f t="shared" si="131"/>
        <v>94.5</v>
      </c>
      <c r="V229" s="64">
        <f>U229/I229</f>
        <v>9.4499999999999993</v>
      </c>
      <c r="W229" s="64"/>
      <c r="X229" s="64"/>
      <c r="Y229" s="64"/>
      <c r="Z229" s="64"/>
      <c r="AA229" s="64"/>
      <c r="AB229" s="171">
        <f t="shared" si="133"/>
        <v>28.087087500000003</v>
      </c>
      <c r="AC229" s="3"/>
      <c r="AD229" s="290" t="s">
        <v>192</v>
      </c>
      <c r="AE229" s="68"/>
      <c r="AF229" s="136"/>
      <c r="AG229" s="102"/>
      <c r="AH229" s="102"/>
      <c r="AI229" s="102"/>
      <c r="AJ229" s="65"/>
      <c r="AK229" s="24"/>
      <c r="AL229" s="25"/>
      <c r="AM229" s="17"/>
      <c r="AN229" s="22"/>
      <c r="AT229" s="3"/>
      <c r="AU229" s="22"/>
    </row>
    <row r="230" spans="1:51" x14ac:dyDescent="0.25">
      <c r="A230" s="236" t="s">
        <v>75</v>
      </c>
      <c r="B230" s="158">
        <f>B193+1</f>
        <v>197</v>
      </c>
      <c r="C230" s="158" t="s">
        <v>141</v>
      </c>
      <c r="D230" s="158" t="s">
        <v>117</v>
      </c>
      <c r="E230" s="158" t="s">
        <v>118</v>
      </c>
      <c r="F230" s="159"/>
      <c r="G230" s="159">
        <v>3109.81</v>
      </c>
      <c r="H230" s="160"/>
      <c r="I230" s="161">
        <v>18</v>
      </c>
      <c r="J230" s="162">
        <v>4</v>
      </c>
      <c r="K230" s="188">
        <f>$AL$7*(AVERAGE($AR$29:$AR$30)/100)</f>
        <v>53.158950000000004</v>
      </c>
      <c r="L230" s="187">
        <f>Q230/K230</f>
        <v>13.504605057097628</v>
      </c>
      <c r="M230" s="186"/>
      <c r="N230" s="186">
        <f>Q230/I230</f>
        <v>39.8828125</v>
      </c>
      <c r="O230" s="186"/>
      <c r="P230" s="187"/>
      <c r="Q230" s="189">
        <f>11486.25/16</f>
        <v>717.890625</v>
      </c>
      <c r="R230" s="82" t="s">
        <v>126</v>
      </c>
      <c r="S230" s="82"/>
      <c r="T230" s="64">
        <f>G230+Q230+P230</f>
        <v>3827.7006249999999</v>
      </c>
      <c r="U230" s="64">
        <f>(T230-Q230-P230)</f>
        <v>3109.81</v>
      </c>
      <c r="V230" s="64"/>
      <c r="W230" s="64">
        <f>U230/I230</f>
        <v>172.76722222222222</v>
      </c>
      <c r="X230" s="64">
        <f>U230/J230</f>
        <v>777.45249999999999</v>
      </c>
      <c r="Y230" s="64">
        <f>V230+M230</f>
        <v>0</v>
      </c>
      <c r="Z230" s="64">
        <f>W230+N230</f>
        <v>212.65003472222222</v>
      </c>
      <c r="AA230" s="64">
        <f>X230+P230+Q230</f>
        <v>1495.3431249999999</v>
      </c>
      <c r="AB230" s="171">
        <f t="shared" si="133"/>
        <v>212.65003472222222</v>
      </c>
      <c r="AC230" s="3"/>
      <c r="AD230" s="67" t="s">
        <v>193</v>
      </c>
      <c r="AE230" s="68"/>
      <c r="AF230" s="136"/>
      <c r="AG230" s="102"/>
      <c r="AH230" s="11"/>
      <c r="AJ230" s="65"/>
      <c r="AK230" s="24"/>
      <c r="AL230" s="25"/>
      <c r="AM230" s="17"/>
      <c r="AN230" s="22"/>
      <c r="AT230" s="3"/>
      <c r="AU230" s="22"/>
    </row>
    <row r="231" spans="1:51" x14ac:dyDescent="0.25">
      <c r="A231" s="21" t="s">
        <v>108</v>
      </c>
      <c r="B231" s="11">
        <v>213</v>
      </c>
      <c r="C231" s="21" t="s">
        <v>143</v>
      </c>
      <c r="D231" s="11" t="s">
        <v>196</v>
      </c>
      <c r="E231" s="11" t="s">
        <v>195</v>
      </c>
      <c r="F231" s="60"/>
      <c r="G231" s="60" t="s">
        <v>197</v>
      </c>
      <c r="H231" s="63"/>
      <c r="I231" s="61"/>
      <c r="J231" s="61"/>
      <c r="K231" s="63"/>
      <c r="L231" s="11"/>
      <c r="M231" s="11"/>
      <c r="N231" s="11"/>
      <c r="O231" s="11"/>
      <c r="P231" s="11"/>
      <c r="Q231" s="11"/>
      <c r="R231" s="185" t="s">
        <v>127</v>
      </c>
      <c r="S231" s="83"/>
      <c r="T231" s="60"/>
      <c r="U231" s="60"/>
      <c r="V231" s="60"/>
      <c r="W231" s="60"/>
      <c r="X231" s="60"/>
      <c r="Y231" s="60"/>
      <c r="Z231" s="60"/>
      <c r="AA231" s="60"/>
      <c r="AB231" s="11"/>
      <c r="AC231" s="3"/>
      <c r="AD231" s="67" t="s">
        <v>201</v>
      </c>
      <c r="AE231" s="68"/>
      <c r="AF231" s="136"/>
      <c r="AG231" s="102"/>
      <c r="AH231" s="11"/>
      <c r="AJ231" s="65"/>
      <c r="AK231" s="24"/>
      <c r="AL231" s="25"/>
      <c r="AM231" s="17"/>
      <c r="AN231" s="22"/>
      <c r="AT231" s="3"/>
      <c r="AU231" s="22"/>
    </row>
    <row r="232" spans="1:51" x14ac:dyDescent="0.25">
      <c r="A232" s="21" t="s">
        <v>108</v>
      </c>
      <c r="B232" s="11">
        <v>214</v>
      </c>
      <c r="C232" s="21" t="s">
        <v>143</v>
      </c>
      <c r="D232" s="11" t="s">
        <v>196</v>
      </c>
      <c r="E232" s="11" t="s">
        <v>195</v>
      </c>
      <c r="F232" s="60"/>
      <c r="G232" s="60" t="s">
        <v>197</v>
      </c>
      <c r="H232" s="63"/>
      <c r="I232" s="61"/>
      <c r="J232" s="61"/>
      <c r="K232" s="63"/>
      <c r="L232" s="11"/>
      <c r="M232" s="11"/>
      <c r="N232" s="11"/>
      <c r="O232" s="11"/>
      <c r="P232" s="11"/>
      <c r="Q232" s="11"/>
      <c r="R232" s="82" t="s">
        <v>126</v>
      </c>
      <c r="S232" s="82"/>
      <c r="T232" s="60"/>
      <c r="U232" s="60"/>
      <c r="V232" s="60"/>
      <c r="W232" s="60"/>
      <c r="X232" s="60"/>
      <c r="Y232" s="60"/>
      <c r="Z232" s="60"/>
      <c r="AA232" s="60"/>
      <c r="AB232" s="11"/>
      <c r="AC232" s="3"/>
      <c r="AD232" s="67" t="s">
        <v>201</v>
      </c>
      <c r="AE232" s="68"/>
      <c r="AF232" s="136"/>
      <c r="AG232" s="102"/>
      <c r="AH232" s="11"/>
      <c r="AJ232" s="65"/>
      <c r="AK232" s="24"/>
      <c r="AL232" s="25"/>
      <c r="AM232" s="17"/>
      <c r="AN232" s="22"/>
      <c r="AT232" s="3"/>
      <c r="AU232" s="22"/>
    </row>
    <row r="233" spans="1:51" x14ac:dyDescent="0.25">
      <c r="A233" s="21" t="s">
        <v>108</v>
      </c>
      <c r="B233" s="11">
        <v>215</v>
      </c>
      <c r="C233" s="21" t="s">
        <v>143</v>
      </c>
      <c r="D233" s="21" t="s">
        <v>198</v>
      </c>
      <c r="E233" s="21" t="s">
        <v>199</v>
      </c>
      <c r="F233" s="60"/>
      <c r="G233" s="60" t="s">
        <v>197</v>
      </c>
      <c r="H233" s="63"/>
      <c r="I233" s="61"/>
      <c r="J233" s="61"/>
      <c r="K233" s="63"/>
      <c r="L233" s="11"/>
      <c r="M233" s="11"/>
      <c r="N233" s="11"/>
      <c r="O233" s="11"/>
      <c r="P233" s="11"/>
      <c r="Q233" s="11"/>
      <c r="R233" s="185" t="s">
        <v>127</v>
      </c>
      <c r="S233" s="83"/>
      <c r="T233" s="60"/>
      <c r="U233" s="60"/>
      <c r="V233" s="60"/>
      <c r="W233" s="60"/>
      <c r="X233" s="60"/>
      <c r="Y233" s="60"/>
      <c r="Z233" s="60"/>
      <c r="AA233" s="60"/>
      <c r="AB233" s="11"/>
      <c r="AC233" s="3"/>
      <c r="AD233" s="67" t="s">
        <v>201</v>
      </c>
      <c r="AE233" s="68"/>
      <c r="AF233" s="136"/>
      <c r="AG233" s="102"/>
      <c r="AH233" s="11"/>
      <c r="AJ233" s="65"/>
      <c r="AK233" s="24"/>
      <c r="AL233" s="25"/>
      <c r="AM233" s="17"/>
      <c r="AN233" s="22"/>
      <c r="AT233" s="3"/>
      <c r="AU233" s="22"/>
    </row>
    <row r="234" spans="1:51" x14ac:dyDescent="0.25">
      <c r="A234" s="21" t="s">
        <v>108</v>
      </c>
      <c r="B234" s="11">
        <v>216</v>
      </c>
      <c r="C234" s="21" t="s">
        <v>143</v>
      </c>
      <c r="D234" s="21" t="s">
        <v>198</v>
      </c>
      <c r="E234" s="21" t="s">
        <v>200</v>
      </c>
      <c r="F234" s="60"/>
      <c r="G234" s="60" t="s">
        <v>197</v>
      </c>
      <c r="H234" s="63"/>
      <c r="I234" s="61"/>
      <c r="J234" s="61"/>
      <c r="K234" s="63"/>
      <c r="L234" s="11"/>
      <c r="M234" s="11"/>
      <c r="N234" s="11"/>
      <c r="O234" s="11"/>
      <c r="P234" s="11"/>
      <c r="Q234" s="11"/>
      <c r="R234" s="82" t="s">
        <v>126</v>
      </c>
      <c r="S234" s="82"/>
      <c r="T234" s="60"/>
      <c r="U234" s="60"/>
      <c r="V234" s="60"/>
      <c r="W234" s="60"/>
      <c r="X234" s="60"/>
      <c r="Y234" s="60"/>
      <c r="Z234" s="60"/>
      <c r="AA234" s="60"/>
      <c r="AB234" s="11"/>
      <c r="AC234" s="3"/>
      <c r="AD234" s="67" t="s">
        <v>201</v>
      </c>
      <c r="AE234" s="68"/>
      <c r="AF234" s="136"/>
      <c r="AG234" s="102"/>
      <c r="AH234" s="11"/>
      <c r="AJ234" s="65"/>
      <c r="AK234" s="24"/>
      <c r="AL234" s="25"/>
      <c r="AM234" s="17"/>
      <c r="AN234" s="22"/>
      <c r="AT234" s="3"/>
      <c r="AU234" s="22"/>
    </row>
    <row r="235" spans="1:51" x14ac:dyDescent="0.25">
      <c r="A235" s="11"/>
      <c r="B235" s="11"/>
      <c r="C235" s="11"/>
      <c r="D235" s="11"/>
      <c r="E235" s="11"/>
      <c r="F235" s="60"/>
      <c r="G235" s="60"/>
      <c r="H235" s="63"/>
      <c r="I235" s="61"/>
      <c r="J235" s="61"/>
      <c r="K235" s="63"/>
      <c r="L235" s="11"/>
      <c r="M235" s="11"/>
      <c r="N235" s="11"/>
      <c r="O235" s="11"/>
      <c r="P235" s="11"/>
      <c r="Q235" s="11"/>
      <c r="R235" s="11"/>
      <c r="S235" s="11"/>
      <c r="T235" s="60"/>
      <c r="U235" s="60"/>
      <c r="V235" s="60"/>
      <c r="W235" s="60"/>
      <c r="X235" s="60"/>
      <c r="Y235" s="60"/>
      <c r="Z235" s="60"/>
      <c r="AA235" s="60"/>
      <c r="AB235" s="11"/>
      <c r="AC235" s="3"/>
      <c r="AD235" s="67"/>
      <c r="AE235" s="68"/>
      <c r="AF235" s="136"/>
      <c r="AG235" s="102"/>
      <c r="AH235" s="11"/>
      <c r="AJ235" s="65"/>
      <c r="AK235" s="24"/>
      <c r="AL235" s="25"/>
      <c r="AM235" s="17"/>
      <c r="AN235" s="22"/>
      <c r="AT235" s="3"/>
      <c r="AU235" s="22"/>
    </row>
    <row r="236" spans="1:51" x14ac:dyDescent="0.25">
      <c r="A236" s="11"/>
      <c r="B236" s="11"/>
      <c r="C236" s="11"/>
      <c r="D236" s="11"/>
      <c r="E236" s="11"/>
      <c r="F236" s="60"/>
      <c r="G236" s="60"/>
      <c r="H236" s="63"/>
      <c r="I236" s="61"/>
      <c r="J236" s="61"/>
      <c r="K236" s="63"/>
      <c r="L236" s="11"/>
      <c r="M236" s="11"/>
      <c r="N236" s="11"/>
      <c r="O236" s="11"/>
      <c r="P236" s="11"/>
      <c r="Q236" s="11"/>
      <c r="R236" s="11"/>
      <c r="S236" s="11"/>
      <c r="T236" s="60"/>
      <c r="U236" s="60"/>
      <c r="V236" s="60"/>
      <c r="W236" s="60"/>
      <c r="X236" s="60"/>
      <c r="Y236" s="60"/>
      <c r="Z236" s="60"/>
      <c r="AA236" s="60"/>
      <c r="AB236" s="11"/>
      <c r="AC236" s="3"/>
      <c r="AD236" s="67"/>
      <c r="AE236" s="136"/>
      <c r="AF236" s="136"/>
      <c r="AG236" s="102"/>
      <c r="AH236" s="11"/>
      <c r="AJ236" s="65"/>
      <c r="AK236" s="24"/>
      <c r="AL236" s="25"/>
      <c r="AM236" s="17"/>
      <c r="AN236" s="22"/>
      <c r="AT236" s="3"/>
      <c r="AU236" s="22"/>
    </row>
    <row r="237" spans="1:51" x14ac:dyDescent="0.25">
      <c r="A237" s="11"/>
      <c r="B237" s="11"/>
      <c r="C237" s="11"/>
      <c r="D237" s="11"/>
      <c r="E237" s="11"/>
      <c r="F237" s="60"/>
      <c r="G237" s="60"/>
      <c r="H237" s="63"/>
      <c r="I237" s="61"/>
      <c r="J237" s="61"/>
      <c r="K237" s="63"/>
      <c r="L237" s="11"/>
      <c r="M237" s="11"/>
      <c r="N237" s="11"/>
      <c r="O237" s="11"/>
      <c r="P237" s="11"/>
      <c r="Q237" s="11"/>
      <c r="R237" s="11"/>
      <c r="S237" s="11"/>
      <c r="T237" s="11"/>
      <c r="U237" s="60"/>
      <c r="V237" s="60"/>
      <c r="W237" s="60"/>
      <c r="X237" s="60"/>
      <c r="Y237" s="60"/>
      <c r="Z237" s="60"/>
      <c r="AA237" s="60"/>
      <c r="AB237" s="60"/>
      <c r="AC237" s="3"/>
      <c r="AD237" s="67"/>
      <c r="AE237" s="136"/>
      <c r="AF237" s="136"/>
      <c r="AG237" s="136"/>
      <c r="AH237" s="102"/>
    </row>
    <row r="238" spans="1:51" x14ac:dyDescent="0.25">
      <c r="A238" s="11"/>
      <c r="B238" s="11"/>
      <c r="C238" s="11"/>
      <c r="D238" s="11"/>
      <c r="E238" s="11"/>
      <c r="F238" s="60"/>
      <c r="G238" s="60"/>
      <c r="H238" s="63"/>
      <c r="I238" s="61"/>
      <c r="J238" s="61"/>
      <c r="K238" s="63"/>
      <c r="L238" s="11"/>
      <c r="M238" s="11"/>
      <c r="N238" s="11"/>
      <c r="O238" s="11"/>
      <c r="P238" s="11"/>
      <c r="Q238" s="11"/>
      <c r="R238" s="11"/>
      <c r="S238" s="11"/>
      <c r="T238" s="11"/>
      <c r="U238" s="60"/>
      <c r="V238" s="60"/>
      <c r="W238" s="60"/>
      <c r="X238" s="60"/>
      <c r="Y238" s="60"/>
      <c r="Z238" s="60"/>
      <c r="AA238" s="60"/>
      <c r="AB238" s="60"/>
      <c r="AC238" s="3"/>
      <c r="AD238" s="67"/>
      <c r="AE238" s="136"/>
      <c r="AF238" s="136"/>
      <c r="AG238" s="136"/>
      <c r="AH238" s="102"/>
    </row>
    <row r="239" spans="1:51" x14ac:dyDescent="0.25">
      <c r="A239" s="11"/>
      <c r="B239" s="11"/>
      <c r="C239" s="11"/>
      <c r="D239" s="11"/>
      <c r="E239" s="11"/>
      <c r="F239" s="60"/>
      <c r="G239" s="60"/>
      <c r="H239" s="63"/>
      <c r="I239" s="61"/>
      <c r="J239" s="61"/>
      <c r="K239" s="63"/>
      <c r="L239" s="11"/>
      <c r="M239" s="11"/>
      <c r="N239" s="11"/>
      <c r="O239" s="11"/>
      <c r="P239" s="11"/>
      <c r="Q239" s="11"/>
      <c r="R239" s="11"/>
      <c r="S239" s="11"/>
      <c r="T239" s="11"/>
      <c r="U239" s="60"/>
      <c r="V239" s="60"/>
      <c r="W239" s="60"/>
      <c r="X239" s="60"/>
      <c r="Y239" s="60"/>
      <c r="Z239" s="60"/>
      <c r="AA239" s="60"/>
      <c r="AB239" s="60"/>
      <c r="AC239" s="3"/>
      <c r="AD239" s="67"/>
      <c r="AE239" s="136"/>
      <c r="AF239" s="136"/>
      <c r="AG239" s="136"/>
      <c r="AH239" s="102"/>
    </row>
    <row r="240" spans="1:51" x14ac:dyDescent="0.25">
      <c r="A240" s="11"/>
      <c r="B240" s="11"/>
      <c r="C240" s="11"/>
      <c r="D240" s="11"/>
      <c r="E240" s="11"/>
      <c r="F240" s="60"/>
      <c r="G240" s="60"/>
      <c r="H240" s="63"/>
      <c r="I240" s="61"/>
      <c r="J240" s="61"/>
      <c r="K240" s="63"/>
      <c r="L240" s="11"/>
      <c r="M240" s="11"/>
      <c r="N240" s="11"/>
      <c r="O240" s="11"/>
      <c r="P240" s="11"/>
      <c r="Q240" s="11"/>
      <c r="R240" s="11"/>
      <c r="S240" s="11"/>
      <c r="T240" s="11"/>
      <c r="U240" s="60"/>
      <c r="V240" s="60"/>
      <c r="W240" s="60"/>
      <c r="X240" s="60"/>
      <c r="Y240" s="60"/>
      <c r="Z240" s="60"/>
      <c r="AA240" s="60"/>
      <c r="AB240" s="60"/>
      <c r="AC240" s="3"/>
      <c r="AD240" s="67"/>
      <c r="AE240" s="136"/>
      <c r="AF240" s="136"/>
      <c r="AG240" s="136"/>
      <c r="AH240" s="102"/>
    </row>
    <row r="241" spans="1:34" x14ac:dyDescent="0.25">
      <c r="A241" s="11"/>
      <c r="B241" s="11"/>
      <c r="C241" s="11"/>
      <c r="D241" s="11"/>
      <c r="E241" s="11"/>
      <c r="F241" s="60"/>
      <c r="G241" s="60"/>
      <c r="H241" s="63"/>
      <c r="I241" s="61"/>
      <c r="J241" s="61"/>
      <c r="K241" s="63"/>
      <c r="L241" s="11"/>
      <c r="M241" s="11"/>
      <c r="N241" s="11"/>
      <c r="O241" s="11"/>
      <c r="P241" s="11"/>
      <c r="Q241" s="11"/>
      <c r="R241" s="11"/>
      <c r="S241" s="11"/>
      <c r="T241" s="11"/>
      <c r="U241" s="60"/>
      <c r="V241" s="60"/>
      <c r="W241" s="60"/>
      <c r="X241" s="60"/>
      <c r="Y241" s="60"/>
      <c r="Z241" s="60"/>
      <c r="AA241" s="60"/>
      <c r="AB241" s="60"/>
      <c r="AC241" s="3"/>
      <c r="AD241" s="67"/>
      <c r="AE241" s="136"/>
      <c r="AF241" s="136"/>
      <c r="AG241" s="136"/>
      <c r="AH241" s="102"/>
    </row>
    <row r="242" spans="1:34" x14ac:dyDescent="0.25">
      <c r="A242" s="11"/>
      <c r="B242" s="11"/>
      <c r="C242" s="11"/>
      <c r="D242" s="11"/>
      <c r="E242" s="11"/>
      <c r="F242" s="60"/>
      <c r="G242" s="60"/>
      <c r="H242" s="63"/>
      <c r="I242" s="61"/>
      <c r="J242" s="61"/>
      <c r="K242" s="63"/>
      <c r="L242" s="11"/>
      <c r="M242" s="11"/>
      <c r="N242" s="11"/>
      <c r="O242" s="11"/>
      <c r="P242" s="11"/>
      <c r="Q242" s="11"/>
      <c r="R242" s="11"/>
      <c r="S242" s="11"/>
      <c r="T242" s="11"/>
      <c r="U242" s="60"/>
      <c r="V242" s="60"/>
      <c r="W242" s="60"/>
      <c r="X242" s="60"/>
      <c r="Y242" s="60"/>
      <c r="Z242" s="60"/>
      <c r="AA242" s="60"/>
      <c r="AB242" s="60"/>
      <c r="AC242" s="3"/>
      <c r="AD242" s="67"/>
      <c r="AE242" s="136"/>
      <c r="AF242" s="136"/>
      <c r="AG242" s="136"/>
      <c r="AH242" s="102"/>
    </row>
    <row r="243" spans="1:34" x14ac:dyDescent="0.25">
      <c r="A243" s="11"/>
      <c r="B243" s="11"/>
      <c r="C243" s="11"/>
      <c r="D243" s="11"/>
      <c r="E243" s="11"/>
      <c r="F243" s="60"/>
      <c r="G243" s="60"/>
      <c r="H243" s="63"/>
      <c r="I243" s="61"/>
      <c r="J243" s="61"/>
      <c r="K243" s="63"/>
      <c r="L243" s="11"/>
      <c r="M243" s="11"/>
      <c r="N243" s="11"/>
      <c r="O243" s="11"/>
      <c r="P243" s="11"/>
      <c r="Q243" s="11"/>
      <c r="R243" s="11"/>
      <c r="S243" s="11"/>
      <c r="T243" s="11"/>
      <c r="U243" s="60"/>
      <c r="V243" s="60"/>
      <c r="W243" s="60"/>
      <c r="X243" s="60"/>
      <c r="Y243" s="60"/>
      <c r="Z243" s="60"/>
      <c r="AA243" s="60"/>
      <c r="AB243" s="60"/>
      <c r="AC243" s="3"/>
      <c r="AD243" s="67"/>
      <c r="AE243" s="136"/>
      <c r="AF243" s="136"/>
      <c r="AG243" s="136"/>
      <c r="AH243" s="102"/>
    </row>
    <row r="244" spans="1:34" x14ac:dyDescent="0.25">
      <c r="A244" s="11"/>
      <c r="B244" s="11"/>
      <c r="C244" s="11"/>
      <c r="D244" s="11"/>
      <c r="E244" s="11"/>
      <c r="F244" s="60"/>
      <c r="G244" s="60"/>
      <c r="H244" s="63"/>
      <c r="I244" s="61"/>
      <c r="J244" s="61"/>
      <c r="K244" s="63"/>
      <c r="L244" s="11"/>
      <c r="M244" s="11"/>
      <c r="N244" s="11"/>
      <c r="O244" s="11"/>
      <c r="P244" s="11"/>
      <c r="Q244" s="11"/>
      <c r="R244" s="11"/>
      <c r="S244" s="11"/>
      <c r="T244" s="11"/>
      <c r="U244" s="60"/>
      <c r="V244" s="60"/>
      <c r="W244" s="60"/>
      <c r="X244" s="60"/>
      <c r="Y244" s="60"/>
      <c r="Z244" s="60"/>
      <c r="AA244" s="60"/>
      <c r="AB244" s="60"/>
      <c r="AC244" s="3"/>
      <c r="AD244" s="67"/>
      <c r="AE244" s="136"/>
      <c r="AF244" s="136"/>
      <c r="AG244" s="136"/>
      <c r="AH244" s="102"/>
    </row>
    <row r="245" spans="1:34" x14ac:dyDescent="0.25">
      <c r="A245" s="11"/>
      <c r="B245" s="11"/>
      <c r="C245" s="11"/>
      <c r="D245" s="11"/>
      <c r="E245" s="11"/>
      <c r="F245" s="60"/>
      <c r="G245" s="60"/>
      <c r="H245" s="63"/>
      <c r="I245" s="61"/>
      <c r="J245" s="61"/>
      <c r="K245" s="63"/>
      <c r="L245" s="11"/>
      <c r="M245" s="11"/>
      <c r="N245" s="11"/>
      <c r="O245" s="11"/>
      <c r="P245" s="11"/>
      <c r="Q245" s="11"/>
      <c r="R245" s="11"/>
      <c r="S245" s="11"/>
      <c r="T245" s="11"/>
      <c r="U245" s="60"/>
      <c r="V245" s="60"/>
      <c r="W245" s="60"/>
      <c r="X245" s="60"/>
      <c r="Y245" s="60"/>
      <c r="Z245" s="60"/>
      <c r="AA245" s="60"/>
      <c r="AB245" s="60"/>
      <c r="AC245" s="3"/>
      <c r="AD245" s="67"/>
      <c r="AE245" s="136"/>
      <c r="AF245" s="136"/>
      <c r="AG245" s="136"/>
      <c r="AH245" s="102"/>
    </row>
    <row r="246" spans="1:34" x14ac:dyDescent="0.25">
      <c r="A246" s="11"/>
      <c r="B246" s="11"/>
      <c r="C246" s="11"/>
      <c r="D246" s="11"/>
      <c r="E246" s="11"/>
      <c r="F246" s="60"/>
      <c r="G246" s="60"/>
      <c r="H246" s="63"/>
      <c r="I246" s="61"/>
      <c r="J246" s="61"/>
      <c r="K246" s="63"/>
      <c r="L246" s="11"/>
      <c r="M246" s="11"/>
      <c r="N246" s="11"/>
      <c r="O246" s="11"/>
      <c r="P246" s="11"/>
      <c r="Q246" s="11"/>
      <c r="R246" s="11"/>
      <c r="S246" s="11"/>
      <c r="T246" s="11"/>
      <c r="U246" s="60"/>
      <c r="V246" s="60"/>
      <c r="W246" s="60"/>
      <c r="X246" s="60"/>
      <c r="Y246" s="60"/>
      <c r="Z246" s="60"/>
      <c r="AA246" s="60"/>
      <c r="AB246" s="60"/>
      <c r="AC246" s="3"/>
      <c r="AD246" s="67"/>
      <c r="AE246" s="136"/>
      <c r="AF246" s="136"/>
      <c r="AG246" s="136"/>
      <c r="AH246" s="102"/>
    </row>
    <row r="247" spans="1:34" x14ac:dyDescent="0.25">
      <c r="A247" s="11"/>
      <c r="B247" s="11"/>
      <c r="C247" s="11"/>
      <c r="D247" s="11"/>
      <c r="E247" s="11"/>
      <c r="F247" s="60"/>
      <c r="G247" s="60"/>
      <c r="H247" s="63"/>
      <c r="I247" s="61"/>
      <c r="J247" s="61"/>
      <c r="K247" s="63"/>
      <c r="L247" s="11"/>
      <c r="M247" s="11"/>
      <c r="N247" s="11"/>
      <c r="O247" s="11"/>
      <c r="P247" s="11"/>
      <c r="Q247" s="11"/>
      <c r="R247" s="11"/>
      <c r="S247" s="11"/>
      <c r="T247" s="11"/>
      <c r="U247" s="60"/>
      <c r="V247" s="60"/>
      <c r="W247" s="60"/>
      <c r="X247" s="60"/>
      <c r="Y247" s="60"/>
      <c r="Z247" s="60"/>
      <c r="AA247" s="60"/>
      <c r="AB247" s="60"/>
      <c r="AC247" s="3"/>
      <c r="AD247" s="67"/>
      <c r="AE247" s="136"/>
      <c r="AF247" s="136"/>
      <c r="AG247" s="136"/>
      <c r="AH247" s="102"/>
    </row>
    <row r="248" spans="1:34" x14ac:dyDescent="0.25">
      <c r="A248" s="11"/>
      <c r="B248" s="11"/>
      <c r="C248" s="11"/>
      <c r="D248" s="11"/>
      <c r="E248" s="11"/>
      <c r="F248" s="60"/>
      <c r="G248" s="60"/>
      <c r="H248" s="63"/>
      <c r="I248" s="61"/>
      <c r="J248" s="61"/>
      <c r="K248" s="63"/>
      <c r="L248" s="11"/>
      <c r="M248" s="11"/>
      <c r="N248" s="11"/>
      <c r="O248" s="11"/>
      <c r="P248" s="11"/>
      <c r="Q248" s="11"/>
      <c r="R248" s="11"/>
      <c r="S248" s="11"/>
      <c r="T248" s="11"/>
      <c r="U248" s="60"/>
      <c r="V248" s="60"/>
      <c r="W248" s="60"/>
      <c r="X248" s="60"/>
      <c r="Y248" s="60"/>
      <c r="Z248" s="60"/>
      <c r="AA248" s="60"/>
      <c r="AB248" s="60"/>
      <c r="AC248" s="3"/>
      <c r="AD248" s="67"/>
      <c r="AE248" s="136"/>
      <c r="AF248" s="136"/>
      <c r="AG248" s="136"/>
      <c r="AH248" s="102"/>
    </row>
    <row r="249" spans="1:34" x14ac:dyDescent="0.25">
      <c r="A249" s="11"/>
      <c r="B249" s="11"/>
      <c r="C249" s="11"/>
      <c r="D249" s="11"/>
      <c r="E249" s="11"/>
      <c r="F249" s="60"/>
      <c r="G249" s="60"/>
      <c r="H249" s="63"/>
      <c r="I249" s="61"/>
      <c r="J249" s="61"/>
      <c r="K249" s="63"/>
      <c r="L249" s="11"/>
      <c r="M249" s="11"/>
      <c r="N249" s="11"/>
      <c r="O249" s="11"/>
      <c r="P249" s="11"/>
      <c r="Q249" s="11"/>
      <c r="R249" s="11"/>
      <c r="S249" s="11"/>
      <c r="T249" s="11"/>
      <c r="U249" s="60"/>
      <c r="V249" s="60"/>
      <c r="W249" s="60"/>
      <c r="X249" s="60"/>
      <c r="Y249" s="60"/>
      <c r="Z249" s="60"/>
      <c r="AA249" s="60"/>
      <c r="AB249" s="60"/>
      <c r="AC249" s="3"/>
      <c r="AD249" s="67"/>
      <c r="AE249" s="136"/>
      <c r="AF249" s="136"/>
      <c r="AG249" s="136"/>
      <c r="AH249" s="102"/>
    </row>
    <row r="250" spans="1:34" x14ac:dyDescent="0.25">
      <c r="A250" s="11"/>
      <c r="B250" s="11"/>
      <c r="C250" s="11"/>
      <c r="D250" s="11"/>
      <c r="E250" s="11"/>
      <c r="F250" s="60"/>
      <c r="G250" s="60"/>
      <c r="H250" s="63"/>
      <c r="I250" s="61"/>
      <c r="J250" s="61"/>
      <c r="K250" s="63"/>
      <c r="L250" s="11"/>
      <c r="M250" s="11"/>
      <c r="N250" s="11"/>
      <c r="O250" s="11"/>
      <c r="P250" s="11"/>
      <c r="Q250" s="11"/>
      <c r="R250" s="11"/>
      <c r="S250" s="11"/>
      <c r="T250" s="11"/>
      <c r="U250" s="60"/>
      <c r="V250" s="60"/>
      <c r="W250" s="60"/>
      <c r="X250" s="60"/>
      <c r="Y250" s="60"/>
      <c r="Z250" s="60"/>
      <c r="AA250" s="60"/>
      <c r="AB250" s="60"/>
      <c r="AC250" s="3"/>
      <c r="AD250" s="67"/>
      <c r="AE250" s="136"/>
      <c r="AF250" s="136"/>
      <c r="AG250" s="136"/>
      <c r="AH250" s="102"/>
    </row>
    <row r="251" spans="1:34" x14ac:dyDescent="0.25">
      <c r="A251" s="11"/>
      <c r="B251" s="11"/>
      <c r="C251" s="11"/>
      <c r="D251" s="11"/>
      <c r="E251" s="11"/>
      <c r="F251" s="60"/>
      <c r="G251" s="60"/>
      <c r="H251" s="63"/>
      <c r="I251" s="61"/>
      <c r="J251" s="61"/>
      <c r="K251" s="63"/>
      <c r="L251" s="11"/>
      <c r="M251" s="11"/>
      <c r="N251" s="11"/>
      <c r="O251" s="11"/>
      <c r="P251" s="11"/>
      <c r="Q251" s="11"/>
      <c r="R251" s="11"/>
      <c r="S251" s="11"/>
      <c r="T251" s="11"/>
      <c r="U251" s="60"/>
      <c r="V251" s="60"/>
      <c r="W251" s="60"/>
      <c r="X251" s="60"/>
      <c r="Y251" s="60"/>
      <c r="Z251" s="60"/>
      <c r="AA251" s="60"/>
      <c r="AB251" s="60"/>
      <c r="AC251" s="3"/>
      <c r="AD251" s="67"/>
      <c r="AE251" s="136"/>
      <c r="AF251" s="136"/>
      <c r="AG251" s="136"/>
      <c r="AH251" s="102"/>
    </row>
    <row r="252" spans="1:34" x14ac:dyDescent="0.25">
      <c r="A252" s="11"/>
      <c r="B252" s="11"/>
      <c r="C252" s="11"/>
      <c r="D252" s="11"/>
      <c r="E252" s="11"/>
      <c r="F252" s="60"/>
      <c r="G252" s="60"/>
      <c r="H252" s="63"/>
      <c r="I252" s="61"/>
      <c r="J252" s="61"/>
      <c r="K252" s="63"/>
      <c r="L252" s="11"/>
      <c r="M252" s="11"/>
      <c r="N252" s="11"/>
      <c r="O252" s="11"/>
      <c r="P252" s="11"/>
      <c r="Q252" s="11"/>
      <c r="R252" s="11"/>
      <c r="S252" s="11"/>
      <c r="T252" s="11"/>
      <c r="U252" s="60"/>
      <c r="V252" s="60"/>
      <c r="W252" s="60"/>
      <c r="X252" s="60"/>
      <c r="Y252" s="60"/>
      <c r="Z252" s="60"/>
      <c r="AA252" s="60"/>
      <c r="AB252" s="60"/>
      <c r="AC252" s="3"/>
      <c r="AD252" s="67"/>
      <c r="AE252" s="136"/>
      <c r="AF252" s="136"/>
      <c r="AG252" s="136"/>
      <c r="AH252" s="102"/>
    </row>
    <row r="253" spans="1:34" x14ac:dyDescent="0.25">
      <c r="A253" s="11"/>
      <c r="B253" s="11"/>
      <c r="C253" s="11"/>
      <c r="D253" s="11"/>
      <c r="E253" s="11"/>
      <c r="F253" s="60"/>
      <c r="G253" s="60"/>
      <c r="H253" s="63"/>
      <c r="I253" s="61"/>
      <c r="J253" s="61"/>
      <c r="K253" s="63"/>
      <c r="L253" s="11"/>
      <c r="M253" s="11"/>
      <c r="N253" s="11"/>
      <c r="O253" s="11"/>
      <c r="P253" s="11"/>
      <c r="Q253" s="11"/>
      <c r="R253" s="11"/>
      <c r="S253" s="11"/>
      <c r="T253" s="11"/>
      <c r="U253" s="60"/>
      <c r="V253" s="60"/>
      <c r="W253" s="60"/>
      <c r="X253" s="60"/>
      <c r="Y253" s="60"/>
      <c r="Z253" s="60"/>
      <c r="AA253" s="60"/>
      <c r="AB253" s="60"/>
      <c r="AC253" s="3"/>
      <c r="AD253" s="67"/>
      <c r="AE253" s="136"/>
      <c r="AF253" s="136"/>
      <c r="AG253" s="136"/>
      <c r="AH253" s="102"/>
    </row>
    <row r="254" spans="1:34" x14ac:dyDescent="0.25">
      <c r="A254" s="11"/>
      <c r="B254" s="11"/>
      <c r="C254" s="11"/>
      <c r="D254" s="11"/>
      <c r="E254" s="11"/>
      <c r="F254" s="60"/>
      <c r="G254" s="60"/>
      <c r="H254" s="63"/>
      <c r="I254" s="61"/>
      <c r="J254" s="61"/>
      <c r="K254" s="63"/>
      <c r="L254" s="11"/>
      <c r="M254" s="11"/>
      <c r="N254" s="11"/>
      <c r="O254" s="11"/>
      <c r="P254" s="11"/>
      <c r="Q254" s="11"/>
      <c r="R254" s="11"/>
      <c r="S254" s="11"/>
      <c r="T254" s="11"/>
      <c r="U254" s="60"/>
      <c r="V254" s="60"/>
      <c r="W254" s="60"/>
      <c r="X254" s="60"/>
      <c r="Y254" s="60"/>
      <c r="Z254" s="60"/>
      <c r="AA254" s="60"/>
      <c r="AB254" s="60"/>
      <c r="AC254" s="3"/>
      <c r="AD254" s="67"/>
      <c r="AE254" s="136"/>
      <c r="AF254" s="136"/>
      <c r="AG254" s="136"/>
      <c r="AH254" s="102"/>
    </row>
    <row r="255" spans="1:34" x14ac:dyDescent="0.25">
      <c r="A255" s="11"/>
      <c r="B255" s="11"/>
      <c r="C255" s="11"/>
      <c r="D255" s="11"/>
      <c r="E255" s="11"/>
      <c r="F255" s="60"/>
      <c r="G255" s="60"/>
      <c r="H255" s="63"/>
      <c r="I255" s="61"/>
      <c r="J255" s="61"/>
      <c r="K255" s="63"/>
      <c r="L255" s="11"/>
      <c r="M255" s="11"/>
      <c r="N255" s="11"/>
      <c r="O255" s="11"/>
      <c r="P255" s="11"/>
      <c r="Q255" s="11"/>
      <c r="R255" s="11"/>
      <c r="S255" s="11"/>
      <c r="T255" s="11"/>
      <c r="U255" s="60"/>
      <c r="V255" s="60"/>
      <c r="W255" s="60"/>
      <c r="X255" s="60"/>
      <c r="Y255" s="60"/>
      <c r="Z255" s="60"/>
      <c r="AA255" s="60"/>
      <c r="AB255" s="60"/>
      <c r="AC255" s="3"/>
      <c r="AD255" s="67"/>
      <c r="AE255" s="136"/>
      <c r="AF255" s="136"/>
      <c r="AG255" s="136"/>
      <c r="AH255" s="102"/>
    </row>
    <row r="256" spans="1:34" x14ac:dyDescent="0.25">
      <c r="A256" s="11"/>
      <c r="B256" s="11"/>
      <c r="C256" s="11"/>
      <c r="D256" s="11"/>
      <c r="E256" s="11"/>
      <c r="F256" s="60"/>
      <c r="G256" s="60"/>
      <c r="H256" s="63"/>
      <c r="I256" s="61"/>
      <c r="J256" s="61"/>
      <c r="K256" s="63"/>
      <c r="L256" s="11"/>
      <c r="M256" s="11"/>
      <c r="N256" s="11"/>
      <c r="O256" s="11"/>
      <c r="P256" s="11"/>
      <c r="Q256" s="11"/>
      <c r="R256" s="11"/>
      <c r="S256" s="11"/>
      <c r="T256" s="11"/>
      <c r="U256" s="60"/>
      <c r="V256" s="60"/>
      <c r="W256" s="60"/>
      <c r="X256" s="60"/>
      <c r="Y256" s="60"/>
      <c r="Z256" s="60"/>
      <c r="AA256" s="60"/>
      <c r="AB256" s="60"/>
      <c r="AC256" s="3"/>
      <c r="AD256" s="67"/>
      <c r="AE256" s="136"/>
      <c r="AF256" s="136"/>
      <c r="AG256" s="136"/>
      <c r="AH256" s="102"/>
    </row>
    <row r="257" spans="1:34" x14ac:dyDescent="0.25">
      <c r="A257" s="11"/>
      <c r="B257" s="11"/>
      <c r="C257" s="11"/>
      <c r="D257" s="11"/>
      <c r="E257" s="11"/>
      <c r="F257" s="60"/>
      <c r="G257" s="60"/>
      <c r="H257" s="63"/>
      <c r="I257" s="61"/>
      <c r="J257" s="61"/>
      <c r="K257" s="63"/>
      <c r="L257" s="11"/>
      <c r="M257" s="11"/>
      <c r="N257" s="11"/>
      <c r="O257" s="11"/>
      <c r="P257" s="11"/>
      <c r="Q257" s="11"/>
      <c r="R257" s="11"/>
      <c r="S257" s="11"/>
      <c r="T257" s="11"/>
      <c r="U257" s="60"/>
      <c r="V257" s="60"/>
      <c r="W257" s="60"/>
      <c r="X257" s="60"/>
      <c r="Y257" s="60"/>
      <c r="Z257" s="60"/>
      <c r="AA257" s="60"/>
      <c r="AB257" s="60"/>
      <c r="AC257" s="3"/>
      <c r="AD257" s="67"/>
      <c r="AE257" s="136"/>
      <c r="AF257" s="136"/>
      <c r="AG257" s="136"/>
      <c r="AH257" s="102"/>
    </row>
    <row r="258" spans="1:34" x14ac:dyDescent="0.25">
      <c r="A258" s="11"/>
      <c r="B258" s="11"/>
      <c r="C258" s="11"/>
      <c r="D258" s="11"/>
      <c r="E258" s="11"/>
      <c r="F258" s="60"/>
      <c r="G258" s="60"/>
      <c r="H258" s="63"/>
      <c r="I258" s="61"/>
      <c r="J258" s="61"/>
      <c r="K258" s="63"/>
      <c r="L258" s="11"/>
      <c r="M258" s="11"/>
      <c r="N258" s="11"/>
      <c r="O258" s="11"/>
      <c r="P258" s="11"/>
      <c r="Q258" s="11"/>
      <c r="R258" s="11"/>
      <c r="S258" s="11"/>
      <c r="T258" s="11"/>
      <c r="U258" s="60"/>
      <c r="V258" s="60"/>
      <c r="W258" s="60"/>
      <c r="X258" s="60"/>
      <c r="Y258" s="60"/>
      <c r="Z258" s="60"/>
      <c r="AA258" s="60"/>
      <c r="AB258" s="60"/>
      <c r="AC258" s="3"/>
      <c r="AD258" s="67"/>
      <c r="AE258" s="136"/>
      <c r="AF258" s="136"/>
      <c r="AG258" s="136"/>
      <c r="AH258" s="102"/>
    </row>
    <row r="259" spans="1:34" x14ac:dyDescent="0.25">
      <c r="A259" s="11"/>
      <c r="B259" s="11"/>
      <c r="C259" s="11"/>
      <c r="D259" s="11"/>
      <c r="E259" s="11"/>
      <c r="F259" s="60"/>
      <c r="G259" s="60"/>
      <c r="H259" s="63"/>
      <c r="I259" s="61"/>
      <c r="J259" s="61"/>
      <c r="K259" s="63"/>
      <c r="L259" s="11"/>
      <c r="M259" s="11"/>
      <c r="N259" s="11"/>
      <c r="O259" s="11"/>
      <c r="P259" s="11"/>
      <c r="Q259" s="11"/>
      <c r="R259" s="11"/>
      <c r="S259" s="11"/>
      <c r="T259" s="11"/>
      <c r="U259" s="60"/>
      <c r="V259" s="60"/>
      <c r="W259" s="60"/>
      <c r="X259" s="60"/>
      <c r="Y259" s="60"/>
      <c r="Z259" s="60"/>
      <c r="AA259" s="60"/>
      <c r="AB259" s="60"/>
      <c r="AC259" s="3"/>
      <c r="AD259" s="67"/>
      <c r="AE259" s="136"/>
      <c r="AF259" s="136"/>
      <c r="AG259" s="136"/>
      <c r="AH259" s="102"/>
    </row>
    <row r="260" spans="1:34" x14ac:dyDescent="0.25">
      <c r="A260" s="11"/>
      <c r="B260" s="11"/>
      <c r="C260" s="11"/>
      <c r="D260" s="11"/>
      <c r="E260" s="11"/>
      <c r="F260" s="60"/>
      <c r="G260" s="60"/>
      <c r="H260" s="63"/>
      <c r="I260" s="61"/>
      <c r="J260" s="61"/>
      <c r="K260" s="63"/>
      <c r="L260" s="11"/>
      <c r="M260" s="11"/>
      <c r="N260" s="11"/>
      <c r="O260" s="11"/>
      <c r="P260" s="11"/>
      <c r="Q260" s="11"/>
      <c r="R260" s="11"/>
      <c r="S260" s="11"/>
      <c r="T260" s="11"/>
      <c r="U260" s="60"/>
      <c r="V260" s="60"/>
      <c r="W260" s="60"/>
      <c r="X260" s="60"/>
      <c r="Y260" s="60"/>
      <c r="Z260" s="60"/>
      <c r="AA260" s="60"/>
      <c r="AB260" s="60"/>
      <c r="AC260" s="3"/>
      <c r="AD260" s="67"/>
      <c r="AE260" s="136"/>
      <c r="AF260" s="136"/>
      <c r="AG260" s="136"/>
      <c r="AH260" s="102"/>
    </row>
    <row r="261" spans="1:34" x14ac:dyDescent="0.25">
      <c r="A261" s="11"/>
      <c r="B261" s="11"/>
      <c r="C261" s="11"/>
      <c r="D261" s="11"/>
      <c r="E261" s="11"/>
      <c r="F261" s="60"/>
      <c r="G261" s="60"/>
      <c r="H261" s="63"/>
      <c r="I261" s="61"/>
      <c r="J261" s="61"/>
      <c r="K261" s="63"/>
      <c r="L261" s="11"/>
      <c r="M261" s="11"/>
      <c r="N261" s="11"/>
      <c r="O261" s="11"/>
      <c r="P261" s="11"/>
      <c r="Q261" s="11"/>
      <c r="R261" s="11"/>
      <c r="S261" s="11"/>
      <c r="T261" s="11"/>
      <c r="U261" s="60"/>
      <c r="V261" s="60"/>
      <c r="W261" s="60"/>
      <c r="X261" s="60"/>
      <c r="Y261" s="60"/>
      <c r="Z261" s="60"/>
      <c r="AA261" s="60"/>
      <c r="AB261" s="60"/>
      <c r="AC261" s="3"/>
      <c r="AD261" s="67"/>
      <c r="AE261" s="136"/>
      <c r="AF261" s="136"/>
      <c r="AG261" s="136"/>
      <c r="AH261" s="102"/>
    </row>
    <row r="262" spans="1:34" x14ac:dyDescent="0.25">
      <c r="A262" s="11"/>
      <c r="B262" s="11"/>
      <c r="C262" s="11"/>
      <c r="D262" s="11"/>
      <c r="E262" s="11"/>
      <c r="F262" s="60"/>
      <c r="G262" s="60"/>
      <c r="H262" s="63"/>
      <c r="I262" s="61"/>
      <c r="J262" s="61"/>
      <c r="K262" s="63"/>
      <c r="L262" s="11"/>
      <c r="M262" s="11"/>
      <c r="N262" s="11"/>
      <c r="O262" s="11"/>
      <c r="P262" s="11"/>
      <c r="Q262" s="11"/>
      <c r="R262" s="11"/>
      <c r="S262" s="11"/>
      <c r="T262" s="11"/>
      <c r="U262" s="60"/>
      <c r="V262" s="60"/>
      <c r="W262" s="60"/>
      <c r="X262" s="60"/>
      <c r="Y262" s="60"/>
      <c r="Z262" s="60"/>
      <c r="AA262" s="60"/>
      <c r="AB262" s="60"/>
      <c r="AC262" s="3"/>
      <c r="AD262" s="67"/>
      <c r="AE262" s="136"/>
      <c r="AF262" s="136"/>
      <c r="AG262" s="136"/>
      <c r="AH262" s="102"/>
    </row>
    <row r="263" spans="1:34" x14ac:dyDescent="0.25">
      <c r="A263" s="11"/>
      <c r="B263" s="11"/>
      <c r="C263" s="11"/>
      <c r="D263" s="11"/>
      <c r="E263" s="11"/>
      <c r="F263" s="60"/>
      <c r="G263" s="60"/>
      <c r="H263" s="63"/>
      <c r="I263" s="61"/>
      <c r="J263" s="61"/>
      <c r="K263" s="63"/>
      <c r="L263" s="11"/>
      <c r="M263" s="11"/>
      <c r="N263" s="11"/>
      <c r="O263" s="11"/>
      <c r="P263" s="11"/>
      <c r="Q263" s="11"/>
      <c r="R263" s="11"/>
      <c r="S263" s="11"/>
      <c r="T263" s="11"/>
      <c r="U263" s="60"/>
      <c r="V263" s="60"/>
      <c r="W263" s="60"/>
      <c r="X263" s="60"/>
      <c r="Y263" s="60"/>
      <c r="Z263" s="60"/>
      <c r="AA263" s="60"/>
      <c r="AB263" s="60"/>
      <c r="AC263" s="3"/>
      <c r="AD263" s="67"/>
      <c r="AE263" s="136"/>
      <c r="AF263" s="136"/>
      <c r="AG263" s="136"/>
      <c r="AH263" s="102"/>
    </row>
    <row r="264" spans="1:34" x14ac:dyDescent="0.25">
      <c r="A264" s="11"/>
      <c r="B264" s="11"/>
      <c r="C264" s="11"/>
      <c r="D264" s="11"/>
      <c r="E264" s="11"/>
      <c r="F264" s="60"/>
      <c r="G264" s="60"/>
      <c r="H264" s="63"/>
      <c r="I264" s="61"/>
      <c r="J264" s="61"/>
      <c r="K264" s="63"/>
      <c r="L264" s="11"/>
      <c r="M264" s="11"/>
      <c r="N264" s="11"/>
      <c r="O264" s="11"/>
      <c r="P264" s="11"/>
      <c r="Q264" s="11"/>
      <c r="R264" s="11"/>
      <c r="S264" s="11"/>
      <c r="T264" s="11"/>
      <c r="U264" s="60"/>
      <c r="V264" s="60"/>
      <c r="W264" s="60"/>
      <c r="X264" s="60"/>
      <c r="Y264" s="60"/>
      <c r="Z264" s="60"/>
      <c r="AA264" s="60"/>
      <c r="AB264" s="60"/>
      <c r="AC264" s="3"/>
      <c r="AD264" s="67"/>
      <c r="AE264" s="136"/>
      <c r="AF264" s="136"/>
      <c r="AG264" s="136"/>
      <c r="AH264" s="102"/>
    </row>
    <row r="265" spans="1:34" x14ac:dyDescent="0.25">
      <c r="A265" s="11"/>
      <c r="B265" s="11"/>
      <c r="C265" s="11"/>
      <c r="D265" s="11"/>
      <c r="E265" s="11"/>
      <c r="F265" s="60"/>
      <c r="G265" s="60"/>
      <c r="H265" s="63"/>
      <c r="I265" s="61"/>
      <c r="J265" s="61"/>
      <c r="K265" s="63"/>
      <c r="L265" s="11"/>
      <c r="M265" s="11"/>
      <c r="N265" s="11"/>
      <c r="O265" s="11"/>
      <c r="P265" s="11"/>
      <c r="Q265" s="11"/>
      <c r="R265" s="11"/>
      <c r="S265" s="11"/>
      <c r="T265" s="11"/>
      <c r="U265" s="60"/>
      <c r="V265" s="60"/>
      <c r="W265" s="60"/>
      <c r="X265" s="60"/>
      <c r="Y265" s="60"/>
      <c r="Z265" s="60"/>
      <c r="AA265" s="60"/>
      <c r="AB265" s="60"/>
      <c r="AC265" s="3"/>
      <c r="AD265" s="67"/>
      <c r="AE265" s="136"/>
      <c r="AF265" s="136"/>
      <c r="AG265" s="136"/>
      <c r="AH265" s="102"/>
    </row>
    <row r="266" spans="1:34" x14ac:dyDescent="0.25">
      <c r="A266" s="11"/>
      <c r="B266" s="11"/>
      <c r="C266" s="11"/>
      <c r="D266" s="11"/>
      <c r="E266" s="11"/>
      <c r="F266" s="60"/>
      <c r="G266" s="60"/>
      <c r="H266" s="63"/>
      <c r="I266" s="61"/>
      <c r="J266" s="61"/>
      <c r="K266" s="63"/>
      <c r="L266" s="11"/>
      <c r="M266" s="11"/>
      <c r="N266" s="11"/>
      <c r="O266" s="11"/>
      <c r="P266" s="11"/>
      <c r="Q266" s="11"/>
      <c r="R266" s="11"/>
      <c r="S266" s="11"/>
      <c r="T266" s="11"/>
      <c r="U266" s="60"/>
      <c r="V266" s="60"/>
      <c r="W266" s="60"/>
      <c r="X266" s="60"/>
      <c r="Y266" s="60"/>
      <c r="Z266" s="60"/>
      <c r="AA266" s="60"/>
      <c r="AB266" s="60"/>
      <c r="AC266" s="3"/>
      <c r="AD266" s="67"/>
      <c r="AE266" s="136"/>
      <c r="AF266" s="136"/>
      <c r="AG266" s="136"/>
      <c r="AH266" s="102"/>
    </row>
    <row r="267" spans="1:34" x14ac:dyDescent="0.25">
      <c r="A267" s="11"/>
      <c r="B267" s="11"/>
      <c r="C267" s="11"/>
      <c r="D267" s="11"/>
      <c r="E267" s="11"/>
      <c r="F267" s="60"/>
      <c r="G267" s="60"/>
      <c r="H267" s="63"/>
      <c r="I267" s="61"/>
      <c r="J267" s="61"/>
      <c r="K267" s="63"/>
      <c r="L267" s="11"/>
      <c r="M267" s="11"/>
      <c r="N267" s="11"/>
      <c r="O267" s="11"/>
      <c r="P267" s="11"/>
      <c r="Q267" s="11"/>
      <c r="R267" s="11"/>
      <c r="S267" s="11"/>
      <c r="T267" s="11"/>
      <c r="U267" s="60"/>
      <c r="V267" s="60"/>
      <c r="W267" s="60"/>
      <c r="X267" s="60"/>
      <c r="Y267" s="60"/>
      <c r="Z267" s="60"/>
      <c r="AA267" s="60"/>
      <c r="AB267" s="60"/>
      <c r="AC267" s="3"/>
      <c r="AD267" s="67"/>
      <c r="AE267" s="136"/>
      <c r="AF267" s="136"/>
      <c r="AG267" s="136"/>
      <c r="AH267" s="102"/>
    </row>
    <row r="268" spans="1:34" x14ac:dyDescent="0.25">
      <c r="A268" s="11"/>
      <c r="B268" s="11"/>
      <c r="C268" s="11"/>
      <c r="D268" s="11"/>
      <c r="E268" s="11"/>
      <c r="F268" s="60"/>
      <c r="G268" s="60"/>
      <c r="H268" s="63"/>
      <c r="I268" s="61"/>
      <c r="J268" s="61"/>
      <c r="K268" s="63"/>
      <c r="L268" s="11"/>
      <c r="M268" s="11"/>
      <c r="N268" s="11"/>
      <c r="O268" s="11"/>
      <c r="P268" s="11"/>
      <c r="Q268" s="11"/>
      <c r="R268" s="11"/>
      <c r="S268" s="11"/>
      <c r="T268" s="11"/>
      <c r="U268" s="60"/>
      <c r="V268" s="60"/>
      <c r="W268" s="60"/>
      <c r="X268" s="60"/>
      <c r="Y268" s="60"/>
      <c r="Z268" s="60"/>
      <c r="AA268" s="60"/>
      <c r="AB268" s="60"/>
      <c r="AC268" s="3"/>
      <c r="AD268" s="67"/>
      <c r="AE268" s="136"/>
      <c r="AF268" s="136"/>
      <c r="AG268" s="136"/>
      <c r="AH268" s="102"/>
    </row>
    <row r="269" spans="1:34" x14ac:dyDescent="0.25">
      <c r="A269" s="11"/>
      <c r="B269" s="11"/>
      <c r="C269" s="11"/>
      <c r="D269" s="11"/>
      <c r="E269" s="11"/>
      <c r="F269" s="60"/>
      <c r="G269" s="60"/>
      <c r="H269" s="63"/>
      <c r="I269" s="61"/>
      <c r="J269" s="61"/>
      <c r="K269" s="63"/>
      <c r="L269" s="11"/>
      <c r="M269" s="11"/>
      <c r="N269" s="11"/>
      <c r="O269" s="11"/>
      <c r="P269" s="11"/>
      <c r="Q269" s="11"/>
      <c r="R269" s="11"/>
      <c r="S269" s="11"/>
      <c r="T269" s="11"/>
      <c r="U269" s="60"/>
      <c r="V269" s="60"/>
      <c r="W269" s="60"/>
      <c r="X269" s="60"/>
      <c r="Y269" s="60"/>
      <c r="Z269" s="60"/>
      <c r="AA269" s="60"/>
      <c r="AB269" s="60"/>
      <c r="AC269" s="3"/>
      <c r="AD269" s="67"/>
      <c r="AE269" s="136"/>
      <c r="AF269" s="136"/>
      <c r="AG269" s="136"/>
      <c r="AH269" s="102"/>
    </row>
    <row r="270" spans="1:34" x14ac:dyDescent="0.25">
      <c r="A270" s="11"/>
      <c r="B270" s="11"/>
      <c r="C270" s="11"/>
      <c r="D270" s="11"/>
      <c r="E270" s="11"/>
      <c r="F270" s="60"/>
      <c r="G270" s="60"/>
      <c r="H270" s="63"/>
      <c r="I270" s="61"/>
      <c r="J270" s="61"/>
      <c r="K270" s="63"/>
      <c r="L270" s="11"/>
      <c r="M270" s="11"/>
      <c r="N270" s="11"/>
      <c r="O270" s="11"/>
      <c r="P270" s="11"/>
      <c r="Q270" s="11"/>
      <c r="R270" s="11"/>
      <c r="S270" s="11"/>
      <c r="T270" s="11"/>
      <c r="U270" s="60"/>
      <c r="V270" s="60"/>
      <c r="W270" s="60"/>
      <c r="X270" s="60"/>
      <c r="Y270" s="60"/>
      <c r="Z270" s="60"/>
      <c r="AA270" s="60"/>
      <c r="AB270" s="60"/>
      <c r="AC270" s="3"/>
      <c r="AD270" s="67"/>
      <c r="AE270" s="136"/>
      <c r="AF270" s="136"/>
      <c r="AG270" s="136"/>
      <c r="AH270" s="102"/>
    </row>
    <row r="271" spans="1:34" x14ac:dyDescent="0.25">
      <c r="A271" s="11"/>
      <c r="B271" s="11"/>
      <c r="C271" s="11"/>
      <c r="D271" s="11"/>
      <c r="E271" s="11"/>
      <c r="F271" s="60"/>
      <c r="G271" s="60"/>
      <c r="H271" s="63"/>
      <c r="I271" s="61"/>
      <c r="J271" s="61"/>
      <c r="K271" s="63"/>
      <c r="L271" s="11"/>
      <c r="M271" s="11"/>
      <c r="N271" s="11"/>
      <c r="O271" s="11"/>
      <c r="P271" s="11"/>
      <c r="Q271" s="11"/>
      <c r="R271" s="11"/>
      <c r="S271" s="11"/>
      <c r="T271" s="11"/>
      <c r="U271" s="60"/>
      <c r="V271" s="60"/>
      <c r="W271" s="60"/>
      <c r="X271" s="60"/>
      <c r="Y271" s="60"/>
      <c r="Z271" s="60"/>
      <c r="AA271" s="60"/>
      <c r="AB271" s="60"/>
      <c r="AC271" s="3"/>
      <c r="AD271" s="67"/>
      <c r="AE271" s="136"/>
      <c r="AF271" s="136"/>
      <c r="AG271" s="136"/>
      <c r="AH271" s="102"/>
    </row>
    <row r="272" spans="1:34" x14ac:dyDescent="0.25">
      <c r="A272" s="11"/>
      <c r="B272" s="11"/>
      <c r="C272" s="11"/>
      <c r="D272" s="11"/>
      <c r="E272" s="11"/>
      <c r="F272" s="60"/>
      <c r="G272" s="60"/>
      <c r="H272" s="63"/>
      <c r="I272" s="61"/>
      <c r="J272" s="61"/>
      <c r="K272" s="63"/>
      <c r="L272" s="11"/>
      <c r="M272" s="11"/>
      <c r="N272" s="11"/>
      <c r="O272" s="11"/>
      <c r="P272" s="11"/>
      <c r="Q272" s="11"/>
      <c r="R272" s="11"/>
      <c r="S272" s="11"/>
      <c r="T272" s="11"/>
      <c r="U272" s="60"/>
      <c r="V272" s="60"/>
      <c r="W272" s="60"/>
      <c r="X272" s="60"/>
      <c r="Y272" s="60"/>
      <c r="Z272" s="60"/>
      <c r="AA272" s="60"/>
      <c r="AB272" s="60"/>
      <c r="AC272" s="3"/>
      <c r="AD272" s="67"/>
      <c r="AE272" s="136"/>
      <c r="AF272" s="136"/>
      <c r="AG272" s="136"/>
      <c r="AH272" s="102"/>
    </row>
    <row r="273" spans="1:34" x14ac:dyDescent="0.25">
      <c r="A273" s="11"/>
      <c r="B273" s="11"/>
      <c r="C273" s="11"/>
      <c r="D273" s="11"/>
      <c r="E273" s="11"/>
      <c r="F273" s="60"/>
      <c r="G273" s="60"/>
      <c r="H273" s="63"/>
      <c r="I273" s="61"/>
      <c r="J273" s="61"/>
      <c r="K273" s="63"/>
      <c r="L273" s="11"/>
      <c r="M273" s="11"/>
      <c r="N273" s="11"/>
      <c r="O273" s="11"/>
      <c r="P273" s="11"/>
      <c r="Q273" s="11"/>
      <c r="R273" s="11"/>
      <c r="S273" s="11"/>
      <c r="T273" s="11"/>
      <c r="U273" s="60"/>
      <c r="V273" s="60"/>
      <c r="W273" s="60"/>
      <c r="X273" s="60"/>
      <c r="Y273" s="60"/>
      <c r="Z273" s="60"/>
      <c r="AA273" s="60"/>
      <c r="AB273" s="60"/>
      <c r="AC273" s="3"/>
      <c r="AD273" s="67"/>
      <c r="AE273" s="136"/>
      <c r="AF273" s="136"/>
      <c r="AG273" s="136"/>
      <c r="AH273" s="102"/>
    </row>
    <row r="274" spans="1:34" x14ac:dyDescent="0.25">
      <c r="A274" s="11"/>
      <c r="B274" s="11"/>
      <c r="C274" s="11"/>
      <c r="D274" s="11"/>
      <c r="E274" s="11"/>
      <c r="F274" s="60"/>
      <c r="G274" s="60"/>
      <c r="H274" s="63"/>
      <c r="I274" s="61"/>
      <c r="J274" s="61"/>
      <c r="K274" s="63"/>
      <c r="L274" s="11"/>
      <c r="M274" s="11"/>
      <c r="N274" s="11"/>
      <c r="O274" s="11"/>
      <c r="P274" s="11"/>
      <c r="Q274" s="11"/>
      <c r="R274" s="11"/>
      <c r="S274" s="11"/>
      <c r="T274" s="11"/>
      <c r="U274" s="60"/>
      <c r="V274" s="60"/>
      <c r="W274" s="60"/>
      <c r="X274" s="60"/>
      <c r="Y274" s="60"/>
      <c r="Z274" s="60"/>
      <c r="AA274" s="60"/>
      <c r="AB274" s="60"/>
      <c r="AC274" s="3"/>
      <c r="AD274" s="67"/>
      <c r="AE274" s="136"/>
      <c r="AF274" s="136"/>
      <c r="AG274" s="136"/>
      <c r="AH274" s="102"/>
    </row>
    <row r="275" spans="1:34" x14ac:dyDescent="0.25">
      <c r="A275" s="11"/>
      <c r="B275" s="11"/>
      <c r="C275" s="11"/>
      <c r="D275" s="11"/>
      <c r="E275" s="11"/>
      <c r="F275" s="60"/>
      <c r="G275" s="60"/>
      <c r="H275" s="63"/>
      <c r="I275" s="61"/>
      <c r="J275" s="61"/>
      <c r="K275" s="63"/>
      <c r="L275" s="11"/>
      <c r="M275" s="11"/>
      <c r="N275" s="11"/>
      <c r="O275" s="11"/>
      <c r="P275" s="11"/>
      <c r="Q275" s="11"/>
      <c r="R275" s="11"/>
      <c r="S275" s="11"/>
      <c r="T275" s="11"/>
      <c r="U275" s="60"/>
      <c r="V275" s="60"/>
      <c r="W275" s="60"/>
      <c r="X275" s="60"/>
      <c r="Y275" s="60"/>
      <c r="Z275" s="60"/>
      <c r="AA275" s="60"/>
      <c r="AB275" s="60"/>
      <c r="AC275" s="3"/>
      <c r="AD275" s="67"/>
      <c r="AE275" s="136"/>
      <c r="AF275" s="136"/>
      <c r="AG275" s="136"/>
      <c r="AH275" s="102"/>
    </row>
    <row r="276" spans="1:34" x14ac:dyDescent="0.25">
      <c r="A276" s="11"/>
      <c r="B276" s="11"/>
      <c r="C276" s="11"/>
      <c r="D276" s="11"/>
      <c r="E276" s="11"/>
      <c r="F276" s="60"/>
      <c r="G276" s="60"/>
      <c r="H276" s="63"/>
      <c r="I276" s="61"/>
      <c r="J276" s="61"/>
      <c r="K276" s="63"/>
      <c r="L276" s="11"/>
      <c r="M276" s="11"/>
      <c r="N276" s="11"/>
      <c r="O276" s="11"/>
      <c r="P276" s="11"/>
      <c r="Q276" s="11"/>
      <c r="R276" s="11"/>
      <c r="S276" s="11"/>
      <c r="T276" s="11"/>
      <c r="U276" s="60"/>
      <c r="V276" s="60"/>
      <c r="W276" s="60"/>
      <c r="X276" s="60"/>
      <c r="Y276" s="60"/>
      <c r="Z276" s="60"/>
      <c r="AA276" s="60"/>
      <c r="AB276" s="60"/>
      <c r="AC276" s="3"/>
      <c r="AD276" s="67"/>
      <c r="AE276" s="136"/>
      <c r="AF276" s="136"/>
      <c r="AG276" s="136"/>
      <c r="AH276" s="102"/>
    </row>
    <row r="277" spans="1:34" x14ac:dyDescent="0.25">
      <c r="A277" s="11"/>
      <c r="B277" s="11"/>
      <c r="C277" s="11"/>
      <c r="D277" s="11"/>
      <c r="E277" s="11"/>
      <c r="F277" s="60"/>
      <c r="G277" s="60"/>
      <c r="H277" s="63"/>
      <c r="I277" s="61"/>
      <c r="J277" s="61"/>
      <c r="K277" s="63"/>
      <c r="L277" s="11"/>
      <c r="M277" s="11"/>
      <c r="N277" s="11"/>
      <c r="O277" s="11"/>
      <c r="P277" s="11"/>
      <c r="Q277" s="11"/>
      <c r="R277" s="11"/>
      <c r="S277" s="11"/>
      <c r="T277" s="11"/>
      <c r="U277" s="60"/>
      <c r="V277" s="60"/>
      <c r="W277" s="60"/>
      <c r="X277" s="60"/>
      <c r="Y277" s="60"/>
      <c r="Z277" s="60"/>
      <c r="AA277" s="60"/>
      <c r="AB277" s="60"/>
      <c r="AC277" s="3"/>
      <c r="AD277" s="67"/>
      <c r="AE277" s="136"/>
      <c r="AF277" s="136"/>
      <c r="AG277" s="136"/>
      <c r="AH277" s="102"/>
    </row>
    <row r="278" spans="1:34" x14ac:dyDescent="0.25">
      <c r="A278" s="11"/>
      <c r="B278" s="11"/>
      <c r="C278" s="11"/>
      <c r="D278" s="11"/>
      <c r="E278" s="11"/>
      <c r="F278" s="60"/>
      <c r="G278" s="60"/>
      <c r="H278" s="63"/>
      <c r="I278" s="61"/>
      <c r="J278" s="61"/>
      <c r="K278" s="63"/>
      <c r="L278" s="11"/>
      <c r="M278" s="11"/>
      <c r="N278" s="11"/>
      <c r="O278" s="11"/>
      <c r="P278" s="11"/>
      <c r="Q278" s="11"/>
      <c r="R278" s="11"/>
      <c r="S278" s="11"/>
      <c r="T278" s="11"/>
      <c r="U278" s="60"/>
      <c r="V278" s="60"/>
      <c r="W278" s="60"/>
      <c r="X278" s="60"/>
      <c r="Y278" s="60"/>
      <c r="Z278" s="60"/>
      <c r="AA278" s="60"/>
      <c r="AB278" s="60"/>
      <c r="AC278" s="3"/>
      <c r="AD278" s="67"/>
      <c r="AE278" s="136"/>
      <c r="AF278" s="136"/>
      <c r="AG278" s="136"/>
      <c r="AH278" s="102"/>
    </row>
    <row r="279" spans="1:34" x14ac:dyDescent="0.25">
      <c r="A279" s="11"/>
      <c r="B279" s="11"/>
      <c r="C279" s="11"/>
      <c r="D279" s="11"/>
      <c r="E279" s="11"/>
      <c r="F279" s="60"/>
      <c r="G279" s="60"/>
      <c r="H279" s="63"/>
      <c r="I279" s="61"/>
      <c r="J279" s="61"/>
      <c r="K279" s="63"/>
      <c r="L279" s="11"/>
      <c r="M279" s="11"/>
      <c r="N279" s="11"/>
      <c r="O279" s="11"/>
      <c r="P279" s="11"/>
      <c r="Q279" s="11"/>
      <c r="R279" s="11"/>
      <c r="S279" s="11"/>
      <c r="T279" s="11"/>
      <c r="U279" s="60"/>
      <c r="V279" s="60"/>
      <c r="W279" s="60"/>
      <c r="X279" s="60"/>
      <c r="Y279" s="60"/>
      <c r="Z279" s="60"/>
      <c r="AA279" s="60"/>
      <c r="AB279" s="60"/>
      <c r="AC279" s="3"/>
      <c r="AD279" s="67"/>
      <c r="AE279" s="136"/>
      <c r="AF279" s="136"/>
      <c r="AG279" s="136"/>
      <c r="AH279" s="102"/>
    </row>
    <row r="280" spans="1:34" x14ac:dyDescent="0.25">
      <c r="A280" s="11"/>
      <c r="B280" s="11"/>
      <c r="C280" s="11"/>
      <c r="D280" s="11"/>
      <c r="E280" s="11"/>
      <c r="F280" s="60"/>
      <c r="G280" s="60"/>
      <c r="H280" s="63"/>
      <c r="I280" s="61"/>
      <c r="J280" s="61"/>
      <c r="K280" s="63"/>
      <c r="L280" s="11"/>
      <c r="M280" s="11"/>
      <c r="N280" s="11"/>
      <c r="O280" s="11"/>
      <c r="P280" s="11"/>
      <c r="Q280" s="11"/>
      <c r="R280" s="11"/>
      <c r="S280" s="11"/>
      <c r="T280" s="11"/>
      <c r="U280" s="60"/>
      <c r="V280" s="60"/>
      <c r="W280" s="60"/>
      <c r="X280" s="60"/>
      <c r="Y280" s="60"/>
      <c r="Z280" s="60"/>
      <c r="AA280" s="60"/>
      <c r="AB280" s="60"/>
      <c r="AC280" s="3"/>
      <c r="AD280" s="67"/>
      <c r="AE280" s="136"/>
      <c r="AF280" s="136"/>
      <c r="AG280" s="136"/>
      <c r="AH280" s="102"/>
    </row>
    <row r="281" spans="1:34" x14ac:dyDescent="0.25">
      <c r="A281" s="11"/>
      <c r="B281" s="11"/>
      <c r="C281" s="11"/>
      <c r="D281" s="11"/>
      <c r="E281" s="11"/>
      <c r="F281" s="60"/>
      <c r="G281" s="60"/>
      <c r="H281" s="63"/>
      <c r="I281" s="61"/>
      <c r="J281" s="61"/>
      <c r="K281" s="63"/>
      <c r="L281" s="11"/>
      <c r="M281" s="11"/>
      <c r="N281" s="11"/>
      <c r="O281" s="11"/>
      <c r="P281" s="11"/>
      <c r="Q281" s="11"/>
      <c r="R281" s="11"/>
      <c r="S281" s="11"/>
      <c r="T281" s="11"/>
      <c r="U281" s="60"/>
      <c r="V281" s="60"/>
      <c r="W281" s="60"/>
      <c r="X281" s="60"/>
      <c r="Y281" s="60"/>
      <c r="Z281" s="60"/>
      <c r="AA281" s="60"/>
      <c r="AB281" s="60"/>
      <c r="AC281" s="3"/>
      <c r="AD281" s="67"/>
      <c r="AE281" s="136"/>
      <c r="AF281" s="136"/>
      <c r="AG281" s="136"/>
      <c r="AH281" s="102"/>
    </row>
    <row r="282" spans="1:34" x14ac:dyDescent="0.25">
      <c r="A282" s="11"/>
      <c r="B282" s="11"/>
      <c r="C282" s="11"/>
      <c r="D282" s="11"/>
      <c r="E282" s="11"/>
      <c r="F282" s="60"/>
      <c r="G282" s="60"/>
      <c r="H282" s="63"/>
      <c r="I282" s="61"/>
      <c r="J282" s="61"/>
      <c r="K282" s="63"/>
      <c r="L282" s="11"/>
      <c r="M282" s="11"/>
      <c r="N282" s="11"/>
      <c r="O282" s="11"/>
      <c r="P282" s="11"/>
      <c r="Q282" s="11"/>
      <c r="R282" s="11"/>
      <c r="S282" s="11"/>
      <c r="T282" s="11"/>
      <c r="U282" s="60"/>
      <c r="V282" s="60"/>
      <c r="W282" s="60"/>
      <c r="X282" s="60"/>
      <c r="Y282" s="60"/>
      <c r="Z282" s="60"/>
      <c r="AA282" s="60"/>
      <c r="AB282" s="60"/>
      <c r="AC282" s="3"/>
      <c r="AD282" s="67"/>
      <c r="AE282" s="136"/>
      <c r="AF282" s="136"/>
      <c r="AG282" s="136"/>
      <c r="AH282" s="102"/>
    </row>
    <row r="283" spans="1:34" x14ac:dyDescent="0.25">
      <c r="A283" s="11"/>
      <c r="B283" s="11"/>
      <c r="C283" s="11"/>
      <c r="D283" s="11"/>
      <c r="E283" s="11"/>
      <c r="F283" s="60"/>
      <c r="G283" s="60"/>
      <c r="H283" s="63"/>
      <c r="I283" s="61"/>
      <c r="J283" s="61"/>
      <c r="K283" s="63"/>
      <c r="L283" s="11"/>
      <c r="M283" s="11"/>
      <c r="N283" s="11"/>
      <c r="O283" s="11"/>
      <c r="P283" s="11"/>
      <c r="Q283" s="11"/>
      <c r="R283" s="11"/>
      <c r="S283" s="11"/>
      <c r="T283" s="11"/>
      <c r="U283" s="60"/>
      <c r="V283" s="60"/>
      <c r="W283" s="60"/>
      <c r="X283" s="60"/>
      <c r="Y283" s="60"/>
      <c r="Z283" s="60"/>
      <c r="AA283" s="60"/>
      <c r="AB283" s="60"/>
      <c r="AC283" s="3"/>
      <c r="AD283" s="67"/>
      <c r="AE283" s="136"/>
      <c r="AF283" s="136"/>
      <c r="AG283" s="136"/>
      <c r="AH283" s="102"/>
    </row>
    <row r="284" spans="1:34" x14ac:dyDescent="0.25">
      <c r="A284" s="11"/>
      <c r="B284" s="11"/>
      <c r="C284" s="11"/>
      <c r="D284" s="11"/>
      <c r="E284" s="11"/>
      <c r="F284" s="60"/>
      <c r="G284" s="60"/>
      <c r="H284" s="63"/>
      <c r="I284" s="61"/>
      <c r="J284" s="61"/>
      <c r="K284" s="63"/>
      <c r="L284" s="11"/>
      <c r="M284" s="11"/>
      <c r="N284" s="11"/>
      <c r="O284" s="11"/>
      <c r="P284" s="11"/>
      <c r="Q284" s="11"/>
      <c r="R284" s="11"/>
      <c r="S284" s="11"/>
      <c r="T284" s="11"/>
      <c r="U284" s="60"/>
      <c r="V284" s="60"/>
      <c r="W284" s="60"/>
      <c r="X284" s="60"/>
      <c r="Y284" s="60"/>
      <c r="Z284" s="60"/>
      <c r="AA284" s="60"/>
      <c r="AB284" s="60"/>
      <c r="AC284" s="3"/>
      <c r="AD284" s="67"/>
      <c r="AE284" s="136"/>
      <c r="AF284" s="136"/>
      <c r="AG284" s="136"/>
      <c r="AH284" s="102"/>
    </row>
    <row r="285" spans="1:34" x14ac:dyDescent="0.25">
      <c r="A285" s="11"/>
      <c r="B285" s="11"/>
      <c r="C285" s="11"/>
      <c r="D285" s="11"/>
      <c r="E285" s="11"/>
      <c r="F285" s="60"/>
      <c r="G285" s="60"/>
      <c r="H285" s="63"/>
      <c r="I285" s="61"/>
      <c r="J285" s="61"/>
      <c r="K285" s="63"/>
      <c r="L285" s="11"/>
      <c r="M285" s="11"/>
      <c r="N285" s="11"/>
      <c r="O285" s="11"/>
      <c r="P285" s="11"/>
      <c r="Q285" s="11"/>
      <c r="R285" s="11"/>
      <c r="S285" s="11"/>
      <c r="T285" s="11"/>
      <c r="U285" s="60"/>
      <c r="V285" s="60"/>
      <c r="W285" s="60"/>
      <c r="X285" s="60"/>
      <c r="Y285" s="60"/>
      <c r="Z285" s="60"/>
      <c r="AA285" s="60"/>
      <c r="AB285" s="60"/>
      <c r="AC285" s="3"/>
      <c r="AD285" s="67"/>
      <c r="AE285" s="136"/>
      <c r="AF285" s="136"/>
      <c r="AG285" s="136"/>
      <c r="AH285" s="102"/>
    </row>
    <row r="286" spans="1:34" x14ac:dyDescent="0.25">
      <c r="A286" s="11"/>
      <c r="B286" s="11"/>
      <c r="C286" s="11"/>
      <c r="D286" s="11"/>
      <c r="E286" s="11"/>
      <c r="F286" s="60"/>
      <c r="G286" s="60"/>
      <c r="H286" s="63"/>
      <c r="I286" s="61"/>
      <c r="J286" s="61"/>
      <c r="K286" s="63"/>
      <c r="L286" s="11"/>
      <c r="M286" s="11"/>
      <c r="N286" s="11"/>
      <c r="O286" s="11"/>
      <c r="P286" s="11"/>
      <c r="Q286" s="11"/>
      <c r="R286" s="11"/>
      <c r="S286" s="11"/>
      <c r="T286" s="11"/>
      <c r="U286" s="60"/>
      <c r="V286" s="60"/>
      <c r="W286" s="60"/>
      <c r="X286" s="60"/>
      <c r="Y286" s="60"/>
      <c r="Z286" s="60"/>
      <c r="AA286" s="60"/>
      <c r="AB286" s="60"/>
      <c r="AC286" s="3"/>
      <c r="AD286" s="67"/>
      <c r="AE286" s="136"/>
      <c r="AF286" s="136"/>
      <c r="AG286" s="136"/>
      <c r="AH286" s="102"/>
    </row>
    <row r="287" spans="1:34" x14ac:dyDescent="0.25">
      <c r="A287" s="11"/>
      <c r="B287" s="11"/>
      <c r="C287" s="11"/>
      <c r="D287" s="11"/>
      <c r="E287" s="11"/>
      <c r="F287" s="60"/>
      <c r="G287" s="60"/>
      <c r="H287" s="63"/>
      <c r="I287" s="61"/>
      <c r="J287" s="61"/>
      <c r="K287" s="63"/>
      <c r="L287" s="11"/>
      <c r="M287" s="11"/>
      <c r="N287" s="11"/>
      <c r="O287" s="11"/>
      <c r="P287" s="11"/>
      <c r="Q287" s="11"/>
      <c r="R287" s="11"/>
      <c r="S287" s="11"/>
      <c r="T287" s="11"/>
      <c r="U287" s="60"/>
      <c r="V287" s="60"/>
      <c r="W287" s="60"/>
      <c r="X287" s="60"/>
      <c r="Y287" s="60"/>
      <c r="Z287" s="60"/>
      <c r="AA287" s="60"/>
      <c r="AB287" s="60"/>
      <c r="AC287" s="3"/>
      <c r="AD287" s="67"/>
      <c r="AE287" s="136"/>
      <c r="AF287" s="136"/>
      <c r="AG287" s="136"/>
      <c r="AH287" s="102"/>
    </row>
    <row r="288" spans="1:34" x14ac:dyDescent="0.25">
      <c r="A288" s="11"/>
      <c r="B288" s="11"/>
      <c r="C288" s="11"/>
      <c r="D288" s="11"/>
      <c r="E288" s="11"/>
      <c r="F288" s="60"/>
      <c r="G288" s="60"/>
      <c r="H288" s="63"/>
      <c r="I288" s="61"/>
      <c r="J288" s="61"/>
      <c r="K288" s="63"/>
      <c r="L288" s="11"/>
      <c r="M288" s="11"/>
      <c r="N288" s="11"/>
      <c r="O288" s="11"/>
      <c r="P288" s="11"/>
      <c r="Q288" s="11"/>
      <c r="R288" s="11"/>
      <c r="S288" s="11"/>
      <c r="T288" s="11"/>
      <c r="U288" s="60"/>
      <c r="V288" s="60"/>
      <c r="W288" s="60"/>
      <c r="X288" s="60"/>
      <c r="Y288" s="60"/>
      <c r="Z288" s="60"/>
      <c r="AA288" s="60"/>
      <c r="AB288" s="60"/>
      <c r="AC288" s="3"/>
      <c r="AD288" s="67"/>
      <c r="AE288" s="136"/>
      <c r="AF288" s="136"/>
      <c r="AG288" s="136"/>
      <c r="AH288" s="102"/>
    </row>
    <row r="289" spans="1:34" x14ac:dyDescent="0.25">
      <c r="A289" s="11"/>
      <c r="B289" s="11"/>
      <c r="C289" s="11"/>
      <c r="D289" s="11"/>
      <c r="E289" s="11"/>
      <c r="F289" s="60"/>
      <c r="G289" s="60"/>
      <c r="H289" s="63"/>
      <c r="I289" s="61"/>
      <c r="J289" s="61"/>
      <c r="K289" s="63"/>
      <c r="L289" s="11"/>
      <c r="M289" s="11"/>
      <c r="N289" s="11"/>
      <c r="O289" s="11"/>
      <c r="P289" s="11"/>
      <c r="Q289" s="11"/>
      <c r="R289" s="11"/>
      <c r="S289" s="11"/>
      <c r="T289" s="11"/>
      <c r="U289" s="60"/>
      <c r="V289" s="60"/>
      <c r="W289" s="60"/>
      <c r="X289" s="60"/>
      <c r="Y289" s="60"/>
      <c r="Z289" s="60"/>
      <c r="AA289" s="60"/>
      <c r="AB289" s="60"/>
      <c r="AC289" s="3"/>
      <c r="AD289" s="67"/>
      <c r="AE289" s="136"/>
      <c r="AF289" s="136"/>
      <c r="AG289" s="136"/>
      <c r="AH289" s="102"/>
    </row>
    <row r="290" spans="1:34" x14ac:dyDescent="0.25">
      <c r="A290" s="11"/>
      <c r="B290" s="11"/>
      <c r="C290" s="11"/>
      <c r="D290" s="11"/>
      <c r="E290" s="11"/>
      <c r="F290" s="60"/>
      <c r="G290" s="60"/>
      <c r="H290" s="63"/>
      <c r="I290" s="61"/>
      <c r="J290" s="61"/>
      <c r="K290" s="63"/>
      <c r="L290" s="11"/>
      <c r="M290" s="11"/>
      <c r="N290" s="11"/>
      <c r="O290" s="11"/>
      <c r="P290" s="11"/>
      <c r="Q290" s="11"/>
      <c r="R290" s="11"/>
      <c r="S290" s="11"/>
      <c r="T290" s="11"/>
      <c r="U290" s="60"/>
      <c r="V290" s="60"/>
      <c r="W290" s="60"/>
      <c r="X290" s="60"/>
      <c r="Y290" s="60"/>
      <c r="Z290" s="60"/>
      <c r="AA290" s="60"/>
      <c r="AB290" s="60"/>
      <c r="AC290" s="3"/>
      <c r="AD290" s="67"/>
      <c r="AE290" s="136"/>
      <c r="AF290" s="136"/>
      <c r="AG290" s="136"/>
      <c r="AH290" s="102"/>
    </row>
    <row r="291" spans="1:34" x14ac:dyDescent="0.25">
      <c r="A291" s="11"/>
      <c r="B291" s="11"/>
      <c r="C291" s="11"/>
      <c r="D291" s="11"/>
      <c r="E291" s="11"/>
      <c r="F291" s="60"/>
      <c r="G291" s="60"/>
      <c r="H291" s="63"/>
      <c r="I291" s="61"/>
      <c r="J291" s="61"/>
      <c r="K291" s="63"/>
      <c r="L291" s="11"/>
      <c r="M291" s="11"/>
      <c r="N291" s="11"/>
      <c r="O291" s="11"/>
      <c r="P291" s="11"/>
      <c r="Q291" s="11"/>
      <c r="R291" s="11"/>
      <c r="S291" s="11"/>
      <c r="T291" s="11"/>
      <c r="U291" s="60"/>
      <c r="V291" s="60"/>
      <c r="W291" s="60"/>
      <c r="X291" s="60"/>
      <c r="Y291" s="60"/>
      <c r="Z291" s="60"/>
      <c r="AA291" s="60"/>
      <c r="AB291" s="60"/>
      <c r="AC291" s="3"/>
      <c r="AD291" s="67"/>
      <c r="AE291" s="136"/>
      <c r="AF291" s="136"/>
      <c r="AG291" s="136"/>
      <c r="AH291" s="102"/>
    </row>
    <row r="292" spans="1:34" x14ac:dyDescent="0.25">
      <c r="A292" s="11"/>
      <c r="B292" s="11"/>
      <c r="C292" s="11"/>
      <c r="D292" s="11"/>
      <c r="E292" s="11"/>
      <c r="F292" s="60"/>
      <c r="G292" s="60"/>
      <c r="H292" s="63"/>
      <c r="I292" s="61"/>
      <c r="J292" s="61"/>
      <c r="K292" s="63"/>
      <c r="L292" s="11"/>
      <c r="M292" s="11"/>
      <c r="N292" s="11"/>
      <c r="O292" s="11"/>
      <c r="P292" s="11"/>
      <c r="Q292" s="11"/>
      <c r="R292" s="11"/>
      <c r="S292" s="11"/>
      <c r="T292" s="11"/>
      <c r="U292" s="60"/>
      <c r="V292" s="60"/>
      <c r="W292" s="60"/>
      <c r="X292" s="60"/>
      <c r="Y292" s="60"/>
      <c r="Z292" s="60"/>
      <c r="AA292" s="60"/>
      <c r="AB292" s="60"/>
      <c r="AC292" s="3"/>
      <c r="AD292" s="67"/>
      <c r="AE292" s="136"/>
      <c r="AF292" s="136"/>
      <c r="AG292" s="136"/>
      <c r="AH292" s="102"/>
    </row>
    <row r="293" spans="1:34" x14ac:dyDescent="0.25">
      <c r="A293" s="11"/>
      <c r="B293" s="11"/>
      <c r="C293" s="11"/>
      <c r="D293" s="11"/>
      <c r="E293" s="11"/>
      <c r="F293" s="60"/>
      <c r="G293" s="60"/>
      <c r="H293" s="63"/>
      <c r="I293" s="61"/>
      <c r="J293" s="61"/>
      <c r="K293" s="63"/>
      <c r="L293" s="11"/>
      <c r="M293" s="11"/>
      <c r="N293" s="11"/>
      <c r="O293" s="11"/>
      <c r="P293" s="11"/>
      <c r="Q293" s="11"/>
      <c r="R293" s="11"/>
      <c r="S293" s="11"/>
      <c r="T293" s="11"/>
      <c r="U293" s="60"/>
      <c r="V293" s="60"/>
      <c r="W293" s="60"/>
      <c r="X293" s="60"/>
      <c r="Y293" s="60"/>
      <c r="Z293" s="60"/>
      <c r="AA293" s="60"/>
      <c r="AB293" s="60"/>
      <c r="AC293" s="3"/>
      <c r="AD293" s="67"/>
      <c r="AE293" s="136"/>
      <c r="AF293" s="136"/>
      <c r="AG293" s="136"/>
      <c r="AH293" s="102"/>
    </row>
    <row r="294" spans="1:34" x14ac:dyDescent="0.25">
      <c r="A294" s="11"/>
      <c r="B294" s="11"/>
      <c r="C294" s="11"/>
      <c r="D294" s="11"/>
      <c r="E294" s="11"/>
      <c r="F294" s="60"/>
      <c r="G294" s="60"/>
      <c r="H294" s="63"/>
      <c r="I294" s="61"/>
      <c r="J294" s="61"/>
      <c r="K294" s="63"/>
      <c r="L294" s="11"/>
      <c r="M294" s="11"/>
      <c r="N294" s="11"/>
      <c r="O294" s="11"/>
      <c r="P294" s="11"/>
      <c r="Q294" s="11"/>
      <c r="R294" s="11"/>
      <c r="S294" s="11"/>
      <c r="T294" s="11"/>
      <c r="U294" s="60"/>
      <c r="V294" s="60"/>
      <c r="W294" s="60"/>
      <c r="X294" s="60"/>
      <c r="Y294" s="60"/>
      <c r="Z294" s="60"/>
      <c r="AA294" s="60"/>
      <c r="AB294" s="60"/>
      <c r="AC294" s="3"/>
      <c r="AD294" s="67"/>
      <c r="AE294" s="136"/>
      <c r="AF294" s="136"/>
      <c r="AG294" s="136"/>
      <c r="AH294" s="102"/>
    </row>
    <row r="295" spans="1:34" x14ac:dyDescent="0.25">
      <c r="A295" s="11"/>
      <c r="B295" s="11"/>
      <c r="C295" s="11"/>
      <c r="D295" s="11"/>
      <c r="E295" s="11"/>
      <c r="F295" s="60"/>
      <c r="G295" s="60"/>
      <c r="H295" s="63"/>
      <c r="I295" s="61"/>
      <c r="J295" s="61"/>
      <c r="K295" s="63"/>
      <c r="L295" s="11"/>
      <c r="M295" s="11"/>
      <c r="N295" s="11"/>
      <c r="O295" s="11"/>
      <c r="P295" s="11"/>
      <c r="Q295" s="11"/>
      <c r="R295" s="11"/>
      <c r="S295" s="11"/>
      <c r="T295" s="11"/>
      <c r="U295" s="60"/>
      <c r="V295" s="60"/>
      <c r="W295" s="60"/>
      <c r="X295" s="60"/>
      <c r="Y295" s="60"/>
      <c r="Z295" s="60"/>
      <c r="AA295" s="60"/>
      <c r="AB295" s="60"/>
      <c r="AC295" s="3"/>
      <c r="AD295" s="67"/>
      <c r="AE295" s="136"/>
      <c r="AF295" s="136"/>
      <c r="AG295" s="136"/>
      <c r="AH295" s="102"/>
    </row>
    <row r="296" spans="1:34" x14ac:dyDescent="0.25">
      <c r="A296" s="11"/>
      <c r="B296" s="11"/>
      <c r="C296" s="11"/>
      <c r="D296" s="11"/>
      <c r="E296" s="11"/>
      <c r="F296" s="60"/>
      <c r="G296" s="60"/>
      <c r="H296" s="63"/>
      <c r="I296" s="61"/>
      <c r="J296" s="61"/>
      <c r="K296" s="63"/>
      <c r="L296" s="11"/>
      <c r="M296" s="11"/>
      <c r="N296" s="11"/>
      <c r="O296" s="11"/>
      <c r="P296" s="11"/>
      <c r="Q296" s="11"/>
      <c r="R296" s="11"/>
      <c r="S296" s="11"/>
      <c r="T296" s="11"/>
      <c r="U296" s="60"/>
      <c r="V296" s="60"/>
      <c r="W296" s="60"/>
      <c r="X296" s="60"/>
      <c r="Y296" s="60"/>
      <c r="Z296" s="60"/>
      <c r="AA296" s="60"/>
      <c r="AB296" s="60"/>
      <c r="AC296" s="3"/>
      <c r="AD296" s="67"/>
      <c r="AE296" s="136"/>
      <c r="AF296" s="136"/>
      <c r="AG296" s="136"/>
      <c r="AH296" s="102"/>
    </row>
    <row r="297" spans="1:34" x14ac:dyDescent="0.25">
      <c r="A297" s="11"/>
      <c r="B297" s="11"/>
      <c r="C297" s="11"/>
      <c r="D297" s="11"/>
      <c r="E297" s="11"/>
      <c r="F297" s="60"/>
      <c r="G297" s="60"/>
      <c r="H297" s="63"/>
      <c r="I297" s="61"/>
      <c r="J297" s="61"/>
      <c r="K297" s="63"/>
      <c r="L297" s="11"/>
      <c r="M297" s="11"/>
      <c r="N297" s="11"/>
      <c r="O297" s="11"/>
      <c r="P297" s="11"/>
      <c r="Q297" s="11"/>
      <c r="R297" s="11"/>
      <c r="S297" s="11"/>
      <c r="T297" s="11"/>
      <c r="U297" s="60"/>
      <c r="V297" s="60"/>
      <c r="W297" s="60"/>
      <c r="X297" s="60"/>
      <c r="Y297" s="60"/>
      <c r="Z297" s="60"/>
      <c r="AA297" s="60"/>
      <c r="AB297" s="60"/>
      <c r="AC297" s="3"/>
      <c r="AD297" s="67"/>
      <c r="AE297" s="136"/>
      <c r="AF297" s="136"/>
      <c r="AG297" s="136"/>
      <c r="AH297" s="102"/>
    </row>
    <row r="298" spans="1:34" x14ac:dyDescent="0.25">
      <c r="A298" s="11"/>
      <c r="B298" s="11"/>
      <c r="C298" s="11"/>
      <c r="D298" s="11"/>
      <c r="E298" s="11"/>
      <c r="F298" s="60"/>
      <c r="G298" s="60"/>
      <c r="H298" s="63"/>
      <c r="I298" s="61"/>
      <c r="J298" s="61"/>
      <c r="K298" s="63"/>
      <c r="L298" s="11"/>
      <c r="M298" s="11"/>
      <c r="N298" s="11"/>
      <c r="O298" s="11"/>
      <c r="P298" s="11"/>
      <c r="Q298" s="11"/>
      <c r="R298" s="11"/>
      <c r="S298" s="11"/>
      <c r="T298" s="11"/>
      <c r="U298" s="60"/>
      <c r="V298" s="60"/>
      <c r="W298" s="60"/>
      <c r="X298" s="60"/>
      <c r="Y298" s="60"/>
      <c r="Z298" s="60"/>
      <c r="AA298" s="60"/>
      <c r="AB298" s="60"/>
      <c r="AC298" s="3"/>
      <c r="AD298" s="67"/>
      <c r="AE298" s="136"/>
      <c r="AF298" s="136"/>
      <c r="AG298" s="136"/>
      <c r="AH298" s="102"/>
    </row>
    <row r="299" spans="1:34" x14ac:dyDescent="0.25">
      <c r="A299" s="11"/>
      <c r="B299" s="11"/>
      <c r="C299" s="11"/>
      <c r="D299" s="11"/>
      <c r="E299" s="11"/>
      <c r="F299" s="60"/>
      <c r="G299" s="60"/>
      <c r="H299" s="63"/>
      <c r="I299" s="61"/>
      <c r="J299" s="61"/>
      <c r="K299" s="63"/>
      <c r="L299" s="11"/>
      <c r="M299" s="11"/>
      <c r="N299" s="11"/>
      <c r="O299" s="11"/>
      <c r="P299" s="11"/>
      <c r="Q299" s="11"/>
      <c r="R299" s="11"/>
      <c r="S299" s="11"/>
      <c r="T299" s="11"/>
      <c r="U299" s="60"/>
      <c r="V299" s="60"/>
      <c r="W299" s="60"/>
      <c r="X299" s="60"/>
      <c r="Y299" s="60"/>
      <c r="Z299" s="60"/>
      <c r="AA299" s="60"/>
      <c r="AB299" s="60"/>
      <c r="AC299" s="3"/>
      <c r="AD299" s="67"/>
      <c r="AE299" s="136"/>
      <c r="AF299" s="136"/>
      <c r="AG299" s="136"/>
      <c r="AH299" s="102"/>
    </row>
    <row r="300" spans="1:34" x14ac:dyDescent="0.25">
      <c r="A300" s="11"/>
      <c r="B300" s="11"/>
      <c r="C300" s="11"/>
      <c r="D300" s="11"/>
      <c r="E300" s="11"/>
      <c r="F300" s="60"/>
      <c r="G300" s="60"/>
      <c r="H300" s="63"/>
      <c r="I300" s="61"/>
      <c r="J300" s="61"/>
      <c r="K300" s="63"/>
      <c r="L300" s="11"/>
      <c r="M300" s="11"/>
      <c r="N300" s="11"/>
      <c r="O300" s="11"/>
      <c r="P300" s="11"/>
      <c r="Q300" s="11"/>
      <c r="R300" s="11"/>
      <c r="S300" s="11"/>
      <c r="T300" s="11"/>
      <c r="U300" s="60"/>
      <c r="V300" s="60"/>
      <c r="W300" s="60"/>
      <c r="X300" s="60"/>
      <c r="Y300" s="60"/>
      <c r="Z300" s="60"/>
      <c r="AA300" s="60"/>
      <c r="AB300" s="60"/>
      <c r="AC300" s="3"/>
      <c r="AD300" s="67"/>
      <c r="AE300" s="136"/>
      <c r="AF300" s="136"/>
      <c r="AG300" s="136"/>
      <c r="AH300" s="102"/>
    </row>
    <row r="301" spans="1:34" x14ac:dyDescent="0.25">
      <c r="A301" s="11"/>
      <c r="B301" s="11"/>
      <c r="C301" s="11"/>
      <c r="D301" s="11"/>
      <c r="E301" s="11"/>
      <c r="F301" s="60"/>
      <c r="G301" s="60"/>
      <c r="H301" s="63"/>
      <c r="I301" s="61"/>
      <c r="J301" s="61"/>
      <c r="K301" s="63"/>
      <c r="L301" s="11"/>
      <c r="M301" s="11"/>
      <c r="N301" s="11"/>
      <c r="O301" s="11"/>
      <c r="P301" s="11"/>
      <c r="Q301" s="11"/>
      <c r="R301" s="11"/>
      <c r="S301" s="11"/>
      <c r="T301" s="11"/>
      <c r="U301" s="60"/>
      <c r="V301" s="60"/>
      <c r="W301" s="60"/>
      <c r="X301" s="60"/>
      <c r="Y301" s="60"/>
      <c r="Z301" s="60"/>
      <c r="AA301" s="60"/>
      <c r="AB301" s="60"/>
      <c r="AC301" s="3"/>
      <c r="AD301" s="67"/>
      <c r="AE301" s="136"/>
      <c r="AF301" s="136"/>
      <c r="AG301" s="136"/>
      <c r="AH301" s="102"/>
    </row>
    <row r="302" spans="1:34" x14ac:dyDescent="0.25">
      <c r="A302" s="11"/>
      <c r="B302" s="11"/>
      <c r="C302" s="11"/>
      <c r="D302" s="11"/>
      <c r="E302" s="11"/>
      <c r="F302" s="60"/>
      <c r="G302" s="60"/>
      <c r="H302" s="63"/>
      <c r="I302" s="61"/>
      <c r="J302" s="61"/>
      <c r="K302" s="63"/>
      <c r="L302" s="11"/>
      <c r="M302" s="11"/>
      <c r="N302" s="11"/>
      <c r="O302" s="11"/>
      <c r="P302" s="11"/>
      <c r="Q302" s="11"/>
      <c r="R302" s="11"/>
      <c r="S302" s="11"/>
      <c r="T302" s="11"/>
      <c r="U302" s="60"/>
      <c r="V302" s="60"/>
      <c r="W302" s="60"/>
      <c r="X302" s="60"/>
      <c r="Y302" s="60"/>
      <c r="Z302" s="60"/>
      <c r="AA302" s="60"/>
      <c r="AB302" s="60"/>
      <c r="AC302" s="3"/>
      <c r="AD302" s="67"/>
      <c r="AE302" s="136"/>
      <c r="AF302" s="136"/>
      <c r="AG302" s="136"/>
      <c r="AH302" s="102"/>
    </row>
    <row r="303" spans="1:34" x14ac:dyDescent="0.25">
      <c r="A303" s="11"/>
      <c r="B303" s="11"/>
      <c r="C303" s="11"/>
      <c r="D303" s="11"/>
      <c r="E303" s="11"/>
      <c r="F303" s="60"/>
      <c r="G303" s="60"/>
      <c r="H303" s="63"/>
      <c r="I303" s="61"/>
      <c r="J303" s="61"/>
      <c r="K303" s="63"/>
      <c r="L303" s="11"/>
      <c r="M303" s="11"/>
      <c r="N303" s="11"/>
      <c r="O303" s="11"/>
      <c r="P303" s="11"/>
      <c r="Q303" s="11"/>
      <c r="R303" s="11"/>
      <c r="S303" s="11"/>
      <c r="T303" s="11"/>
      <c r="U303" s="60"/>
      <c r="V303" s="60"/>
      <c r="W303" s="60"/>
      <c r="X303" s="60"/>
      <c r="Y303" s="60"/>
      <c r="Z303" s="60"/>
      <c r="AA303" s="60"/>
      <c r="AB303" s="60"/>
      <c r="AC303" s="3"/>
      <c r="AD303" s="67"/>
      <c r="AE303" s="136"/>
      <c r="AF303" s="136"/>
      <c r="AG303" s="136"/>
      <c r="AH303" s="102"/>
    </row>
    <row r="304" spans="1:34" x14ac:dyDescent="0.25">
      <c r="A304" s="11"/>
      <c r="B304" s="11"/>
      <c r="C304" s="11"/>
      <c r="D304" s="11"/>
      <c r="E304" s="11"/>
      <c r="F304" s="60"/>
      <c r="G304" s="60"/>
      <c r="H304" s="63"/>
      <c r="I304" s="61"/>
      <c r="J304" s="61"/>
      <c r="K304" s="63"/>
      <c r="L304" s="11"/>
      <c r="M304" s="11"/>
      <c r="N304" s="11"/>
      <c r="O304" s="11"/>
      <c r="P304" s="11"/>
      <c r="Q304" s="11"/>
      <c r="R304" s="11"/>
      <c r="S304" s="11"/>
      <c r="T304" s="11"/>
      <c r="U304" s="60"/>
      <c r="V304" s="60"/>
      <c r="W304" s="60"/>
      <c r="X304" s="60"/>
      <c r="Y304" s="60"/>
      <c r="Z304" s="60"/>
      <c r="AA304" s="60"/>
      <c r="AB304" s="60"/>
      <c r="AC304" s="3"/>
      <c r="AD304" s="67"/>
      <c r="AE304" s="136"/>
      <c r="AF304" s="136"/>
      <c r="AG304" s="136"/>
      <c r="AH304" s="102"/>
    </row>
    <row r="305" spans="1:34" x14ac:dyDescent="0.25">
      <c r="A305" s="11"/>
      <c r="B305" s="11"/>
      <c r="C305" s="11"/>
      <c r="D305" s="11"/>
      <c r="E305" s="11"/>
      <c r="F305" s="60"/>
      <c r="G305" s="60"/>
      <c r="H305" s="63"/>
      <c r="I305" s="61"/>
      <c r="J305" s="61"/>
      <c r="K305" s="63"/>
      <c r="L305" s="11"/>
      <c r="M305" s="11"/>
      <c r="N305" s="11"/>
      <c r="O305" s="11"/>
      <c r="P305" s="11"/>
      <c r="Q305" s="11"/>
      <c r="R305" s="11"/>
      <c r="S305" s="11"/>
      <c r="T305" s="11"/>
      <c r="U305" s="60"/>
      <c r="V305" s="60"/>
      <c r="W305" s="60"/>
      <c r="X305" s="60"/>
      <c r="Y305" s="60"/>
      <c r="Z305" s="60"/>
      <c r="AA305" s="60"/>
      <c r="AB305" s="60"/>
      <c r="AC305" s="3"/>
      <c r="AD305" s="67"/>
      <c r="AE305" s="136"/>
      <c r="AF305" s="136"/>
      <c r="AG305" s="136"/>
      <c r="AH305" s="102"/>
    </row>
    <row r="306" spans="1:34" x14ac:dyDescent="0.25">
      <c r="A306" s="11"/>
      <c r="B306" s="11"/>
      <c r="C306" s="11"/>
      <c r="D306" s="11"/>
      <c r="E306" s="11"/>
      <c r="F306" s="60"/>
      <c r="G306" s="60"/>
      <c r="H306" s="63"/>
      <c r="I306" s="61"/>
      <c r="J306" s="61"/>
      <c r="K306" s="63"/>
      <c r="L306" s="11"/>
      <c r="M306" s="11"/>
      <c r="N306" s="11"/>
      <c r="O306" s="11"/>
      <c r="P306" s="11"/>
      <c r="Q306" s="11"/>
      <c r="R306" s="11"/>
      <c r="S306" s="11"/>
      <c r="T306" s="11"/>
      <c r="U306" s="60"/>
      <c r="V306" s="60"/>
      <c r="W306" s="60"/>
      <c r="X306" s="60"/>
      <c r="Y306" s="60"/>
      <c r="Z306" s="60"/>
      <c r="AA306" s="60"/>
      <c r="AB306" s="60"/>
      <c r="AC306" s="3"/>
      <c r="AD306" s="67"/>
      <c r="AE306" s="136"/>
      <c r="AF306" s="136"/>
      <c r="AG306" s="136"/>
      <c r="AH306" s="102"/>
    </row>
    <row r="307" spans="1:34" x14ac:dyDescent="0.25">
      <c r="A307" s="11"/>
      <c r="B307" s="11"/>
      <c r="C307" s="11"/>
      <c r="D307" s="11"/>
      <c r="E307" s="11"/>
      <c r="F307" s="60"/>
      <c r="G307" s="60"/>
      <c r="H307" s="63"/>
      <c r="I307" s="61"/>
      <c r="J307" s="61"/>
      <c r="K307" s="63"/>
      <c r="L307" s="11"/>
      <c r="M307" s="11"/>
      <c r="N307" s="11"/>
      <c r="O307" s="11"/>
      <c r="P307" s="11"/>
      <c r="Q307" s="11"/>
      <c r="R307" s="11"/>
      <c r="S307" s="11"/>
      <c r="T307" s="11"/>
      <c r="U307" s="60"/>
      <c r="V307" s="60"/>
      <c r="W307" s="60"/>
      <c r="X307" s="60"/>
      <c r="Y307" s="60"/>
      <c r="Z307" s="60"/>
      <c r="AA307" s="60"/>
      <c r="AB307" s="60"/>
      <c r="AC307" s="3"/>
      <c r="AD307" s="67"/>
      <c r="AE307" s="136"/>
      <c r="AF307" s="136"/>
      <c r="AG307" s="136"/>
      <c r="AH307" s="102"/>
    </row>
    <row r="308" spans="1:34" x14ac:dyDescent="0.25">
      <c r="A308" s="11"/>
      <c r="B308" s="11"/>
      <c r="C308" s="11"/>
      <c r="D308" s="11"/>
      <c r="E308" s="11"/>
      <c r="F308" s="60"/>
      <c r="G308" s="60"/>
      <c r="H308" s="63"/>
      <c r="I308" s="61"/>
      <c r="J308" s="61"/>
      <c r="K308" s="63"/>
      <c r="L308" s="11"/>
      <c r="M308" s="11"/>
      <c r="N308" s="11"/>
      <c r="O308" s="11"/>
      <c r="P308" s="11"/>
      <c r="Q308" s="11"/>
      <c r="R308" s="11"/>
      <c r="S308" s="11"/>
      <c r="T308" s="11"/>
      <c r="U308" s="60"/>
      <c r="V308" s="60"/>
      <c r="W308" s="60"/>
      <c r="X308" s="60"/>
      <c r="Y308" s="60"/>
      <c r="Z308" s="60"/>
      <c r="AA308" s="60"/>
      <c r="AB308" s="60"/>
      <c r="AC308" s="3"/>
      <c r="AD308" s="67"/>
      <c r="AE308" s="136"/>
      <c r="AF308" s="136"/>
      <c r="AG308" s="136"/>
      <c r="AH308" s="102"/>
    </row>
    <row r="309" spans="1:34" x14ac:dyDescent="0.25">
      <c r="A309" s="11"/>
      <c r="B309" s="11"/>
      <c r="C309" s="11"/>
      <c r="D309" s="11"/>
      <c r="E309" s="11"/>
      <c r="F309" s="60"/>
      <c r="G309" s="60"/>
      <c r="H309" s="63"/>
      <c r="I309" s="61"/>
      <c r="J309" s="61"/>
      <c r="K309" s="63"/>
      <c r="L309" s="11"/>
      <c r="M309" s="11"/>
      <c r="N309" s="11"/>
      <c r="O309" s="11"/>
      <c r="P309" s="11"/>
      <c r="Q309" s="11"/>
      <c r="R309" s="11"/>
      <c r="S309" s="11"/>
      <c r="T309" s="11"/>
      <c r="U309" s="60"/>
      <c r="V309" s="60"/>
      <c r="W309" s="60"/>
      <c r="X309" s="60"/>
      <c r="Y309" s="60"/>
      <c r="Z309" s="60"/>
      <c r="AA309" s="60"/>
      <c r="AB309" s="60"/>
      <c r="AC309" s="3"/>
      <c r="AD309" s="67"/>
      <c r="AE309" s="136"/>
      <c r="AF309" s="136"/>
      <c r="AG309" s="136"/>
      <c r="AH309" s="102"/>
    </row>
    <row r="310" spans="1:34" x14ac:dyDescent="0.25">
      <c r="A310" s="11"/>
      <c r="B310" s="11"/>
      <c r="C310" s="11"/>
      <c r="D310" s="11"/>
      <c r="E310" s="11"/>
      <c r="F310" s="60"/>
      <c r="G310" s="60"/>
      <c r="H310" s="63"/>
      <c r="I310" s="61"/>
      <c r="J310" s="61"/>
      <c r="K310" s="63"/>
      <c r="L310" s="11"/>
      <c r="M310" s="11"/>
      <c r="N310" s="11"/>
      <c r="O310" s="11"/>
      <c r="P310" s="11"/>
      <c r="Q310" s="11"/>
      <c r="R310" s="11"/>
      <c r="S310" s="11"/>
      <c r="T310" s="11"/>
      <c r="U310" s="60"/>
      <c r="V310" s="60"/>
      <c r="W310" s="60"/>
      <c r="X310" s="60"/>
      <c r="Y310" s="60"/>
      <c r="Z310" s="60"/>
      <c r="AA310" s="60"/>
      <c r="AB310" s="60"/>
      <c r="AC310" s="3"/>
      <c r="AD310" s="67"/>
      <c r="AE310" s="136"/>
      <c r="AF310" s="136"/>
      <c r="AG310" s="136"/>
      <c r="AH310" s="102"/>
    </row>
    <row r="311" spans="1:34" x14ac:dyDescent="0.25">
      <c r="A311" s="11"/>
      <c r="B311" s="11"/>
      <c r="C311" s="11"/>
      <c r="D311" s="11"/>
      <c r="E311" s="11"/>
      <c r="F311" s="60"/>
      <c r="G311" s="60"/>
      <c r="H311" s="63"/>
      <c r="I311" s="61"/>
      <c r="J311" s="61"/>
      <c r="K311" s="63"/>
      <c r="L311" s="11"/>
      <c r="M311" s="11"/>
      <c r="N311" s="11"/>
      <c r="O311" s="11"/>
      <c r="P311" s="11"/>
      <c r="Q311" s="11"/>
      <c r="R311" s="11"/>
      <c r="S311" s="11"/>
      <c r="T311" s="11"/>
      <c r="U311" s="60"/>
      <c r="V311" s="60"/>
      <c r="W311" s="60"/>
      <c r="X311" s="60"/>
      <c r="Y311" s="60"/>
      <c r="Z311" s="60"/>
      <c r="AA311" s="60"/>
      <c r="AB311" s="60"/>
      <c r="AC311" s="3"/>
      <c r="AD311" s="67"/>
      <c r="AE311" s="136"/>
      <c r="AF311" s="136"/>
      <c r="AG311" s="136"/>
      <c r="AH311" s="102"/>
    </row>
    <row r="312" spans="1:34" x14ac:dyDescent="0.25">
      <c r="A312" s="11"/>
      <c r="B312" s="11"/>
      <c r="C312" s="11"/>
      <c r="D312" s="11"/>
      <c r="E312" s="11"/>
      <c r="F312" s="60"/>
      <c r="G312" s="60"/>
      <c r="H312" s="63"/>
      <c r="I312" s="61"/>
      <c r="J312" s="61"/>
      <c r="K312" s="63"/>
      <c r="L312" s="11"/>
      <c r="M312" s="11"/>
      <c r="N312" s="11"/>
      <c r="O312" s="11"/>
      <c r="P312" s="11"/>
      <c r="Q312" s="11"/>
      <c r="R312" s="11"/>
      <c r="S312" s="11"/>
      <c r="T312" s="11"/>
      <c r="U312" s="60"/>
      <c r="V312" s="60"/>
      <c r="W312" s="60"/>
      <c r="X312" s="60"/>
      <c r="Y312" s="60"/>
      <c r="Z312" s="60"/>
      <c r="AA312" s="60"/>
      <c r="AB312" s="60"/>
      <c r="AC312" s="3"/>
      <c r="AD312" s="67"/>
      <c r="AE312" s="136"/>
      <c r="AF312" s="136"/>
      <c r="AG312" s="136"/>
      <c r="AH312" s="102"/>
    </row>
    <row r="313" spans="1:34" x14ac:dyDescent="0.25">
      <c r="A313" s="11"/>
      <c r="B313" s="11"/>
      <c r="C313" s="11"/>
      <c r="D313" s="11"/>
      <c r="E313" s="11"/>
      <c r="F313" s="60"/>
      <c r="G313" s="60"/>
      <c r="H313" s="63"/>
      <c r="I313" s="61"/>
      <c r="J313" s="61"/>
      <c r="K313" s="63"/>
      <c r="L313" s="11"/>
      <c r="M313" s="11"/>
      <c r="N313" s="11"/>
      <c r="O313" s="11"/>
      <c r="P313" s="11"/>
      <c r="Q313" s="11"/>
      <c r="R313" s="11"/>
      <c r="S313" s="11"/>
      <c r="T313" s="11"/>
      <c r="U313" s="60"/>
      <c r="V313" s="60"/>
      <c r="W313" s="60"/>
      <c r="X313" s="60"/>
      <c r="Y313" s="60"/>
      <c r="Z313" s="60"/>
      <c r="AA313" s="60"/>
      <c r="AB313" s="60"/>
      <c r="AC313" s="3"/>
      <c r="AD313" s="67"/>
      <c r="AE313" s="136"/>
      <c r="AF313" s="136"/>
      <c r="AG313" s="136"/>
      <c r="AH313" s="102"/>
    </row>
    <row r="314" spans="1:34" x14ac:dyDescent="0.25">
      <c r="A314" s="11"/>
      <c r="B314" s="11"/>
      <c r="C314" s="11"/>
      <c r="D314" s="11"/>
      <c r="E314" s="11"/>
      <c r="F314" s="60"/>
      <c r="G314" s="60"/>
      <c r="H314" s="63"/>
      <c r="I314" s="61"/>
      <c r="J314" s="61"/>
      <c r="K314" s="63"/>
      <c r="L314" s="11"/>
      <c r="M314" s="11"/>
      <c r="N314" s="11"/>
      <c r="O314" s="11"/>
      <c r="P314" s="11"/>
      <c r="Q314" s="11"/>
      <c r="R314" s="11"/>
      <c r="S314" s="11"/>
      <c r="T314" s="11"/>
      <c r="U314" s="60"/>
      <c r="V314" s="60"/>
      <c r="W314" s="60"/>
      <c r="X314" s="60"/>
      <c r="Y314" s="60"/>
      <c r="Z314" s="60"/>
      <c r="AA314" s="60"/>
      <c r="AB314" s="60"/>
      <c r="AC314" s="3"/>
      <c r="AD314" s="67"/>
      <c r="AE314" s="136"/>
      <c r="AF314" s="136"/>
      <c r="AG314" s="136"/>
      <c r="AH314" s="102"/>
    </row>
    <row r="315" spans="1:34" x14ac:dyDescent="0.25">
      <c r="A315" s="11"/>
      <c r="B315" s="11"/>
      <c r="C315" s="11"/>
      <c r="D315" s="11"/>
      <c r="E315" s="11"/>
      <c r="F315" s="60"/>
      <c r="G315" s="60"/>
      <c r="H315" s="63"/>
      <c r="I315" s="61"/>
      <c r="J315" s="61"/>
      <c r="K315" s="63"/>
      <c r="L315" s="11"/>
      <c r="M315" s="11"/>
      <c r="N315" s="11"/>
      <c r="O315" s="11"/>
      <c r="P315" s="11"/>
      <c r="Q315" s="11"/>
      <c r="R315" s="11"/>
      <c r="S315" s="11"/>
      <c r="T315" s="11"/>
      <c r="U315" s="60"/>
      <c r="V315" s="60"/>
      <c r="W315" s="60"/>
      <c r="X315" s="60"/>
      <c r="Y315" s="60"/>
      <c r="Z315" s="60"/>
      <c r="AA315" s="60"/>
      <c r="AB315" s="60"/>
      <c r="AC315" s="3"/>
      <c r="AD315" s="67"/>
      <c r="AE315" s="136"/>
      <c r="AF315" s="136"/>
      <c r="AG315" s="136"/>
      <c r="AH315" s="102"/>
    </row>
    <row r="316" spans="1:34" x14ac:dyDescent="0.25">
      <c r="A316" s="11"/>
      <c r="B316" s="11"/>
      <c r="C316" s="11"/>
      <c r="D316" s="11"/>
      <c r="E316" s="11"/>
      <c r="F316" s="60"/>
      <c r="G316" s="60"/>
      <c r="H316" s="63"/>
      <c r="I316" s="61"/>
      <c r="J316" s="61"/>
      <c r="K316" s="63"/>
      <c r="L316" s="11"/>
      <c r="M316" s="11"/>
      <c r="N316" s="11"/>
      <c r="O316" s="11"/>
      <c r="P316" s="11"/>
      <c r="Q316" s="11"/>
      <c r="R316" s="11"/>
      <c r="S316" s="11"/>
      <c r="T316" s="11"/>
      <c r="U316" s="60"/>
      <c r="V316" s="60"/>
      <c r="W316" s="60"/>
      <c r="X316" s="60"/>
      <c r="Y316" s="60"/>
      <c r="Z316" s="60"/>
      <c r="AA316" s="60"/>
      <c r="AB316" s="60"/>
      <c r="AC316" s="3"/>
      <c r="AD316" s="67"/>
      <c r="AE316" s="136"/>
      <c r="AF316" s="136"/>
      <c r="AG316" s="136"/>
      <c r="AH316" s="102"/>
    </row>
    <row r="317" spans="1:34" x14ac:dyDescent="0.25">
      <c r="A317" s="11"/>
      <c r="B317" s="11"/>
      <c r="C317" s="11"/>
      <c r="D317" s="11"/>
      <c r="E317" s="11"/>
      <c r="F317" s="60"/>
      <c r="G317" s="60"/>
      <c r="H317" s="63"/>
      <c r="I317" s="61"/>
      <c r="J317" s="61"/>
      <c r="K317" s="63"/>
      <c r="L317" s="11"/>
      <c r="M317" s="11"/>
      <c r="N317" s="11"/>
      <c r="O317" s="11"/>
      <c r="P317" s="11"/>
      <c r="Q317" s="11"/>
      <c r="R317" s="11"/>
      <c r="S317" s="11"/>
      <c r="T317" s="11"/>
      <c r="U317" s="60"/>
      <c r="V317" s="60"/>
      <c r="W317" s="60"/>
      <c r="X317" s="60"/>
      <c r="Y317" s="60"/>
      <c r="Z317" s="60"/>
      <c r="AA317" s="60"/>
      <c r="AB317" s="60"/>
      <c r="AC317" s="3"/>
      <c r="AD317" s="67"/>
      <c r="AE317" s="136"/>
      <c r="AF317" s="136"/>
      <c r="AG317" s="136"/>
      <c r="AH317" s="102"/>
    </row>
    <row r="318" spans="1:34" x14ac:dyDescent="0.25">
      <c r="A318" s="11"/>
      <c r="B318" s="11"/>
      <c r="C318" s="11"/>
      <c r="D318" s="11"/>
      <c r="E318" s="11"/>
      <c r="F318" s="60"/>
      <c r="G318" s="60"/>
      <c r="H318" s="63"/>
      <c r="I318" s="61"/>
      <c r="J318" s="61"/>
      <c r="K318" s="63"/>
      <c r="L318" s="11"/>
      <c r="M318" s="11"/>
      <c r="N318" s="11"/>
      <c r="O318" s="11"/>
      <c r="P318" s="11"/>
      <c r="Q318" s="11"/>
      <c r="R318" s="11"/>
      <c r="S318" s="11"/>
      <c r="T318" s="11"/>
      <c r="U318" s="60"/>
      <c r="V318" s="60"/>
      <c r="W318" s="60"/>
      <c r="X318" s="60"/>
      <c r="Y318" s="60"/>
      <c r="Z318" s="60"/>
      <c r="AA318" s="60"/>
      <c r="AB318" s="60"/>
      <c r="AC318" s="3"/>
      <c r="AD318" s="67"/>
      <c r="AE318" s="136"/>
      <c r="AF318" s="136"/>
      <c r="AG318" s="136"/>
      <c r="AH318" s="102"/>
    </row>
    <row r="319" spans="1:34" x14ac:dyDescent="0.25">
      <c r="A319" s="11"/>
      <c r="B319" s="11"/>
      <c r="C319" s="11"/>
      <c r="D319" s="11"/>
      <c r="E319" s="11"/>
      <c r="F319" s="60"/>
      <c r="G319" s="60"/>
      <c r="H319" s="63"/>
      <c r="I319" s="61"/>
      <c r="J319" s="61"/>
      <c r="K319" s="63"/>
      <c r="L319" s="11"/>
      <c r="M319" s="11"/>
      <c r="N319" s="11"/>
      <c r="O319" s="11"/>
      <c r="P319" s="11"/>
      <c r="Q319" s="11"/>
      <c r="R319" s="11"/>
      <c r="S319" s="11"/>
      <c r="T319" s="11"/>
      <c r="U319" s="60"/>
      <c r="V319" s="60"/>
      <c r="W319" s="60"/>
      <c r="X319" s="60"/>
      <c r="Y319" s="60"/>
      <c r="Z319" s="60"/>
      <c r="AA319" s="60"/>
      <c r="AB319" s="60"/>
      <c r="AC319" s="3"/>
      <c r="AD319" s="67"/>
      <c r="AE319" s="136"/>
      <c r="AF319" s="136"/>
      <c r="AG319" s="136"/>
      <c r="AH319" s="102"/>
    </row>
    <row r="320" spans="1:34" x14ac:dyDescent="0.25">
      <c r="A320" s="11"/>
      <c r="B320" s="11"/>
      <c r="C320" s="11"/>
      <c r="D320" s="11"/>
      <c r="E320" s="11"/>
      <c r="F320" s="60"/>
      <c r="G320" s="60"/>
      <c r="H320" s="63"/>
      <c r="I320" s="61"/>
      <c r="J320" s="61"/>
      <c r="K320" s="63"/>
      <c r="L320" s="11"/>
      <c r="M320" s="11"/>
      <c r="N320" s="11"/>
      <c r="O320" s="11"/>
      <c r="P320" s="11"/>
      <c r="Q320" s="11"/>
      <c r="R320" s="11"/>
      <c r="S320" s="11"/>
      <c r="T320" s="11"/>
      <c r="U320" s="60"/>
      <c r="V320" s="60"/>
      <c r="W320" s="60"/>
      <c r="X320" s="60"/>
      <c r="Y320" s="60"/>
      <c r="Z320" s="60"/>
      <c r="AA320" s="60"/>
      <c r="AB320" s="60"/>
      <c r="AC320" s="3"/>
      <c r="AD320" s="67"/>
      <c r="AE320" s="136"/>
      <c r="AF320" s="136"/>
      <c r="AG320" s="136"/>
      <c r="AH320" s="102"/>
    </row>
    <row r="321" spans="1:34" x14ac:dyDescent="0.25">
      <c r="A321" s="11"/>
      <c r="B321" s="11"/>
      <c r="C321" s="11"/>
      <c r="D321" s="11"/>
      <c r="E321" s="11"/>
      <c r="F321" s="60"/>
      <c r="G321" s="60"/>
      <c r="H321" s="63"/>
      <c r="I321" s="61"/>
      <c r="J321" s="61"/>
      <c r="K321" s="63"/>
      <c r="L321" s="11"/>
      <c r="M321" s="11"/>
      <c r="N321" s="11"/>
      <c r="O321" s="11"/>
      <c r="P321" s="11"/>
      <c r="Q321" s="11"/>
      <c r="R321" s="11"/>
      <c r="S321" s="11"/>
      <c r="T321" s="11"/>
      <c r="U321" s="60"/>
      <c r="V321" s="60"/>
      <c r="W321" s="60"/>
      <c r="X321" s="60"/>
      <c r="Y321" s="60"/>
      <c r="Z321" s="60"/>
      <c r="AA321" s="60"/>
      <c r="AB321" s="60"/>
      <c r="AC321" s="3"/>
      <c r="AD321" s="67"/>
      <c r="AE321" s="136"/>
      <c r="AF321" s="136"/>
      <c r="AG321" s="136"/>
      <c r="AH321" s="102"/>
    </row>
    <row r="322" spans="1:34" x14ac:dyDescent="0.25">
      <c r="A322" s="11"/>
      <c r="B322" s="11"/>
      <c r="C322" s="11"/>
      <c r="D322" s="11"/>
      <c r="E322" s="11"/>
      <c r="F322" s="60"/>
      <c r="G322" s="60"/>
      <c r="H322" s="63"/>
      <c r="I322" s="61"/>
      <c r="J322" s="61"/>
      <c r="K322" s="63"/>
      <c r="L322" s="11"/>
      <c r="M322" s="11"/>
      <c r="N322" s="11"/>
      <c r="O322" s="11"/>
      <c r="P322" s="11"/>
      <c r="Q322" s="11"/>
      <c r="R322" s="11"/>
      <c r="S322" s="11"/>
      <c r="T322" s="11"/>
      <c r="U322" s="60"/>
      <c r="V322" s="60"/>
      <c r="W322" s="60"/>
      <c r="X322" s="60"/>
      <c r="Y322" s="60"/>
      <c r="Z322" s="60"/>
      <c r="AA322" s="60"/>
      <c r="AB322" s="60"/>
      <c r="AC322" s="3"/>
      <c r="AD322" s="67"/>
      <c r="AE322" s="136"/>
      <c r="AF322" s="136"/>
      <c r="AG322" s="136"/>
      <c r="AH322" s="102"/>
    </row>
    <row r="323" spans="1:34" x14ac:dyDescent="0.25">
      <c r="A323" s="11"/>
      <c r="B323" s="11"/>
      <c r="C323" s="11"/>
      <c r="D323" s="11"/>
      <c r="E323" s="11"/>
      <c r="F323" s="60"/>
      <c r="G323" s="60"/>
      <c r="H323" s="63"/>
      <c r="I323" s="61"/>
      <c r="J323" s="61"/>
      <c r="K323" s="63"/>
      <c r="L323" s="11"/>
      <c r="M323" s="11"/>
      <c r="N323" s="11"/>
      <c r="O323" s="11"/>
      <c r="P323" s="11"/>
      <c r="Q323" s="11"/>
      <c r="R323" s="11"/>
      <c r="S323" s="11"/>
      <c r="T323" s="11"/>
      <c r="U323" s="60"/>
      <c r="V323" s="60"/>
      <c r="W323" s="60"/>
      <c r="X323" s="60"/>
      <c r="Y323" s="60"/>
      <c r="Z323" s="60"/>
      <c r="AA323" s="60"/>
      <c r="AB323" s="60"/>
      <c r="AC323" s="3"/>
      <c r="AD323" s="67"/>
      <c r="AE323" s="136"/>
      <c r="AF323" s="136"/>
      <c r="AG323" s="136"/>
      <c r="AH323" s="102"/>
    </row>
    <row r="324" spans="1:34" x14ac:dyDescent="0.25">
      <c r="A324" s="11"/>
      <c r="B324" s="11"/>
      <c r="C324" s="11"/>
      <c r="D324" s="11"/>
      <c r="E324" s="11"/>
      <c r="F324" s="60"/>
      <c r="G324" s="60"/>
      <c r="H324" s="63"/>
      <c r="I324" s="61"/>
      <c r="J324" s="61"/>
      <c r="K324" s="63"/>
      <c r="L324" s="11"/>
      <c r="M324" s="11"/>
      <c r="N324" s="11"/>
      <c r="O324" s="11"/>
      <c r="P324" s="11"/>
      <c r="Q324" s="11"/>
      <c r="R324" s="11"/>
      <c r="S324" s="11"/>
      <c r="T324" s="11"/>
      <c r="U324" s="60"/>
      <c r="V324" s="60"/>
      <c r="W324" s="60"/>
      <c r="X324" s="60"/>
      <c r="Y324" s="60"/>
      <c r="Z324" s="60"/>
      <c r="AA324" s="60"/>
      <c r="AB324" s="60"/>
      <c r="AC324" s="3"/>
      <c r="AD324" s="67"/>
      <c r="AE324" s="136"/>
      <c r="AF324" s="136"/>
      <c r="AG324" s="136"/>
      <c r="AH324" s="102"/>
    </row>
    <row r="325" spans="1:34" x14ac:dyDescent="0.25">
      <c r="A325" s="11"/>
      <c r="B325" s="11"/>
      <c r="C325" s="11"/>
      <c r="D325" s="11"/>
      <c r="E325" s="11"/>
      <c r="F325" s="60"/>
      <c r="G325" s="60"/>
      <c r="H325" s="63"/>
      <c r="I325" s="61"/>
      <c r="J325" s="61"/>
      <c r="K325" s="63"/>
      <c r="L325" s="11"/>
      <c r="M325" s="11"/>
      <c r="N325" s="11"/>
      <c r="O325" s="11"/>
      <c r="P325" s="11"/>
      <c r="Q325" s="11"/>
      <c r="R325" s="11"/>
      <c r="S325" s="11"/>
      <c r="T325" s="11"/>
      <c r="U325" s="60"/>
      <c r="V325" s="60"/>
      <c r="W325" s="60"/>
      <c r="X325" s="60"/>
      <c r="Y325" s="60"/>
      <c r="Z325" s="60"/>
      <c r="AA325" s="60"/>
      <c r="AB325" s="60"/>
      <c r="AC325" s="3"/>
      <c r="AD325" s="67"/>
      <c r="AE325" s="136"/>
      <c r="AF325" s="136"/>
      <c r="AG325" s="136"/>
      <c r="AH325" s="102"/>
    </row>
    <row r="326" spans="1:34" x14ac:dyDescent="0.25">
      <c r="A326" s="11"/>
      <c r="B326" s="11"/>
      <c r="C326" s="11"/>
      <c r="D326" s="11"/>
      <c r="E326" s="11"/>
      <c r="F326" s="60"/>
      <c r="G326" s="60"/>
      <c r="H326" s="63"/>
      <c r="I326" s="61"/>
      <c r="J326" s="61"/>
      <c r="K326" s="63"/>
      <c r="L326" s="11"/>
      <c r="M326" s="11"/>
      <c r="N326" s="11"/>
      <c r="O326" s="11"/>
      <c r="P326" s="11"/>
      <c r="Q326" s="11"/>
      <c r="R326" s="11"/>
      <c r="S326" s="11"/>
      <c r="T326" s="11"/>
      <c r="U326" s="60"/>
      <c r="V326" s="60"/>
      <c r="W326" s="60"/>
      <c r="X326" s="60"/>
      <c r="Y326" s="60"/>
      <c r="Z326" s="60"/>
      <c r="AA326" s="60"/>
      <c r="AB326" s="60"/>
      <c r="AC326" s="3"/>
      <c r="AD326" s="67"/>
      <c r="AE326" s="136"/>
      <c r="AF326" s="136"/>
      <c r="AG326" s="136"/>
      <c r="AH326" s="102"/>
    </row>
    <row r="327" spans="1:34" x14ac:dyDescent="0.25">
      <c r="A327" s="11"/>
      <c r="B327" s="11"/>
      <c r="C327" s="11"/>
      <c r="D327" s="11"/>
      <c r="E327" s="11"/>
      <c r="F327" s="60"/>
      <c r="G327" s="60"/>
      <c r="H327" s="63"/>
      <c r="I327" s="61"/>
      <c r="J327" s="61"/>
      <c r="K327" s="63"/>
      <c r="L327" s="11"/>
      <c r="M327" s="11"/>
      <c r="N327" s="11"/>
      <c r="O327" s="11"/>
      <c r="P327" s="11"/>
      <c r="Q327" s="11"/>
      <c r="R327" s="11"/>
      <c r="S327" s="11"/>
      <c r="T327" s="11"/>
      <c r="U327" s="60"/>
      <c r="V327" s="60"/>
      <c r="W327" s="60"/>
      <c r="X327" s="60"/>
      <c r="Y327" s="60"/>
      <c r="Z327" s="60"/>
      <c r="AA327" s="60"/>
      <c r="AB327" s="60"/>
      <c r="AC327" s="3"/>
      <c r="AD327" s="67"/>
      <c r="AE327" s="136"/>
      <c r="AF327" s="136"/>
      <c r="AG327" s="136"/>
      <c r="AH327" s="102"/>
    </row>
    <row r="328" spans="1:34" x14ac:dyDescent="0.25">
      <c r="A328" s="11"/>
      <c r="B328" s="11"/>
      <c r="C328" s="11"/>
      <c r="D328" s="11"/>
      <c r="E328" s="11"/>
      <c r="F328" s="60"/>
      <c r="G328" s="60"/>
      <c r="H328" s="63"/>
      <c r="I328" s="61"/>
      <c r="J328" s="61"/>
      <c r="K328" s="63"/>
      <c r="L328" s="11"/>
      <c r="M328" s="11"/>
      <c r="N328" s="11"/>
      <c r="O328" s="11"/>
      <c r="P328" s="11"/>
      <c r="Q328" s="11"/>
      <c r="R328" s="11"/>
      <c r="S328" s="11"/>
      <c r="T328" s="11"/>
      <c r="U328" s="60"/>
      <c r="V328" s="60"/>
      <c r="W328" s="60"/>
      <c r="X328" s="60"/>
      <c r="Y328" s="60"/>
      <c r="Z328" s="60"/>
      <c r="AA328" s="60"/>
      <c r="AB328" s="60"/>
      <c r="AC328" s="3"/>
      <c r="AD328" s="67"/>
      <c r="AE328" s="136"/>
      <c r="AF328" s="136"/>
      <c r="AG328" s="136"/>
      <c r="AH328" s="102"/>
    </row>
    <row r="329" spans="1:34" x14ac:dyDescent="0.25">
      <c r="A329" s="11"/>
      <c r="B329" s="11"/>
      <c r="C329" s="11"/>
      <c r="D329" s="11"/>
      <c r="E329" s="11"/>
      <c r="F329" s="60"/>
      <c r="G329" s="60"/>
      <c r="H329" s="63"/>
      <c r="I329" s="61"/>
      <c r="J329" s="61"/>
      <c r="K329" s="63"/>
      <c r="L329" s="11"/>
      <c r="M329" s="11"/>
      <c r="N329" s="11"/>
      <c r="O329" s="11"/>
      <c r="P329" s="11"/>
      <c r="Q329" s="11"/>
      <c r="R329" s="11"/>
      <c r="S329" s="11"/>
      <c r="T329" s="11"/>
      <c r="U329" s="60"/>
      <c r="V329" s="60"/>
      <c r="W329" s="60"/>
      <c r="X329" s="60"/>
      <c r="Y329" s="60"/>
      <c r="Z329" s="60"/>
      <c r="AA329" s="60"/>
      <c r="AB329" s="60"/>
      <c r="AC329" s="3"/>
      <c r="AD329" s="67"/>
      <c r="AE329" s="136"/>
      <c r="AF329" s="136"/>
      <c r="AG329" s="136"/>
      <c r="AH329" s="102"/>
    </row>
    <row r="330" spans="1:34" x14ac:dyDescent="0.25">
      <c r="A330" s="11"/>
      <c r="B330" s="11"/>
      <c r="C330" s="11"/>
      <c r="D330" s="11"/>
      <c r="E330" s="11"/>
      <c r="F330" s="60"/>
      <c r="G330" s="60"/>
      <c r="H330" s="63"/>
      <c r="I330" s="61"/>
      <c r="J330" s="61"/>
      <c r="K330" s="63"/>
      <c r="L330" s="11"/>
      <c r="M330" s="11"/>
      <c r="N330" s="11"/>
      <c r="O330" s="11"/>
      <c r="P330" s="11"/>
      <c r="Q330" s="11"/>
      <c r="R330" s="11"/>
      <c r="S330" s="11"/>
      <c r="T330" s="11"/>
      <c r="U330" s="60"/>
      <c r="V330" s="60"/>
      <c r="W330" s="60"/>
      <c r="X330" s="60"/>
      <c r="Y330" s="60"/>
      <c r="Z330" s="60"/>
      <c r="AA330" s="60"/>
      <c r="AB330" s="60"/>
      <c r="AC330" s="3"/>
      <c r="AD330" s="67"/>
      <c r="AE330" s="136"/>
      <c r="AF330" s="136"/>
      <c r="AG330" s="136"/>
      <c r="AH330" s="102"/>
    </row>
    <row r="331" spans="1:34" x14ac:dyDescent="0.25">
      <c r="A331" s="11"/>
      <c r="B331" s="11"/>
      <c r="C331" s="11"/>
      <c r="D331" s="11"/>
      <c r="E331" s="11"/>
      <c r="F331" s="60"/>
      <c r="G331" s="60"/>
      <c r="H331" s="63"/>
      <c r="I331" s="61"/>
      <c r="J331" s="61"/>
      <c r="K331" s="63"/>
      <c r="L331" s="11"/>
      <c r="M331" s="11"/>
      <c r="N331" s="11"/>
      <c r="O331" s="11"/>
      <c r="P331" s="11"/>
      <c r="Q331" s="11"/>
      <c r="R331" s="11"/>
      <c r="S331" s="11"/>
      <c r="T331" s="11"/>
      <c r="U331" s="60"/>
      <c r="V331" s="60"/>
      <c r="W331" s="60"/>
      <c r="X331" s="60"/>
      <c r="Y331" s="60"/>
      <c r="Z331" s="60"/>
      <c r="AA331" s="60"/>
      <c r="AB331" s="60"/>
      <c r="AC331" s="3"/>
      <c r="AD331" s="67"/>
      <c r="AE331" s="136"/>
      <c r="AF331" s="136"/>
      <c r="AG331" s="136"/>
      <c r="AH331" s="102"/>
    </row>
    <row r="332" spans="1:34" x14ac:dyDescent="0.25">
      <c r="A332" s="11"/>
      <c r="B332" s="11"/>
      <c r="C332" s="11"/>
      <c r="D332" s="11"/>
      <c r="E332" s="11"/>
      <c r="F332" s="60"/>
      <c r="G332" s="60"/>
      <c r="H332" s="63"/>
      <c r="I332" s="61"/>
      <c r="J332" s="61"/>
      <c r="K332" s="63"/>
      <c r="L332" s="11"/>
      <c r="M332" s="11"/>
      <c r="N332" s="11"/>
      <c r="O332" s="11"/>
      <c r="P332" s="11"/>
      <c r="Q332" s="11"/>
      <c r="R332" s="11"/>
      <c r="S332" s="11"/>
      <c r="T332" s="11"/>
      <c r="U332" s="60"/>
      <c r="V332" s="60"/>
      <c r="W332" s="60"/>
      <c r="X332" s="60"/>
      <c r="Y332" s="60"/>
      <c r="Z332" s="60"/>
      <c r="AA332" s="60"/>
      <c r="AB332" s="60"/>
      <c r="AC332" s="3"/>
      <c r="AD332" s="67"/>
      <c r="AE332" s="136"/>
      <c r="AF332" s="136"/>
      <c r="AG332" s="136"/>
      <c r="AH332" s="102"/>
    </row>
    <row r="333" spans="1:34" x14ac:dyDescent="0.25">
      <c r="A333" s="11"/>
      <c r="B333" s="11"/>
      <c r="C333" s="11"/>
      <c r="D333" s="11"/>
      <c r="E333" s="11"/>
      <c r="F333" s="60"/>
      <c r="G333" s="60"/>
      <c r="H333" s="63"/>
      <c r="I333" s="61"/>
      <c r="J333" s="61"/>
      <c r="K333" s="63"/>
      <c r="L333" s="11"/>
      <c r="M333" s="11"/>
      <c r="N333" s="11"/>
      <c r="O333" s="11"/>
      <c r="P333" s="11"/>
      <c r="Q333" s="11"/>
      <c r="R333" s="11"/>
      <c r="S333" s="11"/>
      <c r="T333" s="11"/>
      <c r="U333" s="60"/>
      <c r="V333" s="60"/>
      <c r="W333" s="60"/>
      <c r="X333" s="60"/>
      <c r="Y333" s="60"/>
      <c r="Z333" s="60"/>
      <c r="AA333" s="60"/>
      <c r="AB333" s="60"/>
      <c r="AC333" s="3"/>
      <c r="AD333" s="67"/>
      <c r="AE333" s="136"/>
      <c r="AF333" s="136"/>
      <c r="AG333" s="136"/>
      <c r="AH333" s="102"/>
    </row>
    <row r="334" spans="1:34" x14ac:dyDescent="0.25">
      <c r="A334" s="11"/>
      <c r="B334" s="11"/>
      <c r="C334" s="11"/>
      <c r="D334" s="11"/>
      <c r="E334" s="11"/>
      <c r="F334" s="60"/>
      <c r="G334" s="60"/>
      <c r="H334" s="63"/>
      <c r="I334" s="61"/>
      <c r="J334" s="61"/>
      <c r="K334" s="63"/>
      <c r="L334" s="11"/>
      <c r="M334" s="11"/>
      <c r="N334" s="11"/>
      <c r="O334" s="11"/>
      <c r="P334" s="11"/>
      <c r="Q334" s="11"/>
      <c r="R334" s="11"/>
      <c r="S334" s="11"/>
      <c r="T334" s="11"/>
      <c r="U334" s="60"/>
      <c r="V334" s="60"/>
      <c r="W334" s="60"/>
      <c r="X334" s="60"/>
      <c r="Y334" s="60"/>
      <c r="Z334" s="60"/>
      <c r="AA334" s="60"/>
      <c r="AB334" s="60"/>
      <c r="AC334" s="3"/>
      <c r="AD334" s="67"/>
      <c r="AE334" s="136"/>
      <c r="AF334" s="136"/>
      <c r="AG334" s="136"/>
      <c r="AH334" s="102"/>
    </row>
    <row r="335" spans="1:34" x14ac:dyDescent="0.25">
      <c r="A335" s="11"/>
      <c r="B335" s="11"/>
      <c r="C335" s="11"/>
      <c r="D335" s="11"/>
      <c r="E335" s="11"/>
      <c r="F335" s="60"/>
      <c r="G335" s="60"/>
      <c r="H335" s="63"/>
      <c r="I335" s="61"/>
      <c r="J335" s="61"/>
      <c r="K335" s="63"/>
      <c r="L335" s="11"/>
      <c r="M335" s="11"/>
      <c r="N335" s="11"/>
      <c r="O335" s="11"/>
      <c r="P335" s="11"/>
      <c r="Q335" s="11"/>
      <c r="R335" s="11"/>
      <c r="S335" s="11"/>
      <c r="T335" s="11"/>
      <c r="U335" s="60"/>
      <c r="V335" s="60"/>
      <c r="W335" s="60"/>
      <c r="X335" s="60"/>
      <c r="Y335" s="60"/>
      <c r="Z335" s="60"/>
      <c r="AA335" s="60"/>
      <c r="AB335" s="60"/>
      <c r="AC335" s="3"/>
      <c r="AD335" s="67"/>
      <c r="AE335" s="136"/>
      <c r="AF335" s="136"/>
      <c r="AG335" s="136"/>
      <c r="AH335" s="102"/>
    </row>
    <row r="336" spans="1:34" x14ac:dyDescent="0.25">
      <c r="A336" s="11"/>
      <c r="B336" s="11"/>
      <c r="C336" s="11"/>
      <c r="D336" s="11"/>
      <c r="E336" s="11"/>
      <c r="F336" s="60"/>
      <c r="G336" s="60"/>
      <c r="H336" s="63"/>
      <c r="I336" s="61"/>
      <c r="J336" s="61"/>
      <c r="K336" s="63"/>
      <c r="L336" s="11"/>
      <c r="M336" s="11"/>
      <c r="N336" s="11"/>
      <c r="O336" s="11"/>
      <c r="P336" s="11"/>
      <c r="Q336" s="11"/>
      <c r="R336" s="11"/>
      <c r="S336" s="11"/>
      <c r="T336" s="11"/>
      <c r="U336" s="60"/>
      <c r="V336" s="60"/>
      <c r="W336" s="60"/>
      <c r="X336" s="60"/>
      <c r="Y336" s="60"/>
      <c r="Z336" s="60"/>
      <c r="AA336" s="60"/>
      <c r="AB336" s="60"/>
      <c r="AC336" s="3"/>
      <c r="AD336" s="67"/>
      <c r="AE336" s="136"/>
      <c r="AF336" s="136"/>
      <c r="AG336" s="136"/>
      <c r="AH336" s="102"/>
    </row>
    <row r="337" spans="1:34" x14ac:dyDescent="0.25">
      <c r="A337" s="11"/>
      <c r="B337" s="11"/>
      <c r="C337" s="11"/>
      <c r="D337" s="11"/>
      <c r="E337" s="11"/>
      <c r="F337" s="60"/>
      <c r="G337" s="60"/>
      <c r="H337" s="63"/>
      <c r="I337" s="61"/>
      <c r="J337" s="61"/>
      <c r="K337" s="63"/>
      <c r="L337" s="11"/>
      <c r="M337" s="11"/>
      <c r="N337" s="11"/>
      <c r="O337" s="11"/>
      <c r="P337" s="11"/>
      <c r="Q337" s="11"/>
      <c r="R337" s="11"/>
      <c r="S337" s="11"/>
      <c r="T337" s="11"/>
      <c r="U337" s="60"/>
      <c r="V337" s="60"/>
      <c r="W337" s="60"/>
      <c r="X337" s="60"/>
      <c r="Y337" s="60"/>
      <c r="Z337" s="60"/>
      <c r="AA337" s="60"/>
      <c r="AB337" s="60"/>
      <c r="AC337" s="3"/>
      <c r="AD337" s="67"/>
      <c r="AE337" s="136"/>
      <c r="AF337" s="136"/>
      <c r="AG337" s="136"/>
      <c r="AH337" s="102"/>
    </row>
    <row r="338" spans="1:34" x14ac:dyDescent="0.25">
      <c r="A338" s="11"/>
      <c r="B338" s="11"/>
      <c r="C338" s="11"/>
      <c r="D338" s="11"/>
      <c r="E338" s="11"/>
      <c r="F338" s="60"/>
      <c r="G338" s="60"/>
      <c r="H338" s="63"/>
      <c r="I338" s="61"/>
      <c r="J338" s="61"/>
      <c r="K338" s="63"/>
      <c r="L338" s="11"/>
      <c r="M338" s="11"/>
      <c r="N338" s="11"/>
      <c r="O338" s="11"/>
      <c r="P338" s="11"/>
      <c r="Q338" s="11"/>
      <c r="R338" s="11"/>
      <c r="S338" s="11"/>
      <c r="T338" s="11"/>
      <c r="U338" s="60"/>
      <c r="V338" s="60"/>
      <c r="W338" s="60"/>
      <c r="X338" s="60"/>
      <c r="Y338" s="60"/>
      <c r="Z338" s="60"/>
      <c r="AA338" s="60"/>
      <c r="AB338" s="60"/>
      <c r="AC338" s="3"/>
      <c r="AD338" s="67"/>
      <c r="AE338" s="136"/>
      <c r="AF338" s="136"/>
      <c r="AG338" s="136"/>
      <c r="AH338" s="102"/>
    </row>
    <row r="339" spans="1:34" x14ac:dyDescent="0.25">
      <c r="A339" s="11"/>
      <c r="B339" s="11"/>
      <c r="C339" s="11"/>
      <c r="D339" s="11"/>
      <c r="E339" s="11"/>
      <c r="F339" s="60"/>
      <c r="G339" s="60"/>
      <c r="H339" s="63"/>
      <c r="I339" s="61"/>
      <c r="J339" s="61"/>
      <c r="K339" s="63"/>
      <c r="L339" s="11"/>
      <c r="M339" s="11"/>
      <c r="N339" s="11"/>
      <c r="O339" s="11"/>
      <c r="P339" s="11"/>
      <c r="Q339" s="11"/>
      <c r="R339" s="11"/>
      <c r="S339" s="11"/>
      <c r="T339" s="11"/>
      <c r="U339" s="60"/>
      <c r="V339" s="60"/>
      <c r="W339" s="60"/>
      <c r="X339" s="60"/>
      <c r="Y339" s="60"/>
      <c r="Z339" s="60"/>
      <c r="AA339" s="60"/>
      <c r="AB339" s="60"/>
      <c r="AC339" s="3"/>
      <c r="AD339" s="67"/>
      <c r="AE339" s="136"/>
      <c r="AF339" s="136"/>
      <c r="AG339" s="136"/>
      <c r="AH339" s="102"/>
    </row>
    <row r="340" spans="1:34" x14ac:dyDescent="0.25">
      <c r="A340" s="11"/>
      <c r="B340" s="11"/>
      <c r="C340" s="11"/>
      <c r="D340" s="11"/>
      <c r="E340" s="11"/>
      <c r="F340" s="60"/>
      <c r="G340" s="60"/>
      <c r="H340" s="63"/>
      <c r="I340" s="61"/>
      <c r="J340" s="61"/>
      <c r="K340" s="63"/>
      <c r="L340" s="11"/>
      <c r="M340" s="11"/>
      <c r="N340" s="11"/>
      <c r="O340" s="11"/>
      <c r="P340" s="11"/>
      <c r="Q340" s="11"/>
      <c r="R340" s="11"/>
      <c r="S340" s="11"/>
      <c r="T340" s="11"/>
      <c r="U340" s="60"/>
      <c r="V340" s="60"/>
      <c r="W340" s="60"/>
      <c r="X340" s="60"/>
      <c r="Y340" s="60"/>
      <c r="Z340" s="60"/>
      <c r="AA340" s="60"/>
      <c r="AB340" s="60"/>
      <c r="AC340" s="3"/>
      <c r="AD340" s="67"/>
      <c r="AE340" s="136"/>
      <c r="AF340" s="136"/>
      <c r="AG340" s="136"/>
      <c r="AH340" s="102"/>
    </row>
    <row r="341" spans="1:34" x14ac:dyDescent="0.25">
      <c r="A341" s="11"/>
      <c r="B341" s="11"/>
      <c r="C341" s="11"/>
      <c r="D341" s="11"/>
      <c r="E341" s="11"/>
      <c r="F341" s="60"/>
      <c r="G341" s="60"/>
      <c r="H341" s="63"/>
      <c r="I341" s="61"/>
      <c r="J341" s="61"/>
      <c r="K341" s="63"/>
      <c r="L341" s="11"/>
      <c r="M341" s="11"/>
      <c r="N341" s="11"/>
      <c r="O341" s="11"/>
      <c r="P341" s="11"/>
      <c r="Q341" s="11"/>
      <c r="R341" s="11"/>
      <c r="S341" s="11"/>
      <c r="T341" s="11"/>
      <c r="U341" s="60"/>
      <c r="V341" s="60"/>
      <c r="W341" s="60"/>
      <c r="X341" s="60"/>
      <c r="Y341" s="60"/>
      <c r="Z341" s="60"/>
      <c r="AA341" s="60"/>
      <c r="AB341" s="60"/>
      <c r="AC341" s="3"/>
      <c r="AD341" s="67"/>
      <c r="AE341" s="136"/>
      <c r="AF341" s="136"/>
      <c r="AG341" s="136"/>
      <c r="AH341" s="102"/>
    </row>
    <row r="342" spans="1:34" x14ac:dyDescent="0.25">
      <c r="A342" s="11"/>
      <c r="B342" s="11"/>
      <c r="C342" s="11"/>
      <c r="D342" s="11"/>
      <c r="E342" s="11"/>
      <c r="F342" s="60"/>
      <c r="G342" s="60"/>
      <c r="H342" s="63"/>
      <c r="I342" s="61"/>
      <c r="J342" s="61"/>
      <c r="K342" s="63"/>
      <c r="L342" s="11"/>
      <c r="M342" s="11"/>
      <c r="N342" s="11"/>
      <c r="O342" s="11"/>
      <c r="P342" s="11"/>
      <c r="Q342" s="11"/>
      <c r="R342" s="11"/>
      <c r="S342" s="11"/>
      <c r="T342" s="11"/>
      <c r="U342" s="60"/>
      <c r="V342" s="60"/>
      <c r="W342" s="60"/>
      <c r="X342" s="60"/>
      <c r="Y342" s="60"/>
      <c r="Z342" s="60"/>
      <c r="AA342" s="60"/>
      <c r="AB342" s="60"/>
      <c r="AC342" s="3"/>
      <c r="AD342" s="67"/>
      <c r="AE342" s="136"/>
      <c r="AF342" s="136"/>
      <c r="AG342" s="136"/>
      <c r="AH342" s="102"/>
    </row>
    <row r="343" spans="1:34" x14ac:dyDescent="0.25">
      <c r="A343" s="11"/>
      <c r="B343" s="11"/>
      <c r="C343" s="11"/>
      <c r="D343" s="11"/>
      <c r="E343" s="11"/>
      <c r="F343" s="60"/>
      <c r="G343" s="60"/>
      <c r="H343" s="63"/>
      <c r="I343" s="61"/>
      <c r="J343" s="61"/>
      <c r="K343" s="63"/>
      <c r="L343" s="11"/>
      <c r="M343" s="11"/>
      <c r="N343" s="11"/>
      <c r="O343" s="11"/>
      <c r="P343" s="11"/>
      <c r="Q343" s="11"/>
      <c r="R343" s="11"/>
      <c r="S343" s="11"/>
      <c r="T343" s="11"/>
      <c r="U343" s="60"/>
      <c r="V343" s="60"/>
      <c r="W343" s="60"/>
      <c r="X343" s="60"/>
      <c r="Y343" s="60"/>
      <c r="Z343" s="60"/>
      <c r="AA343" s="60"/>
      <c r="AB343" s="60"/>
      <c r="AC343" s="3"/>
      <c r="AD343" s="67"/>
      <c r="AE343" s="136"/>
      <c r="AF343" s="136"/>
      <c r="AG343" s="136"/>
      <c r="AH343" s="102"/>
    </row>
    <row r="344" spans="1:34" x14ac:dyDescent="0.25">
      <c r="A344" s="11"/>
      <c r="B344" s="11"/>
      <c r="C344" s="11"/>
      <c r="D344" s="11"/>
      <c r="E344" s="11"/>
      <c r="F344" s="60"/>
      <c r="G344" s="60"/>
      <c r="H344" s="63"/>
      <c r="I344" s="61"/>
      <c r="J344" s="61"/>
      <c r="K344" s="63"/>
      <c r="L344" s="11"/>
      <c r="M344" s="11"/>
      <c r="N344" s="11"/>
      <c r="O344" s="11"/>
      <c r="P344" s="11"/>
      <c r="Q344" s="11"/>
      <c r="R344" s="11"/>
      <c r="S344" s="11"/>
      <c r="T344" s="11"/>
      <c r="U344" s="60"/>
      <c r="V344" s="60"/>
      <c r="W344" s="60"/>
      <c r="X344" s="60"/>
      <c r="Y344" s="60"/>
      <c r="Z344" s="60"/>
      <c r="AA344" s="60"/>
      <c r="AB344" s="60"/>
      <c r="AC344" s="3"/>
      <c r="AD344" s="67"/>
      <c r="AE344" s="136"/>
      <c r="AF344" s="136"/>
      <c r="AG344" s="136"/>
      <c r="AH344" s="102"/>
    </row>
    <row r="345" spans="1:34" x14ac:dyDescent="0.25">
      <c r="A345" s="11"/>
      <c r="B345" s="11"/>
      <c r="C345" s="11"/>
      <c r="D345" s="11"/>
      <c r="E345" s="11"/>
      <c r="F345" s="60"/>
      <c r="G345" s="60"/>
      <c r="H345" s="63"/>
      <c r="I345" s="61"/>
      <c r="J345" s="61"/>
      <c r="K345" s="63"/>
      <c r="L345" s="11"/>
      <c r="M345" s="11"/>
      <c r="N345" s="11"/>
      <c r="O345" s="11"/>
      <c r="P345" s="11"/>
      <c r="Q345" s="11"/>
      <c r="R345" s="11"/>
      <c r="S345" s="11"/>
      <c r="T345" s="11"/>
      <c r="U345" s="60"/>
      <c r="V345" s="60"/>
      <c r="W345" s="60"/>
      <c r="X345" s="60"/>
      <c r="Y345" s="60"/>
      <c r="Z345" s="60"/>
      <c r="AA345" s="60"/>
      <c r="AB345" s="60"/>
      <c r="AC345" s="3"/>
      <c r="AD345" s="67"/>
      <c r="AE345" s="136"/>
      <c r="AF345" s="136"/>
      <c r="AG345" s="136"/>
      <c r="AH345" s="102"/>
    </row>
    <row r="346" spans="1:34" x14ac:dyDescent="0.25">
      <c r="A346" s="11"/>
      <c r="B346" s="11"/>
      <c r="C346" s="11"/>
      <c r="D346" s="11"/>
      <c r="E346" s="11"/>
      <c r="F346" s="60"/>
      <c r="G346" s="60"/>
      <c r="H346" s="63"/>
      <c r="I346" s="61"/>
      <c r="J346" s="61"/>
      <c r="K346" s="63"/>
      <c r="L346" s="11"/>
      <c r="M346" s="11"/>
      <c r="N346" s="11"/>
      <c r="O346" s="11"/>
      <c r="P346" s="11"/>
      <c r="Q346" s="11"/>
      <c r="R346" s="11"/>
      <c r="S346" s="11"/>
      <c r="T346" s="11"/>
      <c r="U346" s="60"/>
      <c r="V346" s="60"/>
      <c r="W346" s="60"/>
      <c r="X346" s="60"/>
      <c r="Y346" s="60"/>
      <c r="Z346" s="60"/>
      <c r="AA346" s="60"/>
      <c r="AB346" s="60"/>
      <c r="AC346" s="3"/>
      <c r="AD346" s="67"/>
      <c r="AE346" s="136"/>
      <c r="AF346" s="136"/>
      <c r="AG346" s="136"/>
      <c r="AH346" s="102"/>
    </row>
    <row r="347" spans="1:34" x14ac:dyDescent="0.25">
      <c r="A347" s="11"/>
      <c r="B347" s="11"/>
      <c r="C347" s="11"/>
      <c r="D347" s="11"/>
      <c r="E347" s="11"/>
      <c r="F347" s="60"/>
      <c r="G347" s="60"/>
      <c r="H347" s="63"/>
      <c r="I347" s="61"/>
      <c r="J347" s="61"/>
      <c r="K347" s="63"/>
      <c r="L347" s="11"/>
      <c r="M347" s="11"/>
      <c r="N347" s="11"/>
      <c r="O347" s="11"/>
      <c r="P347" s="11"/>
      <c r="Q347" s="11"/>
      <c r="R347" s="11"/>
      <c r="S347" s="11"/>
      <c r="T347" s="11"/>
      <c r="U347" s="60"/>
      <c r="V347" s="60"/>
      <c r="W347" s="60"/>
      <c r="X347" s="60"/>
      <c r="Y347" s="60"/>
      <c r="Z347" s="60"/>
      <c r="AA347" s="60"/>
      <c r="AB347" s="60"/>
      <c r="AC347" s="3"/>
      <c r="AD347" s="67"/>
      <c r="AE347" s="136"/>
      <c r="AF347" s="136"/>
      <c r="AG347" s="136"/>
      <c r="AH347" s="102"/>
    </row>
    <row r="348" spans="1:34" x14ac:dyDescent="0.25">
      <c r="A348" s="11"/>
      <c r="B348" s="11"/>
      <c r="C348" s="11"/>
      <c r="D348" s="11"/>
      <c r="E348" s="11"/>
      <c r="F348" s="60"/>
      <c r="G348" s="60"/>
      <c r="H348" s="63"/>
      <c r="I348" s="61"/>
      <c r="J348" s="61"/>
      <c r="K348" s="63"/>
      <c r="L348" s="11"/>
      <c r="M348" s="11"/>
      <c r="N348" s="11"/>
      <c r="O348" s="11"/>
      <c r="P348" s="11"/>
      <c r="Q348" s="11"/>
      <c r="R348" s="11"/>
      <c r="S348" s="11"/>
      <c r="T348" s="11"/>
      <c r="U348" s="60"/>
      <c r="V348" s="60"/>
      <c r="W348" s="60"/>
      <c r="X348" s="60"/>
      <c r="Y348" s="60"/>
      <c r="Z348" s="60"/>
      <c r="AA348" s="60"/>
      <c r="AB348" s="60"/>
      <c r="AC348" s="3"/>
      <c r="AD348" s="67"/>
      <c r="AE348" s="136"/>
      <c r="AF348" s="136"/>
      <c r="AG348" s="136"/>
      <c r="AH348" s="102"/>
    </row>
    <row r="349" spans="1:34" x14ac:dyDescent="0.25">
      <c r="A349" s="11"/>
      <c r="B349" s="11"/>
      <c r="C349" s="11"/>
      <c r="D349" s="11"/>
      <c r="E349" s="11"/>
      <c r="F349" s="60"/>
      <c r="G349" s="60"/>
      <c r="H349" s="63"/>
      <c r="I349" s="61"/>
      <c r="J349" s="61"/>
      <c r="K349" s="63"/>
      <c r="L349" s="11"/>
      <c r="M349" s="11"/>
      <c r="N349" s="11"/>
      <c r="O349" s="11"/>
      <c r="P349" s="11"/>
      <c r="Q349" s="11"/>
      <c r="R349" s="11"/>
      <c r="S349" s="11"/>
      <c r="T349" s="11"/>
      <c r="U349" s="60"/>
      <c r="V349" s="60"/>
      <c r="W349" s="60"/>
      <c r="X349" s="60"/>
      <c r="Y349" s="60"/>
      <c r="Z349" s="60"/>
      <c r="AA349" s="60"/>
      <c r="AB349" s="60"/>
      <c r="AC349" s="3"/>
      <c r="AD349" s="67"/>
      <c r="AE349" s="136"/>
      <c r="AF349" s="136"/>
      <c r="AG349" s="136"/>
      <c r="AH349" s="102"/>
    </row>
    <row r="350" spans="1:34" x14ac:dyDescent="0.25">
      <c r="A350" s="11"/>
      <c r="B350" s="11"/>
      <c r="C350" s="11"/>
      <c r="D350" s="11"/>
      <c r="E350" s="11"/>
      <c r="F350" s="60"/>
      <c r="G350" s="60"/>
      <c r="H350" s="63"/>
      <c r="I350" s="61"/>
      <c r="J350" s="61"/>
      <c r="K350" s="63"/>
      <c r="L350" s="11"/>
      <c r="M350" s="11"/>
      <c r="N350" s="11"/>
      <c r="O350" s="11"/>
      <c r="P350" s="11"/>
      <c r="Q350" s="11"/>
      <c r="R350" s="11"/>
      <c r="S350" s="11"/>
      <c r="T350" s="11"/>
      <c r="U350" s="60"/>
      <c r="V350" s="60"/>
      <c r="W350" s="60"/>
      <c r="X350" s="60"/>
      <c r="Y350" s="60"/>
      <c r="Z350" s="60"/>
      <c r="AA350" s="60"/>
      <c r="AB350" s="60"/>
      <c r="AC350" s="3"/>
      <c r="AD350" s="67"/>
      <c r="AE350" s="136"/>
      <c r="AF350" s="136"/>
      <c r="AG350" s="136"/>
      <c r="AH350" s="102"/>
    </row>
    <row r="351" spans="1:34" x14ac:dyDescent="0.25">
      <c r="A351" s="11"/>
      <c r="B351" s="11"/>
      <c r="C351" s="11"/>
      <c r="D351" s="11"/>
      <c r="E351" s="11"/>
      <c r="F351" s="60"/>
      <c r="G351" s="60"/>
      <c r="H351" s="63"/>
      <c r="I351" s="61"/>
      <c r="J351" s="61"/>
      <c r="K351" s="63"/>
      <c r="L351" s="11"/>
      <c r="M351" s="11"/>
      <c r="N351" s="11"/>
      <c r="O351" s="11"/>
      <c r="P351" s="11"/>
      <c r="Q351" s="11"/>
      <c r="R351" s="11"/>
      <c r="S351" s="11"/>
      <c r="T351" s="11"/>
      <c r="U351" s="60"/>
      <c r="V351" s="60"/>
      <c r="W351" s="60"/>
      <c r="X351" s="60"/>
      <c r="Y351" s="60"/>
      <c r="Z351" s="60"/>
      <c r="AA351" s="60"/>
      <c r="AB351" s="60"/>
      <c r="AC351" s="3"/>
      <c r="AD351" s="67"/>
      <c r="AE351" s="136"/>
      <c r="AF351" s="136"/>
      <c r="AG351" s="136"/>
      <c r="AH351" s="102"/>
    </row>
    <row r="352" spans="1:34" x14ac:dyDescent="0.25">
      <c r="A352" s="11"/>
      <c r="B352" s="11"/>
      <c r="C352" s="11"/>
      <c r="D352" s="11"/>
      <c r="E352" s="11"/>
      <c r="F352" s="60"/>
      <c r="G352" s="60"/>
      <c r="H352" s="63"/>
      <c r="I352" s="61"/>
      <c r="J352" s="61"/>
      <c r="K352" s="63"/>
      <c r="L352" s="11"/>
      <c r="M352" s="11"/>
      <c r="N352" s="11"/>
      <c r="O352" s="11"/>
      <c r="P352" s="11"/>
      <c r="Q352" s="11"/>
      <c r="R352" s="11"/>
      <c r="S352" s="11"/>
      <c r="T352" s="11"/>
      <c r="U352" s="60"/>
      <c r="V352" s="60"/>
      <c r="W352" s="60"/>
      <c r="X352" s="60"/>
      <c r="Y352" s="60"/>
      <c r="Z352" s="60"/>
      <c r="AA352" s="60"/>
      <c r="AB352" s="60"/>
      <c r="AC352" s="3"/>
      <c r="AD352" s="67"/>
      <c r="AE352" s="136"/>
      <c r="AF352" s="136"/>
      <c r="AG352" s="136"/>
      <c r="AH352" s="102"/>
    </row>
    <row r="353" spans="1:34" x14ac:dyDescent="0.25">
      <c r="A353" s="11"/>
      <c r="B353" s="11"/>
      <c r="C353" s="11"/>
      <c r="D353" s="11"/>
      <c r="E353" s="11"/>
      <c r="F353" s="60"/>
      <c r="G353" s="60"/>
      <c r="H353" s="63"/>
      <c r="I353" s="61"/>
      <c r="J353" s="61"/>
      <c r="K353" s="63"/>
      <c r="L353" s="11"/>
      <c r="M353" s="11"/>
      <c r="N353" s="11"/>
      <c r="O353" s="11"/>
      <c r="P353" s="11"/>
      <c r="Q353" s="11"/>
      <c r="R353" s="11"/>
      <c r="S353" s="11"/>
      <c r="T353" s="11"/>
      <c r="U353" s="60"/>
      <c r="V353" s="60"/>
      <c r="W353" s="60"/>
      <c r="X353" s="60"/>
      <c r="Y353" s="60"/>
      <c r="Z353" s="60"/>
      <c r="AA353" s="60"/>
      <c r="AB353" s="60"/>
      <c r="AC353" s="3"/>
      <c r="AD353" s="67"/>
      <c r="AE353" s="136"/>
      <c r="AF353" s="136"/>
      <c r="AG353" s="136"/>
      <c r="AH353" s="102"/>
    </row>
    <row r="354" spans="1:34" x14ac:dyDescent="0.25">
      <c r="A354" s="11"/>
      <c r="B354" s="11"/>
      <c r="C354" s="11"/>
      <c r="D354" s="11"/>
      <c r="E354" s="11"/>
      <c r="F354" s="60"/>
      <c r="G354" s="60"/>
      <c r="H354" s="63"/>
      <c r="I354" s="61"/>
      <c r="J354" s="61"/>
      <c r="K354" s="63"/>
      <c r="L354" s="11"/>
      <c r="M354" s="11"/>
      <c r="N354" s="11"/>
      <c r="O354" s="11"/>
      <c r="P354" s="11"/>
      <c r="Q354" s="11"/>
      <c r="R354" s="11"/>
      <c r="S354" s="11"/>
      <c r="T354" s="11"/>
      <c r="U354" s="60"/>
      <c r="V354" s="60"/>
      <c r="W354" s="60"/>
      <c r="X354" s="60"/>
      <c r="Y354" s="60"/>
      <c r="Z354" s="60"/>
      <c r="AA354" s="60"/>
      <c r="AB354" s="60"/>
      <c r="AC354" s="3"/>
      <c r="AD354" s="67"/>
      <c r="AE354" s="136"/>
      <c r="AF354" s="136"/>
      <c r="AG354" s="136"/>
      <c r="AH354" s="102"/>
    </row>
    <row r="355" spans="1:34" x14ac:dyDescent="0.25">
      <c r="A355" s="11"/>
      <c r="B355" s="11"/>
      <c r="C355" s="11"/>
      <c r="D355" s="11"/>
      <c r="E355" s="11"/>
      <c r="F355" s="60"/>
      <c r="G355" s="60"/>
      <c r="H355" s="63"/>
      <c r="I355" s="61"/>
      <c r="J355" s="61"/>
      <c r="K355" s="63"/>
      <c r="L355" s="11"/>
      <c r="M355" s="11"/>
      <c r="N355" s="11"/>
      <c r="O355" s="11"/>
      <c r="P355" s="11"/>
      <c r="Q355" s="11"/>
      <c r="R355" s="11"/>
      <c r="S355" s="11"/>
      <c r="T355" s="11"/>
      <c r="U355" s="60"/>
      <c r="V355" s="60"/>
      <c r="W355" s="60"/>
      <c r="X355" s="60"/>
      <c r="Y355" s="60"/>
      <c r="Z355" s="60"/>
      <c r="AA355" s="60"/>
      <c r="AB355" s="60"/>
      <c r="AC355" s="3"/>
      <c r="AD355" s="67"/>
      <c r="AE355" s="136"/>
      <c r="AF355" s="136"/>
      <c r="AG355" s="136"/>
      <c r="AH355" s="102"/>
    </row>
    <row r="356" spans="1:34" x14ac:dyDescent="0.25">
      <c r="A356" s="11"/>
      <c r="B356" s="11"/>
      <c r="C356" s="11"/>
      <c r="D356" s="11"/>
      <c r="E356" s="11"/>
      <c r="F356" s="60"/>
      <c r="G356" s="60"/>
      <c r="H356" s="63"/>
      <c r="I356" s="61"/>
      <c r="J356" s="61"/>
      <c r="K356" s="63"/>
      <c r="L356" s="11"/>
      <c r="M356" s="11"/>
      <c r="N356" s="11"/>
      <c r="O356" s="11"/>
      <c r="P356" s="11"/>
      <c r="Q356" s="11"/>
      <c r="R356" s="11"/>
      <c r="S356" s="11"/>
      <c r="T356" s="11"/>
      <c r="U356" s="60"/>
      <c r="V356" s="60"/>
      <c r="W356" s="60"/>
      <c r="X356" s="60"/>
      <c r="Y356" s="60"/>
      <c r="Z356" s="60"/>
      <c r="AA356" s="60"/>
      <c r="AB356" s="60"/>
      <c r="AC356" s="3"/>
      <c r="AD356" s="67"/>
      <c r="AE356" s="136"/>
      <c r="AF356" s="136"/>
      <c r="AG356" s="136"/>
      <c r="AH356" s="102"/>
    </row>
    <row r="357" spans="1:34" x14ac:dyDescent="0.25">
      <c r="A357" s="11"/>
      <c r="B357" s="11"/>
      <c r="C357" s="11"/>
      <c r="D357" s="11"/>
      <c r="E357" s="11"/>
      <c r="F357" s="60"/>
      <c r="G357" s="60"/>
      <c r="H357" s="63"/>
      <c r="I357" s="61"/>
      <c r="J357" s="61"/>
      <c r="K357" s="63"/>
      <c r="L357" s="11"/>
      <c r="M357" s="11"/>
      <c r="N357" s="11"/>
      <c r="O357" s="11"/>
      <c r="P357" s="11"/>
      <c r="Q357" s="11"/>
      <c r="R357" s="11"/>
      <c r="S357" s="11"/>
      <c r="T357" s="11"/>
      <c r="U357" s="60"/>
      <c r="V357" s="60"/>
      <c r="W357" s="60"/>
      <c r="X357" s="60"/>
      <c r="Y357" s="60"/>
      <c r="Z357" s="60"/>
      <c r="AA357" s="60"/>
      <c r="AB357" s="60"/>
      <c r="AC357" s="3"/>
      <c r="AD357" s="67"/>
      <c r="AE357" s="136"/>
      <c r="AF357" s="136"/>
      <c r="AG357" s="136"/>
      <c r="AH357" s="102"/>
    </row>
    <row r="358" spans="1:34" x14ac:dyDescent="0.25">
      <c r="A358" s="11"/>
      <c r="B358" s="11"/>
      <c r="C358" s="11"/>
      <c r="D358" s="11"/>
      <c r="E358" s="11"/>
      <c r="F358" s="60"/>
      <c r="G358" s="60"/>
      <c r="H358" s="63"/>
      <c r="I358" s="61"/>
      <c r="J358" s="61"/>
      <c r="K358" s="63"/>
      <c r="L358" s="11"/>
      <c r="M358" s="11"/>
      <c r="N358" s="11"/>
      <c r="O358" s="11"/>
      <c r="P358" s="11"/>
      <c r="Q358" s="11"/>
      <c r="R358" s="11"/>
      <c r="S358" s="11"/>
      <c r="T358" s="11"/>
      <c r="U358" s="60"/>
      <c r="V358" s="60"/>
      <c r="W358" s="60"/>
      <c r="X358" s="60"/>
      <c r="Y358" s="60"/>
      <c r="Z358" s="60"/>
      <c r="AA358" s="60"/>
      <c r="AB358" s="60"/>
      <c r="AC358" s="3"/>
      <c r="AD358" s="67"/>
      <c r="AE358" s="136"/>
      <c r="AF358" s="136"/>
      <c r="AG358" s="136"/>
      <c r="AH358" s="102"/>
    </row>
    <row r="359" spans="1:34" x14ac:dyDescent="0.25">
      <c r="A359" s="11"/>
      <c r="B359" s="11"/>
      <c r="C359" s="11"/>
      <c r="D359" s="11"/>
      <c r="E359" s="11"/>
      <c r="F359" s="60"/>
      <c r="G359" s="60"/>
      <c r="H359" s="63"/>
      <c r="I359" s="61"/>
      <c r="J359" s="61"/>
      <c r="K359" s="63"/>
      <c r="L359" s="11"/>
      <c r="M359" s="11"/>
      <c r="N359" s="11"/>
      <c r="O359" s="11"/>
      <c r="P359" s="11"/>
      <c r="Q359" s="11"/>
      <c r="R359" s="11"/>
      <c r="S359" s="11"/>
      <c r="T359" s="11"/>
      <c r="U359" s="60"/>
      <c r="V359" s="60"/>
      <c r="W359" s="60"/>
      <c r="X359" s="60"/>
      <c r="Y359" s="60"/>
      <c r="Z359" s="60"/>
      <c r="AA359" s="60"/>
      <c r="AB359" s="60"/>
      <c r="AC359" s="3"/>
      <c r="AD359" s="67"/>
      <c r="AE359" s="136"/>
      <c r="AF359" s="136"/>
      <c r="AG359" s="136"/>
      <c r="AH359" s="102"/>
    </row>
    <row r="360" spans="1:34" x14ac:dyDescent="0.25">
      <c r="A360" s="11"/>
      <c r="B360" s="11"/>
      <c r="C360" s="11"/>
      <c r="D360" s="11"/>
      <c r="E360" s="11"/>
      <c r="F360" s="60"/>
      <c r="G360" s="60"/>
      <c r="H360" s="63"/>
      <c r="I360" s="61"/>
      <c r="J360" s="61"/>
      <c r="K360" s="63"/>
      <c r="L360" s="11"/>
      <c r="M360" s="11"/>
      <c r="N360" s="11"/>
      <c r="O360" s="11"/>
      <c r="P360" s="11"/>
      <c r="Q360" s="11"/>
      <c r="R360" s="11"/>
      <c r="S360" s="11"/>
      <c r="T360" s="11"/>
      <c r="U360" s="60"/>
      <c r="V360" s="60"/>
      <c r="W360" s="60"/>
      <c r="X360" s="60"/>
      <c r="Y360" s="60"/>
      <c r="Z360" s="60"/>
      <c r="AA360" s="60"/>
      <c r="AB360" s="60"/>
      <c r="AC360" s="3"/>
      <c r="AD360" s="67"/>
      <c r="AE360" s="136"/>
      <c r="AF360" s="136"/>
      <c r="AG360" s="136"/>
      <c r="AH360" s="102"/>
    </row>
    <row r="361" spans="1:34" x14ac:dyDescent="0.25">
      <c r="A361" s="11"/>
      <c r="B361" s="11"/>
      <c r="C361" s="11"/>
      <c r="D361" s="11"/>
      <c r="E361" s="11"/>
      <c r="F361" s="60"/>
      <c r="G361" s="60"/>
      <c r="H361" s="63"/>
      <c r="I361" s="61"/>
      <c r="J361" s="61"/>
      <c r="K361" s="63"/>
      <c r="L361" s="11"/>
      <c r="M361" s="11"/>
      <c r="N361" s="11"/>
      <c r="O361" s="11"/>
      <c r="P361" s="11"/>
      <c r="Q361" s="11"/>
      <c r="R361" s="11"/>
      <c r="S361" s="11"/>
      <c r="T361" s="11"/>
      <c r="U361" s="60"/>
      <c r="V361" s="60"/>
      <c r="W361" s="60"/>
      <c r="X361" s="60"/>
      <c r="Y361" s="60"/>
      <c r="Z361" s="60"/>
      <c r="AA361" s="60"/>
      <c r="AB361" s="60"/>
      <c r="AC361" s="3"/>
      <c r="AD361" s="67"/>
      <c r="AE361" s="136"/>
      <c r="AF361" s="136"/>
      <c r="AG361" s="136"/>
      <c r="AH361" s="102"/>
    </row>
    <row r="362" spans="1:34" x14ac:dyDescent="0.25">
      <c r="A362" s="11"/>
      <c r="B362" s="11"/>
      <c r="C362" s="11"/>
      <c r="D362" s="11"/>
      <c r="E362" s="11"/>
      <c r="F362" s="60"/>
      <c r="G362" s="60"/>
      <c r="H362" s="63"/>
      <c r="I362" s="61"/>
      <c r="J362" s="61"/>
      <c r="K362" s="63"/>
      <c r="L362" s="11"/>
      <c r="M362" s="11"/>
      <c r="N362" s="11"/>
      <c r="O362" s="11"/>
      <c r="P362" s="11"/>
      <c r="Q362" s="11"/>
      <c r="R362" s="11"/>
      <c r="S362" s="11"/>
      <c r="T362" s="11"/>
      <c r="U362" s="60"/>
      <c r="V362" s="60"/>
      <c r="W362" s="60"/>
      <c r="X362" s="60"/>
      <c r="Y362" s="60"/>
      <c r="Z362" s="60"/>
      <c r="AA362" s="60"/>
      <c r="AB362" s="60"/>
      <c r="AC362" s="3"/>
      <c r="AD362" s="67"/>
      <c r="AE362" s="136"/>
      <c r="AF362" s="136"/>
      <c r="AG362" s="136"/>
      <c r="AH362" s="102"/>
    </row>
    <row r="363" spans="1:34" x14ac:dyDescent="0.25">
      <c r="A363" s="11"/>
      <c r="B363" s="11"/>
      <c r="C363" s="11"/>
      <c r="D363" s="11"/>
      <c r="E363" s="11"/>
      <c r="F363" s="60"/>
      <c r="G363" s="60"/>
      <c r="H363" s="63"/>
      <c r="I363" s="61"/>
      <c r="J363" s="61"/>
      <c r="K363" s="63"/>
      <c r="L363" s="11"/>
      <c r="M363" s="11"/>
      <c r="N363" s="11"/>
      <c r="O363" s="11"/>
      <c r="P363" s="11"/>
      <c r="Q363" s="11"/>
      <c r="R363" s="11"/>
      <c r="S363" s="11"/>
      <c r="T363" s="11"/>
      <c r="U363" s="60"/>
      <c r="V363" s="60"/>
      <c r="W363" s="60"/>
      <c r="X363" s="60"/>
      <c r="Y363" s="60"/>
      <c r="Z363" s="60"/>
      <c r="AA363" s="60"/>
      <c r="AB363" s="60"/>
      <c r="AC363" s="3"/>
      <c r="AD363" s="67"/>
      <c r="AE363" s="136"/>
      <c r="AF363" s="136"/>
      <c r="AG363" s="136"/>
      <c r="AH363" s="102"/>
    </row>
    <row r="364" spans="1:34" x14ac:dyDescent="0.25">
      <c r="A364" s="11"/>
      <c r="B364" s="11"/>
      <c r="C364" s="11"/>
      <c r="D364" s="11"/>
      <c r="E364" s="11"/>
      <c r="F364" s="60"/>
      <c r="G364" s="60"/>
      <c r="H364" s="63"/>
      <c r="I364" s="61"/>
      <c r="J364" s="61"/>
      <c r="K364" s="63"/>
      <c r="L364" s="11"/>
      <c r="M364" s="11"/>
      <c r="N364" s="11"/>
      <c r="O364" s="11"/>
      <c r="P364" s="11"/>
      <c r="Q364" s="11"/>
      <c r="R364" s="11"/>
      <c r="S364" s="11"/>
      <c r="T364" s="11"/>
      <c r="U364" s="60"/>
      <c r="V364" s="60"/>
      <c r="W364" s="60"/>
      <c r="X364" s="60"/>
      <c r="Y364" s="60"/>
      <c r="Z364" s="60"/>
      <c r="AA364" s="60"/>
      <c r="AB364" s="60"/>
      <c r="AC364" s="3"/>
      <c r="AD364" s="67"/>
      <c r="AE364" s="136"/>
      <c r="AF364" s="136"/>
      <c r="AG364" s="136"/>
      <c r="AH364" s="102"/>
    </row>
    <row r="365" spans="1:34" x14ac:dyDescent="0.25">
      <c r="A365" s="11"/>
      <c r="B365" s="11"/>
      <c r="C365" s="11"/>
      <c r="D365" s="11"/>
      <c r="E365" s="11"/>
      <c r="F365" s="60"/>
      <c r="G365" s="60"/>
      <c r="H365" s="63"/>
      <c r="I365" s="61"/>
      <c r="J365" s="61"/>
      <c r="K365" s="63"/>
      <c r="L365" s="11"/>
      <c r="M365" s="11"/>
      <c r="N365" s="11"/>
      <c r="O365" s="11"/>
      <c r="P365" s="11"/>
      <c r="Q365" s="11"/>
      <c r="R365" s="11"/>
      <c r="S365" s="11"/>
      <c r="T365" s="11"/>
      <c r="U365" s="60"/>
      <c r="V365" s="60"/>
      <c r="W365" s="60"/>
      <c r="X365" s="60"/>
      <c r="Y365" s="60"/>
      <c r="Z365" s="60"/>
      <c r="AA365" s="60"/>
      <c r="AB365" s="60"/>
      <c r="AC365" s="3"/>
      <c r="AD365" s="67"/>
      <c r="AE365" s="136"/>
      <c r="AF365" s="136"/>
      <c r="AG365" s="136"/>
      <c r="AH365" s="102"/>
    </row>
    <row r="366" spans="1:34" x14ac:dyDescent="0.25">
      <c r="A366" s="11"/>
      <c r="B366" s="11"/>
      <c r="C366" s="11"/>
      <c r="D366" s="11"/>
      <c r="E366" s="11"/>
      <c r="F366" s="60"/>
      <c r="G366" s="60"/>
      <c r="H366" s="63"/>
      <c r="I366" s="61"/>
      <c r="J366" s="61"/>
      <c r="K366" s="63"/>
      <c r="L366" s="11"/>
      <c r="M366" s="11"/>
      <c r="N366" s="11"/>
      <c r="O366" s="11"/>
      <c r="P366" s="11"/>
      <c r="Q366" s="11"/>
      <c r="R366" s="11"/>
      <c r="S366" s="11"/>
      <c r="T366" s="11"/>
      <c r="U366" s="60"/>
      <c r="V366" s="60"/>
      <c r="W366" s="60"/>
      <c r="X366" s="60"/>
      <c r="Y366" s="60"/>
      <c r="Z366" s="60"/>
      <c r="AA366" s="60"/>
      <c r="AB366" s="60"/>
      <c r="AC366" s="3"/>
      <c r="AD366" s="67"/>
      <c r="AE366" s="136"/>
      <c r="AF366" s="136"/>
      <c r="AG366" s="136"/>
      <c r="AH366" s="102"/>
    </row>
    <row r="367" spans="1:34" x14ac:dyDescent="0.25">
      <c r="A367" s="11"/>
      <c r="B367" s="11"/>
      <c r="C367" s="11"/>
      <c r="D367" s="11"/>
      <c r="E367" s="11"/>
      <c r="F367" s="60"/>
      <c r="G367" s="60"/>
      <c r="H367" s="63"/>
      <c r="I367" s="61"/>
      <c r="J367" s="61"/>
      <c r="K367" s="63"/>
      <c r="L367" s="11"/>
      <c r="M367" s="11"/>
      <c r="N367" s="11"/>
      <c r="O367" s="11"/>
      <c r="P367" s="11"/>
      <c r="Q367" s="11"/>
      <c r="R367" s="11"/>
      <c r="S367" s="11"/>
      <c r="T367" s="11"/>
      <c r="U367" s="60"/>
      <c r="V367" s="60"/>
      <c r="W367" s="60"/>
      <c r="X367" s="60"/>
      <c r="Y367" s="60"/>
      <c r="Z367" s="60"/>
      <c r="AA367" s="60"/>
      <c r="AB367" s="60"/>
      <c r="AC367" s="3"/>
      <c r="AD367" s="67"/>
      <c r="AE367" s="136"/>
      <c r="AF367" s="136"/>
      <c r="AG367" s="136"/>
      <c r="AH367" s="102"/>
    </row>
    <row r="368" spans="1:34" x14ac:dyDescent="0.25">
      <c r="A368" s="11"/>
      <c r="B368" s="11"/>
      <c r="C368" s="11"/>
      <c r="D368" s="11"/>
      <c r="E368" s="11"/>
      <c r="F368" s="60"/>
      <c r="G368" s="60"/>
      <c r="H368" s="63"/>
      <c r="I368" s="61"/>
      <c r="J368" s="61"/>
      <c r="K368" s="63"/>
      <c r="L368" s="11"/>
      <c r="M368" s="11"/>
      <c r="N368" s="11"/>
      <c r="O368" s="11"/>
      <c r="P368" s="11"/>
      <c r="Q368" s="11"/>
      <c r="R368" s="11"/>
      <c r="S368" s="11"/>
      <c r="T368" s="11"/>
      <c r="U368" s="60"/>
      <c r="V368" s="60"/>
      <c r="W368" s="60"/>
      <c r="X368" s="60"/>
      <c r="Y368" s="60"/>
      <c r="Z368" s="60"/>
      <c r="AA368" s="60"/>
      <c r="AB368" s="60"/>
      <c r="AC368" s="3"/>
      <c r="AD368" s="67"/>
      <c r="AE368" s="136"/>
      <c r="AF368" s="136"/>
      <c r="AG368" s="136"/>
      <c r="AH368" s="102"/>
    </row>
    <row r="369" spans="1:34" x14ac:dyDescent="0.25">
      <c r="A369" s="11"/>
      <c r="B369" s="11"/>
      <c r="C369" s="11"/>
      <c r="D369" s="11"/>
      <c r="E369" s="11"/>
      <c r="F369" s="60"/>
      <c r="G369" s="60"/>
      <c r="H369" s="63"/>
      <c r="I369" s="61"/>
      <c r="J369" s="61"/>
      <c r="K369" s="63"/>
      <c r="L369" s="11"/>
      <c r="M369" s="11"/>
      <c r="N369" s="11"/>
      <c r="O369" s="11"/>
      <c r="P369" s="11"/>
      <c r="Q369" s="11"/>
      <c r="R369" s="11"/>
      <c r="S369" s="11"/>
      <c r="T369" s="11"/>
      <c r="U369" s="60"/>
      <c r="V369" s="60"/>
      <c r="W369" s="60"/>
      <c r="X369" s="60"/>
      <c r="Y369" s="60"/>
      <c r="Z369" s="60"/>
      <c r="AA369" s="60"/>
      <c r="AB369" s="60"/>
      <c r="AC369" s="3"/>
      <c r="AD369" s="67"/>
      <c r="AE369" s="136"/>
      <c r="AF369" s="136"/>
      <c r="AG369" s="136"/>
      <c r="AH369" s="102"/>
    </row>
    <row r="370" spans="1:34" x14ac:dyDescent="0.25">
      <c r="A370" s="11"/>
      <c r="B370" s="11"/>
      <c r="C370" s="11"/>
      <c r="D370" s="11"/>
      <c r="E370" s="11"/>
      <c r="F370" s="60"/>
      <c r="G370" s="60"/>
      <c r="H370" s="63"/>
      <c r="I370" s="61"/>
      <c r="J370" s="61"/>
      <c r="K370" s="63"/>
      <c r="L370" s="11"/>
      <c r="M370" s="11"/>
      <c r="N370" s="11"/>
      <c r="O370" s="11"/>
      <c r="P370" s="11"/>
      <c r="Q370" s="11"/>
      <c r="R370" s="11"/>
      <c r="S370" s="11"/>
      <c r="T370" s="11"/>
      <c r="U370" s="60"/>
      <c r="V370" s="60"/>
      <c r="W370" s="60"/>
      <c r="X370" s="60"/>
      <c r="Y370" s="60"/>
      <c r="Z370" s="60"/>
      <c r="AA370" s="60"/>
      <c r="AB370" s="60"/>
      <c r="AC370" s="3"/>
      <c r="AD370" s="67"/>
      <c r="AE370" s="136"/>
      <c r="AF370" s="136"/>
      <c r="AG370" s="136"/>
      <c r="AH370" s="102"/>
    </row>
    <row r="371" spans="1:34" x14ac:dyDescent="0.25">
      <c r="A371" s="11"/>
      <c r="B371" s="11"/>
      <c r="C371" s="11"/>
      <c r="D371" s="11"/>
      <c r="E371" s="11"/>
      <c r="F371" s="60"/>
      <c r="G371" s="60"/>
      <c r="H371" s="63"/>
      <c r="I371" s="61"/>
      <c r="J371" s="61"/>
      <c r="K371" s="63"/>
      <c r="L371" s="11"/>
      <c r="M371" s="11"/>
      <c r="N371" s="11"/>
      <c r="O371" s="11"/>
      <c r="P371" s="11"/>
      <c r="Q371" s="11"/>
      <c r="R371" s="11"/>
      <c r="S371" s="11"/>
      <c r="T371" s="11"/>
      <c r="U371" s="60"/>
      <c r="V371" s="60"/>
      <c r="W371" s="60"/>
      <c r="X371" s="60"/>
      <c r="Y371" s="60"/>
      <c r="Z371" s="60"/>
      <c r="AA371" s="60"/>
      <c r="AB371" s="60"/>
      <c r="AC371" s="3"/>
      <c r="AD371" s="67"/>
      <c r="AE371" s="136"/>
      <c r="AF371" s="136"/>
      <c r="AG371" s="136"/>
      <c r="AH371" s="102"/>
    </row>
    <row r="372" spans="1:34" x14ac:dyDescent="0.25">
      <c r="A372" s="11"/>
      <c r="B372" s="11"/>
      <c r="C372" s="11"/>
      <c r="D372" s="11"/>
      <c r="E372" s="11"/>
      <c r="F372" s="60"/>
      <c r="G372" s="60"/>
      <c r="H372" s="63"/>
      <c r="I372" s="61"/>
      <c r="J372" s="61"/>
      <c r="K372" s="63"/>
      <c r="L372" s="11"/>
      <c r="M372" s="11"/>
      <c r="N372" s="11"/>
      <c r="O372" s="11"/>
      <c r="P372" s="11"/>
      <c r="Q372" s="11"/>
      <c r="R372" s="11"/>
      <c r="S372" s="11"/>
      <c r="T372" s="11"/>
      <c r="U372" s="60"/>
      <c r="V372" s="60"/>
      <c r="W372" s="60"/>
      <c r="X372" s="60"/>
      <c r="Y372" s="60"/>
      <c r="Z372" s="60"/>
      <c r="AA372" s="60"/>
      <c r="AB372" s="60"/>
      <c r="AC372" s="3"/>
      <c r="AD372" s="67"/>
      <c r="AE372" s="136"/>
      <c r="AF372" s="136"/>
      <c r="AG372" s="136"/>
      <c r="AH372" s="102"/>
    </row>
    <row r="373" spans="1:34" x14ac:dyDescent="0.25">
      <c r="A373" s="11"/>
      <c r="B373" s="11"/>
      <c r="C373" s="11"/>
      <c r="D373" s="11"/>
      <c r="E373" s="11"/>
      <c r="F373" s="60"/>
      <c r="G373" s="60"/>
      <c r="H373" s="63"/>
      <c r="I373" s="61"/>
      <c r="J373" s="61"/>
      <c r="K373" s="63"/>
      <c r="L373" s="11"/>
      <c r="M373" s="11"/>
      <c r="N373" s="11"/>
      <c r="O373" s="11"/>
      <c r="P373" s="11"/>
      <c r="Q373" s="11"/>
      <c r="R373" s="11"/>
      <c r="S373" s="11"/>
      <c r="T373" s="11"/>
      <c r="U373" s="60"/>
      <c r="V373" s="60"/>
      <c r="W373" s="60"/>
      <c r="X373" s="60"/>
      <c r="Y373" s="60"/>
      <c r="Z373" s="60"/>
      <c r="AA373" s="60"/>
      <c r="AB373" s="60"/>
      <c r="AC373" s="3"/>
      <c r="AD373" s="67"/>
      <c r="AE373" s="136"/>
      <c r="AF373" s="136"/>
      <c r="AG373" s="136"/>
      <c r="AH373" s="102"/>
    </row>
    <row r="374" spans="1:34" x14ac:dyDescent="0.25">
      <c r="A374" s="11"/>
      <c r="B374" s="11"/>
      <c r="C374" s="11"/>
      <c r="D374" s="11"/>
      <c r="E374" s="11"/>
      <c r="F374" s="60"/>
      <c r="G374" s="60"/>
      <c r="H374" s="63"/>
      <c r="I374" s="61"/>
      <c r="J374" s="61"/>
      <c r="K374" s="63"/>
      <c r="L374" s="11"/>
      <c r="M374" s="11"/>
      <c r="N374" s="11"/>
      <c r="O374" s="11"/>
      <c r="P374" s="11"/>
      <c r="Q374" s="11"/>
      <c r="R374" s="11"/>
      <c r="S374" s="11"/>
      <c r="T374" s="11"/>
      <c r="U374" s="60"/>
      <c r="V374" s="60"/>
      <c r="W374" s="60"/>
      <c r="X374" s="60"/>
      <c r="Y374" s="60"/>
      <c r="Z374" s="60"/>
      <c r="AA374" s="60"/>
      <c r="AB374" s="60"/>
      <c r="AC374" s="3"/>
      <c r="AD374" s="67"/>
      <c r="AE374" s="136"/>
      <c r="AF374" s="136"/>
      <c r="AG374" s="136"/>
      <c r="AH374" s="102"/>
    </row>
    <row r="375" spans="1:34" x14ac:dyDescent="0.25">
      <c r="A375" s="11"/>
      <c r="B375" s="11"/>
      <c r="C375" s="11"/>
      <c r="D375" s="11"/>
      <c r="E375" s="11"/>
      <c r="F375" s="60"/>
      <c r="G375" s="60"/>
      <c r="H375" s="63"/>
      <c r="I375" s="61"/>
      <c r="J375" s="61"/>
      <c r="K375" s="63"/>
      <c r="L375" s="11"/>
      <c r="M375" s="11"/>
      <c r="N375" s="11"/>
      <c r="O375" s="11"/>
      <c r="P375" s="11"/>
      <c r="Q375" s="11"/>
      <c r="R375" s="11"/>
      <c r="S375" s="11"/>
      <c r="T375" s="11"/>
      <c r="U375" s="60"/>
      <c r="V375" s="60"/>
      <c r="W375" s="60"/>
      <c r="X375" s="60"/>
      <c r="Y375" s="60"/>
      <c r="Z375" s="60"/>
      <c r="AA375" s="60"/>
      <c r="AB375" s="60"/>
      <c r="AC375" s="3"/>
      <c r="AD375" s="67"/>
      <c r="AE375" s="136"/>
      <c r="AF375" s="136"/>
      <c r="AG375" s="136"/>
      <c r="AH375" s="102"/>
    </row>
    <row r="376" spans="1:34" x14ac:dyDescent="0.25">
      <c r="A376" s="11"/>
      <c r="B376" s="11"/>
      <c r="C376" s="11"/>
      <c r="D376" s="11"/>
      <c r="E376" s="11"/>
      <c r="F376" s="60"/>
      <c r="G376" s="60"/>
      <c r="H376" s="63"/>
      <c r="I376" s="61"/>
      <c r="J376" s="61"/>
      <c r="K376" s="63"/>
      <c r="L376" s="11"/>
      <c r="M376" s="11"/>
      <c r="N376" s="11"/>
      <c r="O376" s="11"/>
      <c r="P376" s="11"/>
      <c r="Q376" s="11"/>
      <c r="R376" s="11"/>
      <c r="S376" s="11"/>
      <c r="T376" s="11"/>
      <c r="U376" s="60"/>
      <c r="V376" s="60"/>
      <c r="W376" s="60"/>
      <c r="X376" s="60"/>
      <c r="Y376" s="60"/>
      <c r="Z376" s="60"/>
      <c r="AA376" s="60"/>
      <c r="AB376" s="60"/>
      <c r="AC376" s="3"/>
      <c r="AD376" s="67"/>
      <c r="AE376" s="136"/>
      <c r="AF376" s="136"/>
      <c r="AG376" s="136"/>
      <c r="AH376" s="102"/>
    </row>
    <row r="377" spans="1:34" x14ac:dyDescent="0.25">
      <c r="A377" s="11"/>
      <c r="B377" s="11"/>
      <c r="C377" s="11"/>
      <c r="D377" s="11"/>
      <c r="E377" s="11"/>
      <c r="F377" s="60"/>
      <c r="G377" s="60"/>
      <c r="H377" s="63"/>
      <c r="I377" s="61"/>
      <c r="J377" s="61"/>
      <c r="K377" s="63"/>
      <c r="L377" s="11"/>
      <c r="M377" s="11"/>
      <c r="N377" s="11"/>
      <c r="O377" s="11"/>
      <c r="P377" s="11"/>
      <c r="Q377" s="11"/>
      <c r="R377" s="11"/>
      <c r="S377" s="11"/>
      <c r="T377" s="11"/>
      <c r="U377" s="60"/>
      <c r="V377" s="60"/>
      <c r="W377" s="60"/>
      <c r="X377" s="60"/>
      <c r="Y377" s="60"/>
      <c r="Z377" s="60"/>
      <c r="AA377" s="60"/>
      <c r="AB377" s="60"/>
      <c r="AC377" s="3"/>
      <c r="AD377" s="67"/>
      <c r="AE377" s="136"/>
      <c r="AF377" s="136"/>
      <c r="AG377" s="136"/>
      <c r="AH377" s="102"/>
    </row>
    <row r="378" spans="1:34" x14ac:dyDescent="0.25">
      <c r="A378" s="11"/>
      <c r="B378" s="11"/>
      <c r="C378" s="11"/>
      <c r="D378" s="11"/>
      <c r="E378" s="11"/>
      <c r="F378" s="60"/>
      <c r="G378" s="60"/>
      <c r="H378" s="63"/>
      <c r="I378" s="61"/>
      <c r="J378" s="61"/>
      <c r="K378" s="63"/>
      <c r="L378" s="11"/>
      <c r="M378" s="11"/>
      <c r="N378" s="11"/>
      <c r="O378" s="11"/>
      <c r="P378" s="11"/>
      <c r="Q378" s="11"/>
      <c r="R378" s="11"/>
      <c r="S378" s="11"/>
      <c r="T378" s="11"/>
      <c r="U378" s="60"/>
      <c r="V378" s="60"/>
      <c r="W378" s="60"/>
      <c r="X378" s="60"/>
      <c r="Y378" s="60"/>
      <c r="Z378" s="60"/>
      <c r="AA378" s="60"/>
      <c r="AB378" s="60"/>
      <c r="AC378" s="3"/>
      <c r="AD378" s="67"/>
      <c r="AE378" s="136"/>
      <c r="AF378" s="136"/>
      <c r="AG378" s="136"/>
      <c r="AH378" s="102"/>
    </row>
    <row r="379" spans="1:34" x14ac:dyDescent="0.25">
      <c r="AC379" s="3"/>
      <c r="AD379" s="67"/>
      <c r="AE379" s="136"/>
      <c r="AF379" s="136"/>
      <c r="AG379" s="136"/>
      <c r="AH379" s="102"/>
    </row>
    <row r="380" spans="1:34" x14ac:dyDescent="0.25">
      <c r="AC380" s="3"/>
      <c r="AD380" s="67"/>
      <c r="AE380" s="136"/>
      <c r="AF380" s="136"/>
      <c r="AG380" s="136"/>
      <c r="AH380" s="102"/>
    </row>
    <row r="381" spans="1:34" x14ac:dyDescent="0.25">
      <c r="AC381" s="3"/>
      <c r="AD381" s="67"/>
      <c r="AE381" s="136"/>
      <c r="AF381" s="136"/>
      <c r="AG381" s="136"/>
      <c r="AH381" s="102"/>
    </row>
    <row r="382" spans="1:34" x14ac:dyDescent="0.25">
      <c r="AC382" s="3"/>
      <c r="AD382" s="67"/>
      <c r="AE382" s="136"/>
      <c r="AF382" s="136"/>
      <c r="AG382" s="136"/>
      <c r="AH382" s="102"/>
    </row>
    <row r="383" spans="1:34" x14ac:dyDescent="0.25">
      <c r="AC383" s="3"/>
      <c r="AD383" s="67"/>
      <c r="AE383" s="136"/>
      <c r="AF383" s="136"/>
      <c r="AG383" s="136"/>
      <c r="AH383" s="102"/>
    </row>
    <row r="384" spans="1:34" x14ac:dyDescent="0.25">
      <c r="AC384" s="3"/>
      <c r="AD384" s="67"/>
      <c r="AE384" s="136"/>
      <c r="AF384" s="136"/>
      <c r="AG384" s="136"/>
      <c r="AH384" s="102"/>
    </row>
    <row r="385" spans="29:34" x14ac:dyDescent="0.25">
      <c r="AC385" s="3"/>
      <c r="AD385" s="67"/>
      <c r="AE385" s="136"/>
      <c r="AF385" s="136"/>
      <c r="AG385" s="136"/>
      <c r="AH385" s="102"/>
    </row>
    <row r="386" spans="29:34" x14ac:dyDescent="0.25">
      <c r="AC386" s="3"/>
      <c r="AD386" s="67"/>
      <c r="AE386" s="136"/>
      <c r="AF386" s="136"/>
      <c r="AG386" s="136"/>
      <c r="AH386" s="102"/>
    </row>
    <row r="387" spans="29:34" x14ac:dyDescent="0.25">
      <c r="AC387" s="3"/>
      <c r="AD387" s="67"/>
      <c r="AE387" s="136"/>
      <c r="AF387" s="136"/>
      <c r="AG387" s="136"/>
      <c r="AH387" s="102"/>
    </row>
    <row r="388" spans="29:34" x14ac:dyDescent="0.25">
      <c r="AC388" s="3"/>
      <c r="AD388" s="67"/>
      <c r="AE388" s="136"/>
      <c r="AF388" s="136"/>
      <c r="AG388" s="136"/>
      <c r="AH388" s="102"/>
    </row>
    <row r="389" spans="29:34" x14ac:dyDescent="0.25">
      <c r="AC389" s="3"/>
      <c r="AD389" s="67"/>
      <c r="AE389" s="136"/>
      <c r="AF389" s="136"/>
      <c r="AG389" s="136"/>
      <c r="AH389" s="102"/>
    </row>
    <row r="390" spans="29:34" x14ac:dyDescent="0.25">
      <c r="AC390" s="3"/>
      <c r="AD390" s="67"/>
      <c r="AE390" s="136"/>
      <c r="AF390" s="136"/>
      <c r="AG390" s="136"/>
      <c r="AH390" s="102"/>
    </row>
    <row r="391" spans="29:34" x14ac:dyDescent="0.25">
      <c r="AC391" s="3"/>
      <c r="AD391" s="67"/>
      <c r="AE391" s="136"/>
      <c r="AF391" s="136"/>
      <c r="AG391" s="136"/>
      <c r="AH391" s="102"/>
    </row>
    <row r="392" spans="29:34" x14ac:dyDescent="0.25">
      <c r="AC392" s="3"/>
      <c r="AD392" s="67"/>
      <c r="AE392" s="136"/>
      <c r="AF392" s="136"/>
      <c r="AG392" s="136"/>
      <c r="AH392" s="102"/>
    </row>
    <row r="393" spans="29:34" x14ac:dyDescent="0.25">
      <c r="AC393" s="3"/>
      <c r="AD393" s="67"/>
      <c r="AE393" s="136"/>
      <c r="AF393" s="136"/>
      <c r="AG393" s="136"/>
      <c r="AH393" s="102"/>
    </row>
    <row r="394" spans="29:34" x14ac:dyDescent="0.25">
      <c r="AC394" s="3"/>
      <c r="AD394" s="67"/>
      <c r="AE394" s="136"/>
      <c r="AF394" s="136"/>
      <c r="AG394" s="136"/>
      <c r="AH394" s="102"/>
    </row>
    <row r="395" spans="29:34" x14ac:dyDescent="0.25">
      <c r="AC395" s="3"/>
      <c r="AD395" s="67"/>
      <c r="AE395" s="136"/>
      <c r="AF395" s="136"/>
      <c r="AG395" s="136"/>
      <c r="AH395" s="102"/>
    </row>
    <row r="396" spans="29:34" x14ac:dyDescent="0.25">
      <c r="AC396" s="3"/>
      <c r="AD396" s="67"/>
      <c r="AE396" s="136"/>
      <c r="AF396" s="136"/>
      <c r="AG396" s="136"/>
      <c r="AH396" s="102"/>
    </row>
    <row r="397" spans="29:34" x14ac:dyDescent="0.25">
      <c r="AC397" s="3"/>
      <c r="AD397" s="67"/>
      <c r="AE397" s="136"/>
      <c r="AF397" s="136"/>
      <c r="AG397" s="136"/>
      <c r="AH397" s="102"/>
    </row>
    <row r="398" spans="29:34" x14ac:dyDescent="0.25">
      <c r="AC398" s="3"/>
      <c r="AD398" s="67"/>
      <c r="AE398" s="136"/>
      <c r="AF398" s="136"/>
      <c r="AG398" s="136"/>
      <c r="AH398" s="102"/>
    </row>
    <row r="399" spans="29:34" x14ac:dyDescent="0.25">
      <c r="AC399" s="3"/>
      <c r="AD399" s="67"/>
      <c r="AE399" s="136"/>
      <c r="AF399" s="136"/>
      <c r="AG399" s="136"/>
      <c r="AH399" s="102"/>
    </row>
    <row r="400" spans="29:34" x14ac:dyDescent="0.25">
      <c r="AC400" s="3"/>
      <c r="AD400" s="67"/>
      <c r="AE400" s="136"/>
      <c r="AF400" s="136"/>
      <c r="AG400" s="136"/>
      <c r="AH400" s="102"/>
    </row>
    <row r="401" spans="29:34" x14ac:dyDescent="0.25">
      <c r="AC401" s="3"/>
      <c r="AD401" s="67"/>
      <c r="AE401" s="136"/>
      <c r="AF401" s="136"/>
      <c r="AG401" s="136"/>
      <c r="AH401" s="102"/>
    </row>
    <row r="402" spans="29:34" x14ac:dyDescent="0.25">
      <c r="AC402" s="3"/>
      <c r="AD402" s="67"/>
      <c r="AE402" s="136"/>
      <c r="AF402" s="136"/>
      <c r="AG402" s="136"/>
      <c r="AH402" s="102"/>
    </row>
    <row r="403" spans="29:34" x14ac:dyDescent="0.25">
      <c r="AC403" s="3"/>
      <c r="AD403" s="67"/>
      <c r="AE403" s="136"/>
      <c r="AF403" s="136"/>
      <c r="AG403" s="136"/>
      <c r="AH403" s="102"/>
    </row>
    <row r="404" spans="29:34" x14ac:dyDescent="0.25">
      <c r="AC404" s="3"/>
      <c r="AD404" s="67"/>
      <c r="AE404" s="136"/>
      <c r="AF404" s="136"/>
      <c r="AG404" s="136"/>
      <c r="AH404" s="102"/>
    </row>
    <row r="405" spans="29:34" x14ac:dyDescent="0.25">
      <c r="AC405" s="3"/>
      <c r="AD405" s="67"/>
      <c r="AE405" s="136"/>
      <c r="AF405" s="136"/>
      <c r="AG405" s="136"/>
      <c r="AH405" s="102"/>
    </row>
    <row r="406" spans="29:34" x14ac:dyDescent="0.25">
      <c r="AC406" s="3"/>
      <c r="AD406" s="67"/>
      <c r="AE406" s="136"/>
      <c r="AF406" s="136"/>
      <c r="AG406" s="136"/>
      <c r="AH406" s="102"/>
    </row>
    <row r="407" spans="29:34" x14ac:dyDescent="0.25">
      <c r="AC407" s="3"/>
      <c r="AD407" s="67"/>
      <c r="AE407" s="136"/>
      <c r="AF407" s="136"/>
      <c r="AG407" s="136"/>
      <c r="AH407" s="102"/>
    </row>
    <row r="408" spans="29:34" x14ac:dyDescent="0.25">
      <c r="AC408" s="3"/>
      <c r="AD408" s="67"/>
      <c r="AE408" s="136"/>
      <c r="AF408" s="136"/>
      <c r="AG408" s="136"/>
      <c r="AH408" s="102"/>
    </row>
    <row r="409" spans="29:34" x14ac:dyDescent="0.25">
      <c r="AC409" s="3"/>
      <c r="AD409" s="67"/>
      <c r="AE409" s="136"/>
      <c r="AF409" s="136"/>
      <c r="AG409" s="136"/>
      <c r="AH409" s="102"/>
    </row>
    <row r="410" spans="29:34" x14ac:dyDescent="0.25">
      <c r="AC410" s="3"/>
      <c r="AD410" s="67"/>
      <c r="AE410" s="136"/>
      <c r="AF410" s="136"/>
      <c r="AG410" s="136"/>
      <c r="AH410" s="102"/>
    </row>
    <row r="411" spans="29:34" x14ac:dyDescent="0.25">
      <c r="AC411" s="3"/>
      <c r="AD411" s="67"/>
      <c r="AE411" s="136"/>
      <c r="AF411" s="136"/>
      <c r="AG411" s="136"/>
      <c r="AH411" s="102"/>
    </row>
    <row r="412" spans="29:34" x14ac:dyDescent="0.25">
      <c r="AC412" s="3"/>
      <c r="AD412" s="67"/>
      <c r="AE412" s="136"/>
      <c r="AF412" s="136"/>
      <c r="AG412" s="136"/>
      <c r="AH412" s="102"/>
    </row>
    <row r="413" spans="29:34" x14ac:dyDescent="0.25">
      <c r="AC413" s="3"/>
      <c r="AD413" s="67"/>
      <c r="AE413" s="136"/>
      <c r="AF413" s="136"/>
      <c r="AG413" s="136"/>
      <c r="AH413" s="102"/>
    </row>
    <row r="414" spans="29:34" x14ac:dyDescent="0.25">
      <c r="AC414" s="3"/>
      <c r="AD414" s="67"/>
      <c r="AE414" s="136"/>
      <c r="AF414" s="136"/>
      <c r="AG414" s="136"/>
      <c r="AH414" s="102"/>
    </row>
    <row r="415" spans="29:34" x14ac:dyDescent="0.25">
      <c r="AC415" s="3"/>
      <c r="AD415" s="67"/>
      <c r="AE415" s="136"/>
      <c r="AF415" s="136"/>
      <c r="AG415" s="136"/>
      <c r="AH415" s="102"/>
    </row>
    <row r="416" spans="29:34" x14ac:dyDescent="0.25">
      <c r="AC416" s="3"/>
      <c r="AD416" s="67"/>
      <c r="AE416" s="136"/>
      <c r="AF416" s="136"/>
      <c r="AG416" s="136"/>
      <c r="AH416" s="102"/>
    </row>
    <row r="417" spans="29:34" x14ac:dyDescent="0.25">
      <c r="AC417" s="3"/>
      <c r="AD417" s="67"/>
      <c r="AE417" s="136"/>
      <c r="AF417" s="136"/>
      <c r="AG417" s="136"/>
      <c r="AH417" s="102"/>
    </row>
    <row r="418" spans="29:34" x14ac:dyDescent="0.25">
      <c r="AC418" s="3"/>
      <c r="AD418" s="67"/>
      <c r="AE418" s="136"/>
      <c r="AF418" s="136"/>
      <c r="AG418" s="136"/>
      <c r="AH418" s="102"/>
    </row>
    <row r="419" spans="29:34" x14ac:dyDescent="0.25">
      <c r="AC419" s="3"/>
      <c r="AD419" s="67"/>
      <c r="AE419" s="136"/>
      <c r="AF419" s="136"/>
      <c r="AG419" s="136"/>
      <c r="AH419" s="102"/>
    </row>
    <row r="420" spans="29:34" x14ac:dyDescent="0.25">
      <c r="AC420" s="3"/>
      <c r="AD420" s="67"/>
      <c r="AE420" s="136"/>
      <c r="AF420" s="136"/>
      <c r="AG420" s="136"/>
      <c r="AH420" s="102"/>
    </row>
    <row r="421" spans="29:34" x14ac:dyDescent="0.25">
      <c r="AC421" s="3"/>
      <c r="AD421" s="67"/>
      <c r="AE421" s="136"/>
      <c r="AF421" s="136"/>
      <c r="AG421" s="136"/>
      <c r="AH421" s="102"/>
    </row>
    <row r="422" spans="29:34" x14ac:dyDescent="0.25">
      <c r="AC422" s="3"/>
      <c r="AD422" s="67"/>
      <c r="AE422" s="136"/>
      <c r="AF422" s="136"/>
      <c r="AG422" s="136"/>
      <c r="AH422" s="102"/>
    </row>
    <row r="423" spans="29:34" x14ac:dyDescent="0.25">
      <c r="AC423" s="3"/>
      <c r="AD423" s="67"/>
      <c r="AE423" s="136"/>
      <c r="AF423" s="136"/>
      <c r="AG423" s="136"/>
      <c r="AH423" s="102"/>
    </row>
    <row r="424" spans="29:34" x14ac:dyDescent="0.25">
      <c r="AC424" s="3"/>
      <c r="AD424" s="67"/>
      <c r="AE424" s="136"/>
      <c r="AF424" s="136"/>
      <c r="AG424" s="136"/>
      <c r="AH424" s="102"/>
    </row>
    <row r="425" spans="29:34" x14ac:dyDescent="0.25">
      <c r="AC425" s="3"/>
      <c r="AD425" s="67"/>
      <c r="AE425" s="136"/>
      <c r="AF425" s="136"/>
      <c r="AG425" s="136"/>
      <c r="AH425" s="102"/>
    </row>
    <row r="426" spans="29:34" x14ac:dyDescent="0.25">
      <c r="AC426" s="3"/>
      <c r="AD426" s="67"/>
      <c r="AE426" s="136"/>
      <c r="AF426" s="136"/>
      <c r="AG426" s="136"/>
      <c r="AH426" s="102"/>
    </row>
    <row r="427" spans="29:34" x14ac:dyDescent="0.25">
      <c r="AC427" s="3"/>
      <c r="AD427" s="67"/>
      <c r="AE427" s="136"/>
      <c r="AF427" s="136"/>
      <c r="AG427" s="136"/>
      <c r="AH427" s="102"/>
    </row>
    <row r="428" spans="29:34" x14ac:dyDescent="0.25">
      <c r="AC428" s="3"/>
      <c r="AD428" s="67"/>
      <c r="AE428" s="136"/>
      <c r="AF428" s="136"/>
      <c r="AG428" s="136"/>
      <c r="AH428" s="102"/>
    </row>
    <row r="429" spans="29:34" x14ac:dyDescent="0.25">
      <c r="AC429" s="3"/>
      <c r="AD429" s="67"/>
      <c r="AE429" s="136"/>
      <c r="AF429" s="136"/>
      <c r="AG429" s="136"/>
      <c r="AH429" s="102"/>
    </row>
    <row r="430" spans="29:34" x14ac:dyDescent="0.25">
      <c r="AC430" s="3"/>
      <c r="AD430" s="67"/>
      <c r="AE430" s="136"/>
      <c r="AF430" s="136"/>
      <c r="AG430" s="136"/>
      <c r="AH430" s="102"/>
    </row>
    <row r="431" spans="29:34" x14ac:dyDescent="0.25">
      <c r="AC431" s="3"/>
      <c r="AD431" s="67"/>
      <c r="AE431" s="136"/>
      <c r="AF431" s="136"/>
      <c r="AG431" s="136"/>
      <c r="AH431" s="102"/>
    </row>
    <row r="432" spans="29:34" x14ac:dyDescent="0.25">
      <c r="AC432" s="3"/>
      <c r="AD432" s="67"/>
      <c r="AE432" s="136"/>
      <c r="AF432" s="136"/>
      <c r="AG432" s="136"/>
      <c r="AH432" s="102"/>
    </row>
    <row r="433" spans="29:34" x14ac:dyDescent="0.25">
      <c r="AC433" s="3"/>
      <c r="AD433" s="67"/>
      <c r="AE433" s="136"/>
      <c r="AF433" s="136"/>
      <c r="AG433" s="136"/>
      <c r="AH433" s="102"/>
    </row>
    <row r="434" spans="29:34" x14ac:dyDescent="0.25">
      <c r="AC434" s="3"/>
      <c r="AD434" s="67"/>
      <c r="AE434" s="136"/>
      <c r="AF434" s="136"/>
      <c r="AG434" s="136"/>
      <c r="AH434" s="102"/>
    </row>
    <row r="435" spans="29:34" x14ac:dyDescent="0.25">
      <c r="AC435" s="3"/>
      <c r="AD435" s="67"/>
      <c r="AE435" s="136"/>
      <c r="AF435" s="136"/>
      <c r="AG435" s="136"/>
      <c r="AH435" s="102"/>
    </row>
    <row r="436" spans="29:34" x14ac:dyDescent="0.25">
      <c r="AC436" s="3"/>
      <c r="AD436" s="67"/>
      <c r="AE436" s="136"/>
      <c r="AF436" s="136"/>
      <c r="AG436" s="136"/>
      <c r="AH436" s="102"/>
    </row>
    <row r="437" spans="29:34" x14ac:dyDescent="0.25">
      <c r="AC437" s="3"/>
      <c r="AD437" s="67"/>
      <c r="AE437" s="136"/>
      <c r="AF437" s="136"/>
      <c r="AG437" s="136"/>
      <c r="AH437" s="102"/>
    </row>
    <row r="438" spans="29:34" x14ac:dyDescent="0.25">
      <c r="AC438" s="3"/>
      <c r="AD438" s="67"/>
      <c r="AE438" s="136"/>
      <c r="AF438" s="136"/>
      <c r="AG438" s="136"/>
      <c r="AH438" s="102"/>
    </row>
    <row r="439" spans="29:34" x14ac:dyDescent="0.25">
      <c r="AC439" s="3"/>
      <c r="AD439" s="67"/>
      <c r="AE439" s="136"/>
      <c r="AF439" s="136"/>
      <c r="AG439" s="136"/>
      <c r="AH439" s="102"/>
    </row>
    <row r="440" spans="29:34" x14ac:dyDescent="0.25">
      <c r="AC440" s="3"/>
      <c r="AD440" s="67"/>
      <c r="AE440" s="136"/>
      <c r="AF440" s="136"/>
      <c r="AG440" s="136"/>
      <c r="AH440" s="102"/>
    </row>
    <row r="441" spans="29:34" x14ac:dyDescent="0.25">
      <c r="AC441" s="3"/>
      <c r="AD441" s="67"/>
      <c r="AE441" s="136"/>
      <c r="AF441" s="136"/>
      <c r="AG441" s="136"/>
      <c r="AH441" s="102"/>
    </row>
    <row r="442" spans="29:34" x14ac:dyDescent="0.25">
      <c r="AC442" s="3"/>
      <c r="AD442" s="67"/>
      <c r="AE442" s="136"/>
      <c r="AF442" s="136"/>
      <c r="AG442" s="136"/>
      <c r="AH442" s="102"/>
    </row>
    <row r="443" spans="29:34" x14ac:dyDescent="0.25">
      <c r="AC443" s="3"/>
      <c r="AD443" s="67"/>
      <c r="AE443" s="136"/>
      <c r="AF443" s="136"/>
      <c r="AG443" s="136"/>
      <c r="AH443" s="102"/>
    </row>
    <row r="444" spans="29:34" x14ac:dyDescent="0.25">
      <c r="AC444" s="3"/>
      <c r="AD444" s="67"/>
      <c r="AE444" s="136"/>
      <c r="AF444" s="136"/>
      <c r="AG444" s="136"/>
      <c r="AH444" s="102"/>
    </row>
    <row r="445" spans="29:34" x14ac:dyDescent="0.25">
      <c r="AC445" s="3"/>
      <c r="AD445" s="67"/>
      <c r="AE445" s="136"/>
      <c r="AF445" s="136"/>
      <c r="AG445" s="136"/>
      <c r="AH445" s="102"/>
    </row>
    <row r="446" spans="29:34" x14ac:dyDescent="0.25">
      <c r="AC446" s="3"/>
      <c r="AD446" s="67"/>
      <c r="AE446" s="136"/>
      <c r="AF446" s="136"/>
      <c r="AG446" s="136"/>
      <c r="AH446" s="102"/>
    </row>
    <row r="447" spans="29:34" x14ac:dyDescent="0.25">
      <c r="AC447" s="3"/>
      <c r="AD447" s="67"/>
      <c r="AE447" s="136"/>
      <c r="AF447" s="136"/>
      <c r="AG447" s="136"/>
      <c r="AH447" s="102"/>
    </row>
    <row r="448" spans="29:34" x14ac:dyDescent="0.25">
      <c r="AC448" s="3"/>
      <c r="AD448" s="67"/>
      <c r="AE448" s="136"/>
      <c r="AF448" s="136"/>
      <c r="AG448" s="136"/>
      <c r="AH448" s="102"/>
    </row>
    <row r="449" spans="29:34" x14ac:dyDescent="0.25">
      <c r="AC449" s="3"/>
      <c r="AD449" s="67"/>
      <c r="AE449" s="136"/>
      <c r="AF449" s="136"/>
      <c r="AG449" s="136"/>
      <c r="AH449" s="102"/>
    </row>
    <row r="450" spans="29:34" x14ac:dyDescent="0.25">
      <c r="AC450" s="3"/>
      <c r="AD450" s="67"/>
      <c r="AE450" s="136"/>
      <c r="AF450" s="136"/>
      <c r="AG450" s="136"/>
      <c r="AH450" s="102"/>
    </row>
    <row r="451" spans="29:34" x14ac:dyDescent="0.25">
      <c r="AC451" s="3"/>
      <c r="AD451" s="67"/>
      <c r="AE451" s="136"/>
      <c r="AF451" s="136"/>
      <c r="AG451" s="136"/>
      <c r="AH451" s="102"/>
    </row>
    <row r="452" spans="29:34" x14ac:dyDescent="0.25">
      <c r="AC452" s="3"/>
      <c r="AD452" s="67"/>
      <c r="AE452" s="136"/>
      <c r="AF452" s="136"/>
      <c r="AG452" s="136"/>
      <c r="AH452" s="102"/>
    </row>
    <row r="453" spans="29:34" x14ac:dyDescent="0.25">
      <c r="AC453" s="3"/>
      <c r="AD453" s="67"/>
      <c r="AE453" s="136"/>
      <c r="AF453" s="136"/>
      <c r="AG453" s="136"/>
      <c r="AH453" s="102"/>
    </row>
    <row r="454" spans="29:34" x14ac:dyDescent="0.25">
      <c r="AC454" s="3"/>
      <c r="AD454" s="67"/>
      <c r="AE454" s="136"/>
      <c r="AF454" s="136"/>
      <c r="AG454" s="136"/>
      <c r="AH454" s="102"/>
    </row>
    <row r="455" spans="29:34" x14ac:dyDescent="0.25">
      <c r="AC455" s="3"/>
      <c r="AD455" s="67"/>
      <c r="AE455" s="136"/>
      <c r="AF455" s="136"/>
      <c r="AG455" s="136"/>
      <c r="AH455" s="102"/>
    </row>
    <row r="456" spans="29:34" x14ac:dyDescent="0.25">
      <c r="AC456" s="3"/>
      <c r="AD456" s="67"/>
      <c r="AE456" s="136"/>
      <c r="AF456" s="136"/>
      <c r="AG456" s="136"/>
      <c r="AH456" s="102"/>
    </row>
    <row r="457" spans="29:34" x14ac:dyDescent="0.25">
      <c r="AC457" s="3"/>
      <c r="AD457" s="67"/>
      <c r="AE457" s="136"/>
      <c r="AF457" s="136"/>
      <c r="AG457" s="136"/>
      <c r="AH457" s="102"/>
    </row>
    <row r="458" spans="29:34" x14ac:dyDescent="0.25">
      <c r="AC458" s="3"/>
      <c r="AD458" s="67"/>
      <c r="AE458" s="136"/>
      <c r="AF458" s="136"/>
      <c r="AG458" s="136"/>
      <c r="AH458" s="102"/>
    </row>
    <row r="459" spans="29:34" x14ac:dyDescent="0.25">
      <c r="AC459" s="3"/>
      <c r="AD459" s="67"/>
      <c r="AE459" s="136"/>
      <c r="AF459" s="136"/>
      <c r="AG459" s="136"/>
      <c r="AH459" s="102"/>
    </row>
    <row r="460" spans="29:34" x14ac:dyDescent="0.25">
      <c r="AC460" s="3"/>
      <c r="AD460" s="67"/>
      <c r="AE460" s="136"/>
      <c r="AF460" s="136"/>
      <c r="AG460" s="136"/>
      <c r="AH460" s="102"/>
    </row>
    <row r="461" spans="29:34" x14ac:dyDescent="0.25">
      <c r="AC461" s="3"/>
      <c r="AD461" s="67"/>
      <c r="AE461" s="136"/>
      <c r="AF461" s="136"/>
      <c r="AG461" s="136"/>
      <c r="AH461" s="102"/>
    </row>
    <row r="462" spans="29:34" x14ac:dyDescent="0.25">
      <c r="AC462" s="3"/>
      <c r="AD462" s="67"/>
      <c r="AE462" s="136"/>
      <c r="AF462" s="136"/>
      <c r="AG462" s="136"/>
      <c r="AH462" s="102"/>
    </row>
    <row r="463" spans="29:34" x14ac:dyDescent="0.25">
      <c r="AC463" s="3"/>
      <c r="AD463" s="67"/>
      <c r="AE463" s="136"/>
      <c r="AF463" s="136"/>
      <c r="AG463" s="136"/>
      <c r="AH463" s="102"/>
    </row>
    <row r="464" spans="29:34" x14ac:dyDescent="0.25">
      <c r="AC464" s="3"/>
      <c r="AD464" s="67"/>
      <c r="AE464" s="136"/>
      <c r="AF464" s="136"/>
      <c r="AG464" s="136"/>
      <c r="AH464" s="102"/>
    </row>
    <row r="465" spans="29:34" x14ac:dyDescent="0.25">
      <c r="AC465" s="3"/>
      <c r="AD465" s="67"/>
      <c r="AE465" s="136"/>
      <c r="AF465" s="136"/>
      <c r="AG465" s="136"/>
      <c r="AH465" s="102"/>
    </row>
    <row r="466" spans="29:34" x14ac:dyDescent="0.25">
      <c r="AC466" s="3"/>
      <c r="AD466" s="67"/>
      <c r="AE466" s="136"/>
      <c r="AF466" s="136"/>
      <c r="AG466" s="136"/>
      <c r="AH466" s="102"/>
    </row>
    <row r="467" spans="29:34" x14ac:dyDescent="0.25">
      <c r="AC467" s="3"/>
      <c r="AD467" s="67"/>
      <c r="AE467" s="136"/>
      <c r="AF467" s="136"/>
      <c r="AG467" s="136"/>
      <c r="AH467" s="102"/>
    </row>
    <row r="468" spans="29:34" x14ac:dyDescent="0.25">
      <c r="AC468" s="3"/>
      <c r="AD468" s="67"/>
      <c r="AE468" s="136"/>
      <c r="AF468" s="136"/>
      <c r="AG468" s="136"/>
      <c r="AH468" s="102"/>
    </row>
    <row r="469" spans="29:34" x14ac:dyDescent="0.25">
      <c r="AC469" s="3"/>
      <c r="AD469" s="67"/>
      <c r="AE469" s="136"/>
      <c r="AF469" s="136"/>
      <c r="AG469" s="136"/>
      <c r="AH469" s="102"/>
    </row>
    <row r="470" spans="29:34" x14ac:dyDescent="0.25">
      <c r="AC470" s="3"/>
      <c r="AD470" s="67"/>
      <c r="AE470" s="136"/>
      <c r="AF470" s="136"/>
      <c r="AG470" s="136"/>
      <c r="AH470" s="102"/>
    </row>
    <row r="471" spans="29:34" x14ac:dyDescent="0.25">
      <c r="AC471" s="3"/>
      <c r="AD471" s="67"/>
      <c r="AE471" s="136"/>
      <c r="AF471" s="136"/>
      <c r="AG471" s="136"/>
      <c r="AH471" s="102"/>
    </row>
    <row r="472" spans="29:34" x14ac:dyDescent="0.25">
      <c r="AC472" s="3"/>
      <c r="AD472" s="67"/>
      <c r="AE472" s="136"/>
      <c r="AF472" s="136"/>
      <c r="AG472" s="136"/>
      <c r="AH472" s="102"/>
    </row>
    <row r="473" spans="29:34" x14ac:dyDescent="0.25">
      <c r="AC473" s="3"/>
      <c r="AD473" s="67"/>
      <c r="AE473" s="136"/>
      <c r="AF473" s="136"/>
      <c r="AG473" s="136"/>
      <c r="AH473" s="102"/>
    </row>
    <row r="474" spans="29:34" x14ac:dyDescent="0.25">
      <c r="AC474" s="3"/>
      <c r="AD474" s="67"/>
      <c r="AE474" s="136"/>
      <c r="AF474" s="136"/>
      <c r="AG474" s="136"/>
      <c r="AH474" s="102"/>
    </row>
    <row r="475" spans="29:34" x14ac:dyDescent="0.25">
      <c r="AC475" s="3"/>
      <c r="AD475" s="67"/>
      <c r="AE475" s="136"/>
      <c r="AF475" s="136"/>
      <c r="AG475" s="136"/>
      <c r="AH475" s="102"/>
    </row>
    <row r="476" spans="29:34" x14ac:dyDescent="0.25">
      <c r="AC476" s="3"/>
      <c r="AD476" s="67"/>
      <c r="AE476" s="136"/>
      <c r="AF476" s="136"/>
      <c r="AG476" s="136"/>
      <c r="AH476" s="102"/>
    </row>
    <row r="477" spans="29:34" x14ac:dyDescent="0.25">
      <c r="AC477" s="3"/>
      <c r="AD477" s="67"/>
      <c r="AE477" s="136"/>
      <c r="AF477" s="136"/>
      <c r="AG477" s="136"/>
      <c r="AH477" s="102"/>
    </row>
    <row r="478" spans="29:34" x14ac:dyDescent="0.25">
      <c r="AC478" s="3"/>
      <c r="AD478" s="67"/>
      <c r="AE478" s="136"/>
      <c r="AF478" s="136"/>
      <c r="AG478" s="136"/>
      <c r="AH478" s="102"/>
    </row>
    <row r="479" spans="29:34" x14ac:dyDescent="0.25">
      <c r="AC479" s="3"/>
      <c r="AD479" s="67"/>
      <c r="AE479" s="136"/>
      <c r="AF479" s="136"/>
      <c r="AG479" s="136"/>
      <c r="AH479" s="102"/>
    </row>
    <row r="480" spans="29:34" x14ac:dyDescent="0.25">
      <c r="AC480" s="3"/>
      <c r="AD480" s="67"/>
      <c r="AE480" s="136"/>
      <c r="AF480" s="136"/>
      <c r="AG480" s="136"/>
      <c r="AH480" s="102"/>
    </row>
    <row r="481" spans="29:34" x14ac:dyDescent="0.25">
      <c r="AC481" s="3"/>
      <c r="AD481" s="67"/>
      <c r="AE481" s="136"/>
      <c r="AF481" s="136"/>
      <c r="AG481" s="136"/>
      <c r="AH481" s="102"/>
    </row>
    <row r="482" spans="29:34" x14ac:dyDescent="0.25">
      <c r="AC482" s="3"/>
      <c r="AD482" s="67"/>
      <c r="AE482" s="136"/>
      <c r="AF482" s="136"/>
      <c r="AG482" s="136"/>
      <c r="AH482" s="102"/>
    </row>
    <row r="483" spans="29:34" x14ac:dyDescent="0.25">
      <c r="AC483" s="3"/>
      <c r="AD483" s="67"/>
      <c r="AE483" s="136"/>
      <c r="AF483" s="136"/>
      <c r="AG483" s="136"/>
      <c r="AH483" s="102"/>
    </row>
    <row r="484" spans="29:34" x14ac:dyDescent="0.25">
      <c r="AC484" s="3"/>
      <c r="AD484" s="67"/>
      <c r="AE484" s="136"/>
      <c r="AF484" s="136"/>
      <c r="AG484" s="136"/>
      <c r="AH484" s="102"/>
    </row>
    <row r="485" spans="29:34" x14ac:dyDescent="0.25">
      <c r="AC485" s="3"/>
      <c r="AD485" s="67"/>
      <c r="AE485" s="136"/>
      <c r="AF485" s="136"/>
      <c r="AG485" s="136"/>
      <c r="AH485" s="102"/>
    </row>
    <row r="486" spans="29:34" x14ac:dyDescent="0.25">
      <c r="AC486" s="3"/>
      <c r="AD486" s="67"/>
      <c r="AE486" s="136"/>
      <c r="AF486" s="136"/>
      <c r="AG486" s="136"/>
      <c r="AH486" s="102"/>
    </row>
    <row r="487" spans="29:34" x14ac:dyDescent="0.25">
      <c r="AC487" s="3"/>
      <c r="AD487" s="67"/>
      <c r="AE487" s="136"/>
      <c r="AF487" s="136"/>
      <c r="AG487" s="136"/>
      <c r="AH487" s="102"/>
    </row>
    <row r="488" spans="29:34" x14ac:dyDescent="0.25">
      <c r="AC488" s="3"/>
      <c r="AD488" s="67"/>
      <c r="AE488" s="136"/>
      <c r="AF488" s="136"/>
      <c r="AG488" s="136"/>
      <c r="AH488" s="102"/>
    </row>
    <row r="489" spans="29:34" x14ac:dyDescent="0.25">
      <c r="AC489" s="3"/>
      <c r="AD489" s="67"/>
      <c r="AE489" s="136"/>
      <c r="AF489" s="136"/>
      <c r="AG489" s="136"/>
      <c r="AH489" s="102"/>
    </row>
    <row r="490" spans="29:34" x14ac:dyDescent="0.25">
      <c r="AC490" s="3"/>
      <c r="AD490" s="67"/>
      <c r="AE490" s="136"/>
      <c r="AF490" s="136"/>
      <c r="AG490" s="136"/>
      <c r="AH490" s="102"/>
    </row>
    <row r="491" spans="29:34" x14ac:dyDescent="0.25">
      <c r="AC491" s="3"/>
      <c r="AD491" s="67"/>
      <c r="AE491" s="136"/>
      <c r="AF491" s="136"/>
      <c r="AG491" s="136"/>
      <c r="AH491" s="102"/>
    </row>
    <row r="492" spans="29:34" x14ac:dyDescent="0.25">
      <c r="AC492" s="3"/>
      <c r="AD492" s="67"/>
      <c r="AE492" s="136"/>
      <c r="AF492" s="136"/>
      <c r="AG492" s="136"/>
      <c r="AH492" s="102"/>
    </row>
    <row r="493" spans="29:34" x14ac:dyDescent="0.25">
      <c r="AC493" s="3"/>
      <c r="AD493" s="67"/>
      <c r="AE493" s="136"/>
      <c r="AF493" s="136"/>
      <c r="AG493" s="136"/>
      <c r="AH493" s="102"/>
    </row>
    <row r="494" spans="29:34" x14ac:dyDescent="0.25">
      <c r="AC494" s="3"/>
      <c r="AD494" s="67"/>
      <c r="AE494" s="136"/>
      <c r="AF494" s="136"/>
      <c r="AG494" s="136"/>
      <c r="AH494" s="102"/>
    </row>
    <row r="495" spans="29:34" x14ac:dyDescent="0.25">
      <c r="AC495" s="3"/>
      <c r="AD495" s="67"/>
      <c r="AE495" s="136"/>
      <c r="AF495" s="136"/>
      <c r="AG495" s="136"/>
      <c r="AH495" s="102"/>
    </row>
    <row r="496" spans="29:34" x14ac:dyDescent="0.25">
      <c r="AC496" s="3"/>
      <c r="AD496" s="67"/>
      <c r="AE496" s="136"/>
      <c r="AF496" s="136"/>
      <c r="AG496" s="136"/>
      <c r="AH496" s="102"/>
    </row>
    <row r="497" spans="29:34" x14ac:dyDescent="0.25">
      <c r="AC497" s="3"/>
      <c r="AD497" s="67"/>
      <c r="AE497" s="136"/>
      <c r="AF497" s="136"/>
      <c r="AG497" s="136"/>
      <c r="AH497" s="102"/>
    </row>
    <row r="498" spans="29:34" x14ac:dyDescent="0.25">
      <c r="AC498" s="3"/>
      <c r="AD498" s="67"/>
      <c r="AE498" s="136"/>
      <c r="AF498" s="136"/>
      <c r="AG498" s="136"/>
      <c r="AH498" s="102"/>
    </row>
    <row r="499" spans="29:34" x14ac:dyDescent="0.25">
      <c r="AC499" s="3"/>
      <c r="AD499" s="67"/>
      <c r="AE499" s="136"/>
      <c r="AF499" s="136"/>
      <c r="AG499" s="136"/>
      <c r="AH499" s="102"/>
    </row>
    <row r="500" spans="29:34" x14ac:dyDescent="0.25">
      <c r="AC500" s="3"/>
      <c r="AD500" s="67"/>
      <c r="AE500" s="136"/>
      <c r="AF500" s="136"/>
      <c r="AG500" s="136"/>
      <c r="AH500" s="102"/>
    </row>
    <row r="501" spans="29:34" x14ac:dyDescent="0.25">
      <c r="AC501" s="3"/>
      <c r="AD501" s="67"/>
      <c r="AE501" s="136"/>
      <c r="AF501" s="136"/>
      <c r="AG501" s="136"/>
      <c r="AH501" s="102"/>
    </row>
    <row r="502" spans="29:34" x14ac:dyDescent="0.25">
      <c r="AC502" s="3"/>
      <c r="AD502" s="67"/>
      <c r="AE502" s="136"/>
      <c r="AF502" s="136"/>
      <c r="AG502" s="136"/>
      <c r="AH502" s="102"/>
    </row>
    <row r="503" spans="29:34" x14ac:dyDescent="0.25">
      <c r="AC503" s="3"/>
      <c r="AD503" s="67"/>
      <c r="AE503" s="136"/>
      <c r="AF503" s="136"/>
      <c r="AG503" s="136"/>
      <c r="AH503" s="102"/>
    </row>
    <row r="504" spans="29:34" x14ac:dyDescent="0.25">
      <c r="AC504" s="3"/>
      <c r="AD504" s="67"/>
      <c r="AE504" s="136"/>
      <c r="AF504" s="136"/>
      <c r="AG504" s="136"/>
      <c r="AH504" s="102"/>
    </row>
    <row r="505" spans="29:34" x14ac:dyDescent="0.25">
      <c r="AC505" s="3"/>
      <c r="AD505" s="67"/>
      <c r="AE505" s="136"/>
      <c r="AF505" s="136"/>
      <c r="AG505" s="136"/>
      <c r="AH505" s="102"/>
    </row>
    <row r="506" spans="29:34" x14ac:dyDescent="0.25">
      <c r="AC506" s="3"/>
      <c r="AD506" s="67"/>
      <c r="AE506" s="136"/>
      <c r="AF506" s="136"/>
      <c r="AG506" s="136"/>
      <c r="AH506" s="102"/>
    </row>
    <row r="507" spans="29:34" x14ac:dyDescent="0.25">
      <c r="AC507" s="3"/>
      <c r="AD507" s="67"/>
      <c r="AE507" s="136"/>
      <c r="AF507" s="136"/>
      <c r="AG507" s="136"/>
      <c r="AH507" s="102"/>
    </row>
    <row r="508" spans="29:34" x14ac:dyDescent="0.25">
      <c r="AC508" s="3"/>
      <c r="AD508" s="67"/>
      <c r="AE508" s="136"/>
      <c r="AF508" s="136"/>
      <c r="AG508" s="136"/>
      <c r="AH508" s="102"/>
    </row>
    <row r="509" spans="29:34" x14ac:dyDescent="0.25">
      <c r="AC509" s="3"/>
      <c r="AD509" s="67"/>
      <c r="AE509" s="136"/>
      <c r="AF509" s="136"/>
      <c r="AG509" s="136"/>
      <c r="AH509" s="102"/>
    </row>
    <row r="510" spans="29:34" x14ac:dyDescent="0.25">
      <c r="AC510" s="3"/>
      <c r="AD510" s="67"/>
      <c r="AE510" s="136"/>
      <c r="AF510" s="136"/>
      <c r="AG510" s="136"/>
      <c r="AH510" s="102"/>
    </row>
    <row r="511" spans="29:34" x14ac:dyDescent="0.25">
      <c r="AC511" s="3"/>
      <c r="AD511" s="67"/>
      <c r="AE511" s="136"/>
      <c r="AF511" s="136"/>
      <c r="AG511" s="136"/>
      <c r="AH511" s="102"/>
    </row>
    <row r="512" spans="29:34" x14ac:dyDescent="0.25">
      <c r="AC512" s="3"/>
      <c r="AD512" s="67"/>
      <c r="AE512" s="136"/>
      <c r="AF512" s="136"/>
      <c r="AG512" s="136"/>
      <c r="AH512" s="102"/>
    </row>
    <row r="513" spans="29:34" x14ac:dyDescent="0.25">
      <c r="AC513" s="3"/>
      <c r="AD513" s="67"/>
      <c r="AE513" s="136"/>
      <c r="AF513" s="136"/>
      <c r="AG513" s="136"/>
      <c r="AH513" s="102"/>
    </row>
    <row r="514" spans="29:34" x14ac:dyDescent="0.25">
      <c r="AC514" s="3"/>
      <c r="AD514" s="67"/>
      <c r="AE514" s="136"/>
      <c r="AF514" s="136"/>
      <c r="AG514" s="136"/>
      <c r="AH514" s="102"/>
    </row>
    <row r="515" spans="29:34" x14ac:dyDescent="0.25">
      <c r="AC515" s="3"/>
      <c r="AD515" s="67"/>
      <c r="AE515" s="136"/>
      <c r="AF515" s="136"/>
      <c r="AG515" s="136"/>
      <c r="AH515" s="102"/>
    </row>
    <row r="516" spans="29:34" x14ac:dyDescent="0.25">
      <c r="AC516" s="3"/>
      <c r="AD516" s="67"/>
      <c r="AE516" s="136"/>
      <c r="AF516" s="136"/>
      <c r="AG516" s="136"/>
      <c r="AH516" s="102"/>
    </row>
    <row r="517" spans="29:34" x14ac:dyDescent="0.25">
      <c r="AC517" s="3"/>
      <c r="AD517" s="67"/>
      <c r="AE517" s="136"/>
      <c r="AF517" s="136"/>
      <c r="AG517" s="136"/>
      <c r="AH517" s="102"/>
    </row>
    <row r="518" spans="29:34" x14ac:dyDescent="0.25">
      <c r="AC518" s="3"/>
      <c r="AD518" s="67"/>
      <c r="AE518" s="136"/>
      <c r="AF518" s="136"/>
      <c r="AG518" s="136"/>
      <c r="AH518" s="102"/>
    </row>
    <row r="519" spans="29:34" x14ac:dyDescent="0.25">
      <c r="AC519" s="3"/>
      <c r="AD519" s="67"/>
      <c r="AE519" s="136"/>
      <c r="AF519" s="136"/>
      <c r="AG519" s="136"/>
      <c r="AH519" s="102"/>
    </row>
    <row r="520" spans="29:34" x14ac:dyDescent="0.25">
      <c r="AC520" s="3"/>
      <c r="AD520" s="67"/>
      <c r="AE520" s="136"/>
      <c r="AF520" s="136"/>
      <c r="AG520" s="136"/>
      <c r="AH520" s="102"/>
    </row>
    <row r="521" spans="29:34" x14ac:dyDescent="0.25">
      <c r="AC521" s="3"/>
      <c r="AD521" s="67"/>
      <c r="AE521" s="136"/>
      <c r="AF521" s="136"/>
      <c r="AG521" s="136"/>
      <c r="AH521" s="102"/>
    </row>
    <row r="522" spans="29:34" x14ac:dyDescent="0.25">
      <c r="AC522" s="3"/>
      <c r="AD522" s="67"/>
      <c r="AE522" s="136"/>
      <c r="AF522" s="136"/>
      <c r="AG522" s="136"/>
      <c r="AH522" s="102"/>
    </row>
    <row r="523" spans="29:34" x14ac:dyDescent="0.25">
      <c r="AC523" s="3"/>
      <c r="AD523" s="67"/>
      <c r="AE523" s="136"/>
      <c r="AF523" s="136"/>
      <c r="AG523" s="136"/>
      <c r="AH523" s="102"/>
    </row>
    <row r="524" spans="29:34" x14ac:dyDescent="0.25">
      <c r="AC524" s="3"/>
      <c r="AD524" s="67"/>
      <c r="AE524" s="136"/>
      <c r="AF524" s="136"/>
      <c r="AG524" s="136"/>
      <c r="AH524" s="102"/>
    </row>
    <row r="525" spans="29:34" x14ac:dyDescent="0.25">
      <c r="AC525" s="3"/>
      <c r="AD525" s="67"/>
      <c r="AE525" s="136"/>
      <c r="AF525" s="136"/>
      <c r="AG525" s="136"/>
      <c r="AH525" s="102"/>
    </row>
    <row r="526" spans="29:34" x14ac:dyDescent="0.25">
      <c r="AC526" s="3"/>
      <c r="AD526" s="67"/>
      <c r="AE526" s="136"/>
      <c r="AF526" s="136"/>
      <c r="AG526" s="136"/>
      <c r="AH526" s="102"/>
    </row>
    <row r="527" spans="29:34" x14ac:dyDescent="0.25">
      <c r="AC527" s="3"/>
      <c r="AD527" s="67"/>
      <c r="AE527" s="136"/>
      <c r="AF527" s="136"/>
      <c r="AG527" s="136"/>
      <c r="AH527" s="102"/>
    </row>
    <row r="528" spans="29:34" x14ac:dyDescent="0.25">
      <c r="AC528" s="3"/>
      <c r="AD528" s="67"/>
      <c r="AE528" s="136"/>
      <c r="AF528" s="136"/>
      <c r="AG528" s="136"/>
      <c r="AH528" s="102"/>
    </row>
    <row r="529" spans="29:34" x14ac:dyDescent="0.25">
      <c r="AC529" s="3"/>
      <c r="AD529" s="67"/>
      <c r="AE529" s="136"/>
      <c r="AF529" s="136"/>
      <c r="AG529" s="136"/>
      <c r="AH529" s="102"/>
    </row>
    <row r="530" spans="29:34" x14ac:dyDescent="0.25">
      <c r="AC530" s="3"/>
      <c r="AD530" s="67"/>
      <c r="AE530" s="136"/>
      <c r="AF530" s="136"/>
      <c r="AG530" s="136"/>
      <c r="AH530" s="102"/>
    </row>
    <row r="531" spans="29:34" x14ac:dyDescent="0.25">
      <c r="AC531" s="3"/>
      <c r="AD531" s="67"/>
      <c r="AE531" s="136"/>
      <c r="AF531" s="136"/>
      <c r="AG531" s="136"/>
      <c r="AH531" s="102"/>
    </row>
    <row r="532" spans="29:34" x14ac:dyDescent="0.25">
      <c r="AC532" s="3"/>
      <c r="AD532" s="67"/>
      <c r="AE532" s="136"/>
      <c r="AF532" s="136"/>
      <c r="AG532" s="136"/>
      <c r="AH532" s="102"/>
    </row>
    <row r="533" spans="29:34" x14ac:dyDescent="0.25">
      <c r="AC533" s="3"/>
      <c r="AD533" s="67"/>
      <c r="AE533" s="136"/>
      <c r="AF533" s="136"/>
      <c r="AG533" s="136"/>
      <c r="AH533" s="102"/>
    </row>
    <row r="534" spans="29:34" x14ac:dyDescent="0.25">
      <c r="AC534" s="3"/>
      <c r="AD534" s="67"/>
      <c r="AE534" s="136"/>
      <c r="AF534" s="136"/>
      <c r="AG534" s="136"/>
      <c r="AH534" s="102"/>
    </row>
    <row r="535" spans="29:34" x14ac:dyDescent="0.25">
      <c r="AC535" s="3"/>
      <c r="AD535" s="67"/>
      <c r="AE535" s="136"/>
      <c r="AF535" s="136"/>
      <c r="AG535" s="136"/>
      <c r="AH535" s="102"/>
    </row>
    <row r="536" spans="29:34" x14ac:dyDescent="0.25">
      <c r="AC536" s="3"/>
      <c r="AD536" s="67"/>
      <c r="AE536" s="136"/>
      <c r="AF536" s="136"/>
      <c r="AG536" s="136"/>
      <c r="AH536" s="102"/>
    </row>
    <row r="537" spans="29:34" x14ac:dyDescent="0.25">
      <c r="AC537" s="3"/>
      <c r="AD537" s="67"/>
      <c r="AE537" s="136"/>
      <c r="AF537" s="136"/>
      <c r="AG537" s="136"/>
      <c r="AH537" s="102"/>
    </row>
    <row r="538" spans="29:34" x14ac:dyDescent="0.25">
      <c r="AC538" s="3"/>
      <c r="AD538" s="67"/>
      <c r="AE538" s="136"/>
      <c r="AF538" s="136"/>
      <c r="AG538" s="136"/>
      <c r="AH538" s="102"/>
    </row>
    <row r="539" spans="29:34" x14ac:dyDescent="0.25">
      <c r="AC539" s="3"/>
      <c r="AD539" s="67"/>
      <c r="AE539" s="136"/>
      <c r="AF539" s="136"/>
      <c r="AG539" s="136"/>
      <c r="AH539" s="102"/>
    </row>
    <row r="540" spans="29:34" x14ac:dyDescent="0.25">
      <c r="AC540" s="3"/>
      <c r="AD540" s="67"/>
      <c r="AE540" s="136"/>
      <c r="AF540" s="136"/>
      <c r="AG540" s="136"/>
      <c r="AH540" s="102"/>
    </row>
    <row r="541" spans="29:34" x14ac:dyDescent="0.25">
      <c r="AC541" s="3"/>
      <c r="AD541" s="67"/>
      <c r="AE541" s="136"/>
      <c r="AF541" s="136"/>
      <c r="AG541" s="136"/>
      <c r="AH541" s="102"/>
    </row>
    <row r="542" spans="29:34" x14ac:dyDescent="0.25">
      <c r="AC542" s="3"/>
      <c r="AD542" s="67"/>
      <c r="AE542" s="136"/>
      <c r="AF542" s="136"/>
      <c r="AG542" s="136"/>
      <c r="AH542" s="102"/>
    </row>
    <row r="543" spans="29:34" x14ac:dyDescent="0.25">
      <c r="AC543" s="3"/>
      <c r="AD543" s="67"/>
      <c r="AE543" s="136"/>
      <c r="AF543" s="136"/>
      <c r="AG543" s="136"/>
      <c r="AH543" s="102"/>
    </row>
    <row r="544" spans="29:34" x14ac:dyDescent="0.25">
      <c r="AC544" s="3"/>
      <c r="AD544" s="67"/>
      <c r="AE544" s="136"/>
      <c r="AF544" s="136"/>
      <c r="AG544" s="136"/>
      <c r="AH544" s="102"/>
    </row>
    <row r="545" spans="29:34" x14ac:dyDescent="0.25">
      <c r="AC545" s="3"/>
      <c r="AD545" s="67"/>
      <c r="AE545" s="136"/>
      <c r="AF545" s="136"/>
      <c r="AG545" s="136"/>
      <c r="AH545" s="102"/>
    </row>
    <row r="546" spans="29:34" x14ac:dyDescent="0.25">
      <c r="AC546" s="3"/>
      <c r="AD546" s="67"/>
      <c r="AE546" s="136"/>
      <c r="AF546" s="136"/>
      <c r="AG546" s="136"/>
      <c r="AH546" s="102"/>
    </row>
    <row r="547" spans="29:34" x14ac:dyDescent="0.25">
      <c r="AC547" s="3"/>
      <c r="AD547" s="67"/>
      <c r="AE547" s="136"/>
      <c r="AF547" s="136"/>
      <c r="AG547" s="136"/>
      <c r="AH547" s="102"/>
    </row>
    <row r="548" spans="29:34" x14ac:dyDescent="0.25">
      <c r="AC548" s="3"/>
      <c r="AD548" s="67"/>
      <c r="AE548" s="136"/>
      <c r="AF548" s="136"/>
      <c r="AG548" s="136"/>
      <c r="AH548" s="102"/>
    </row>
    <row r="549" spans="29:34" x14ac:dyDescent="0.25">
      <c r="AC549" s="3"/>
      <c r="AD549" s="67"/>
      <c r="AE549" s="136"/>
      <c r="AF549" s="136"/>
      <c r="AG549" s="136"/>
      <c r="AH549" s="102"/>
    </row>
    <row r="550" spans="29:34" x14ac:dyDescent="0.25">
      <c r="AC550" s="3"/>
      <c r="AD550" s="67"/>
      <c r="AE550" s="136"/>
      <c r="AF550" s="136"/>
      <c r="AG550" s="136"/>
      <c r="AH550" s="102"/>
    </row>
    <row r="551" spans="29:34" x14ac:dyDescent="0.25">
      <c r="AC551" s="3"/>
      <c r="AD551" s="67"/>
      <c r="AE551" s="136"/>
      <c r="AF551" s="136"/>
      <c r="AG551" s="136"/>
      <c r="AH551" s="102"/>
    </row>
    <row r="552" spans="29:34" x14ac:dyDescent="0.25">
      <c r="AC552" s="3"/>
      <c r="AD552" s="67"/>
      <c r="AE552" s="136"/>
      <c r="AF552" s="136"/>
      <c r="AG552" s="136"/>
      <c r="AH552" s="102"/>
    </row>
    <row r="553" spans="29:34" x14ac:dyDescent="0.25">
      <c r="AC553" s="3"/>
      <c r="AD553" s="67"/>
      <c r="AE553" s="136"/>
      <c r="AF553" s="136"/>
      <c r="AG553" s="136"/>
      <c r="AH553" s="102"/>
    </row>
    <row r="554" spans="29:34" x14ac:dyDescent="0.25">
      <c r="AC554" s="3"/>
      <c r="AD554" s="67"/>
      <c r="AE554" s="136"/>
      <c r="AF554" s="136"/>
      <c r="AG554" s="136"/>
      <c r="AH554" s="102"/>
    </row>
    <row r="555" spans="29:34" x14ac:dyDescent="0.25">
      <c r="AC555" s="3"/>
      <c r="AD555" s="67"/>
      <c r="AE555" s="136"/>
      <c r="AF555" s="136"/>
      <c r="AG555" s="136"/>
      <c r="AH555" s="102"/>
    </row>
    <row r="556" spans="29:34" x14ac:dyDescent="0.25">
      <c r="AC556" s="3"/>
      <c r="AD556" s="67"/>
      <c r="AE556" s="136"/>
      <c r="AF556" s="136"/>
      <c r="AG556" s="136"/>
      <c r="AH556" s="102"/>
    </row>
    <row r="557" spans="29:34" x14ac:dyDescent="0.25">
      <c r="AC557" s="3"/>
      <c r="AD557" s="67"/>
      <c r="AE557" s="136"/>
      <c r="AF557" s="136"/>
      <c r="AG557" s="136"/>
      <c r="AH557" s="102"/>
    </row>
    <row r="558" spans="29:34" x14ac:dyDescent="0.25">
      <c r="AC558" s="3"/>
      <c r="AD558" s="67"/>
      <c r="AE558" s="136"/>
      <c r="AF558" s="136"/>
      <c r="AG558" s="136"/>
      <c r="AH558" s="102"/>
    </row>
    <row r="559" spans="29:34" x14ac:dyDescent="0.25">
      <c r="AC559" s="3"/>
      <c r="AD559" s="67"/>
      <c r="AE559" s="136"/>
      <c r="AF559" s="136"/>
      <c r="AG559" s="136"/>
      <c r="AH559" s="102"/>
    </row>
    <row r="560" spans="29:34" x14ac:dyDescent="0.25">
      <c r="AC560" s="3"/>
      <c r="AD560" s="67"/>
      <c r="AE560" s="136"/>
      <c r="AF560" s="136"/>
      <c r="AG560" s="136"/>
      <c r="AH560" s="102"/>
    </row>
    <row r="561" spans="29:34" x14ac:dyDescent="0.25">
      <c r="AC561" s="3"/>
      <c r="AD561" s="67"/>
      <c r="AE561" s="136"/>
      <c r="AF561" s="136"/>
      <c r="AG561" s="136"/>
      <c r="AH561" s="102"/>
    </row>
    <row r="562" spans="29:34" x14ac:dyDescent="0.25">
      <c r="AC562" s="3"/>
      <c r="AD562" s="67"/>
      <c r="AE562" s="136"/>
      <c r="AF562" s="136"/>
      <c r="AG562" s="136"/>
      <c r="AH562" s="102"/>
    </row>
    <row r="563" spans="29:34" x14ac:dyDescent="0.25">
      <c r="AC563" s="3"/>
      <c r="AD563" s="67"/>
      <c r="AE563" s="136"/>
      <c r="AF563" s="136"/>
      <c r="AG563" s="136"/>
      <c r="AH563" s="102"/>
    </row>
    <row r="564" spans="29:34" x14ac:dyDescent="0.25">
      <c r="AC564" s="3"/>
      <c r="AD564" s="67"/>
      <c r="AE564" s="136"/>
      <c r="AF564" s="136"/>
      <c r="AG564" s="136"/>
      <c r="AH564" s="102"/>
    </row>
    <row r="565" spans="29:34" x14ac:dyDescent="0.25">
      <c r="AC565" s="3"/>
      <c r="AD565" s="67"/>
      <c r="AE565" s="136"/>
      <c r="AF565" s="136"/>
      <c r="AG565" s="136"/>
      <c r="AH565" s="102"/>
    </row>
    <row r="566" spans="29:34" x14ac:dyDescent="0.25">
      <c r="AC566" s="3"/>
      <c r="AD566" s="67"/>
      <c r="AE566" s="136"/>
      <c r="AF566" s="136"/>
      <c r="AG566" s="136"/>
      <c r="AH566" s="102"/>
    </row>
    <row r="567" spans="29:34" x14ac:dyDescent="0.25">
      <c r="AC567" s="3"/>
      <c r="AD567" s="67"/>
      <c r="AE567" s="136"/>
      <c r="AF567" s="136"/>
      <c r="AG567" s="136"/>
      <c r="AH567" s="102"/>
    </row>
    <row r="568" spans="29:34" x14ac:dyDescent="0.25">
      <c r="AC568" s="3"/>
      <c r="AD568" s="67"/>
      <c r="AE568" s="136"/>
      <c r="AF568" s="136"/>
      <c r="AG568" s="136"/>
      <c r="AH568" s="102"/>
    </row>
    <row r="569" spans="29:34" x14ac:dyDescent="0.25">
      <c r="AC569" s="3"/>
      <c r="AD569" s="67"/>
      <c r="AE569" s="136"/>
      <c r="AF569" s="136"/>
      <c r="AG569" s="136"/>
      <c r="AH569" s="102"/>
    </row>
    <row r="570" spans="29:34" x14ac:dyDescent="0.25">
      <c r="AC570" s="3"/>
      <c r="AD570" s="67"/>
      <c r="AE570" s="136"/>
      <c r="AF570" s="136"/>
      <c r="AG570" s="136"/>
      <c r="AH570" s="102"/>
    </row>
    <row r="571" spans="29:34" x14ac:dyDescent="0.25">
      <c r="AC571" s="3"/>
      <c r="AD571" s="67"/>
      <c r="AE571" s="136"/>
      <c r="AF571" s="136"/>
      <c r="AG571" s="136"/>
      <c r="AH571" s="102"/>
    </row>
    <row r="572" spans="29:34" x14ac:dyDescent="0.25">
      <c r="AC572" s="3"/>
      <c r="AD572" s="67"/>
      <c r="AE572" s="136"/>
      <c r="AF572" s="136"/>
      <c r="AG572" s="136"/>
      <c r="AH572" s="102"/>
    </row>
    <row r="573" spans="29:34" x14ac:dyDescent="0.25">
      <c r="AC573" s="3"/>
      <c r="AD573" s="67"/>
      <c r="AE573" s="136"/>
      <c r="AF573" s="136"/>
      <c r="AG573" s="136"/>
      <c r="AH573" s="102"/>
    </row>
    <row r="574" spans="29:34" x14ac:dyDescent="0.25">
      <c r="AC574" s="3"/>
      <c r="AD574" s="67"/>
      <c r="AE574" s="136"/>
      <c r="AF574" s="136"/>
      <c r="AG574" s="136"/>
      <c r="AH574" s="102"/>
    </row>
    <row r="575" spans="29:34" x14ac:dyDescent="0.25">
      <c r="AC575" s="3"/>
      <c r="AD575" s="67"/>
      <c r="AE575" s="136"/>
      <c r="AF575" s="136"/>
      <c r="AG575" s="136"/>
      <c r="AH575" s="102"/>
    </row>
    <row r="576" spans="29:34" x14ac:dyDescent="0.25">
      <c r="AC576" s="3"/>
      <c r="AD576" s="67"/>
      <c r="AE576" s="136"/>
      <c r="AF576" s="136"/>
      <c r="AG576" s="136"/>
      <c r="AH576" s="102"/>
    </row>
    <row r="577" spans="29:34" x14ac:dyDescent="0.25">
      <c r="AC577" s="3"/>
      <c r="AD577" s="67"/>
      <c r="AE577" s="136"/>
      <c r="AF577" s="136"/>
      <c r="AG577" s="136"/>
      <c r="AH577" s="102"/>
    </row>
    <row r="578" spans="29:34" x14ac:dyDescent="0.25">
      <c r="AC578" s="3"/>
      <c r="AD578" s="67"/>
      <c r="AE578" s="136"/>
      <c r="AF578" s="136"/>
      <c r="AG578" s="136"/>
      <c r="AH578" s="102"/>
    </row>
    <row r="579" spans="29:34" x14ac:dyDescent="0.25">
      <c r="AC579" s="3"/>
      <c r="AD579" s="67"/>
      <c r="AE579" s="136"/>
      <c r="AF579" s="136"/>
      <c r="AG579" s="136"/>
      <c r="AH579" s="102"/>
    </row>
    <row r="580" spans="29:34" x14ac:dyDescent="0.25">
      <c r="AC580" s="3"/>
      <c r="AD580" s="67"/>
      <c r="AE580" s="136"/>
      <c r="AF580" s="136"/>
      <c r="AG580" s="136"/>
      <c r="AH580" s="102"/>
    </row>
    <row r="581" spans="29:34" x14ac:dyDescent="0.25">
      <c r="AC581" s="3"/>
      <c r="AD581" s="67"/>
      <c r="AE581" s="136"/>
      <c r="AF581" s="136"/>
      <c r="AG581" s="136"/>
      <c r="AH581" s="102"/>
    </row>
    <row r="582" spans="29:34" x14ac:dyDescent="0.25">
      <c r="AC582" s="3"/>
      <c r="AD582" s="67"/>
      <c r="AE582" s="136"/>
      <c r="AF582" s="136"/>
      <c r="AG582" s="136"/>
      <c r="AH582" s="102"/>
    </row>
    <row r="583" spans="29:34" x14ac:dyDescent="0.25">
      <c r="AC583" s="3"/>
      <c r="AD583" s="67"/>
      <c r="AE583" s="136"/>
      <c r="AF583" s="136"/>
      <c r="AG583" s="136"/>
      <c r="AH583" s="102"/>
    </row>
    <row r="584" spans="29:34" x14ac:dyDescent="0.25">
      <c r="AC584" s="3"/>
      <c r="AD584" s="67"/>
      <c r="AE584" s="136"/>
      <c r="AF584" s="136"/>
      <c r="AG584" s="136"/>
      <c r="AH584" s="102"/>
    </row>
    <row r="585" spans="29:34" x14ac:dyDescent="0.25">
      <c r="AC585" s="3"/>
      <c r="AD585" s="67"/>
      <c r="AE585" s="136"/>
      <c r="AF585" s="136"/>
      <c r="AG585" s="136"/>
      <c r="AH585" s="102"/>
    </row>
    <row r="586" spans="29:34" x14ac:dyDescent="0.25">
      <c r="AC586" s="3"/>
      <c r="AD586" s="67"/>
      <c r="AE586" s="136"/>
      <c r="AF586" s="136"/>
      <c r="AG586" s="136"/>
      <c r="AH586" s="102"/>
    </row>
    <row r="587" spans="29:34" x14ac:dyDescent="0.25">
      <c r="AC587" s="3"/>
      <c r="AD587" s="67"/>
      <c r="AE587" s="136"/>
      <c r="AF587" s="136"/>
      <c r="AG587" s="136"/>
      <c r="AH587" s="102"/>
    </row>
    <row r="588" spans="29:34" x14ac:dyDescent="0.25">
      <c r="AC588" s="3"/>
      <c r="AD588" s="67"/>
      <c r="AE588" s="136"/>
      <c r="AF588" s="136"/>
      <c r="AG588" s="136"/>
      <c r="AH588" s="102"/>
    </row>
    <row r="589" spans="29:34" x14ac:dyDescent="0.25">
      <c r="AC589" s="3"/>
      <c r="AD589" s="67"/>
      <c r="AE589" s="136"/>
      <c r="AF589" s="136"/>
      <c r="AG589" s="136"/>
      <c r="AH589" s="102"/>
    </row>
    <row r="590" spans="29:34" x14ac:dyDescent="0.25">
      <c r="AC590" s="3"/>
      <c r="AD590" s="67"/>
      <c r="AE590" s="136"/>
      <c r="AF590" s="136"/>
      <c r="AG590" s="136"/>
      <c r="AH590" s="102"/>
    </row>
    <row r="591" spans="29:34" x14ac:dyDescent="0.25">
      <c r="AC591" s="3"/>
      <c r="AD591" s="67"/>
      <c r="AE591" s="136"/>
      <c r="AF591" s="136"/>
      <c r="AG591" s="136"/>
      <c r="AH591" s="102"/>
    </row>
    <row r="592" spans="29:34" x14ac:dyDescent="0.25">
      <c r="AC592" s="3"/>
      <c r="AD592" s="67"/>
      <c r="AE592" s="136"/>
      <c r="AF592" s="136"/>
      <c r="AG592" s="136"/>
      <c r="AH592" s="102"/>
    </row>
    <row r="593" spans="29:34" x14ac:dyDescent="0.25">
      <c r="AC593" s="3"/>
      <c r="AD593" s="67"/>
      <c r="AE593" s="136"/>
      <c r="AF593" s="136"/>
      <c r="AG593" s="136"/>
      <c r="AH593" s="102"/>
    </row>
    <row r="594" spans="29:34" x14ac:dyDescent="0.25">
      <c r="AC594" s="3"/>
      <c r="AD594" s="67"/>
      <c r="AE594" s="136"/>
      <c r="AF594" s="136"/>
      <c r="AG594" s="136"/>
      <c r="AH594" s="102"/>
    </row>
    <row r="595" spans="29:34" x14ac:dyDescent="0.25">
      <c r="AC595" s="3"/>
      <c r="AD595" s="67"/>
      <c r="AE595" s="136"/>
      <c r="AF595" s="136"/>
      <c r="AG595" s="136"/>
      <c r="AH595" s="102"/>
    </row>
    <row r="596" spans="29:34" x14ac:dyDescent="0.25">
      <c r="AC596" s="3"/>
      <c r="AD596" s="67"/>
      <c r="AE596" s="136"/>
      <c r="AF596" s="136"/>
      <c r="AG596" s="136"/>
      <c r="AH596" s="102"/>
    </row>
    <row r="597" spans="29:34" x14ac:dyDescent="0.25">
      <c r="AC597" s="3"/>
      <c r="AD597" s="67"/>
      <c r="AE597" s="136"/>
      <c r="AF597" s="136"/>
      <c r="AG597" s="136"/>
      <c r="AH597" s="102"/>
    </row>
    <row r="598" spans="29:34" x14ac:dyDescent="0.25">
      <c r="AC598" s="3"/>
      <c r="AD598" s="67"/>
      <c r="AE598" s="136"/>
      <c r="AF598" s="136"/>
      <c r="AG598" s="136"/>
      <c r="AH598" s="102"/>
    </row>
    <row r="599" spans="29:34" x14ac:dyDescent="0.25">
      <c r="AC599" s="3"/>
      <c r="AD599" s="67"/>
      <c r="AE599" s="136"/>
      <c r="AF599" s="136"/>
      <c r="AG599" s="136"/>
      <c r="AH599" s="102"/>
    </row>
    <row r="600" spans="29:34" x14ac:dyDescent="0.25">
      <c r="AC600" s="3"/>
      <c r="AD600" s="67"/>
      <c r="AE600" s="136"/>
      <c r="AF600" s="136"/>
      <c r="AG600" s="136"/>
      <c r="AH600" s="102"/>
    </row>
    <row r="601" spans="29:34" x14ac:dyDescent="0.25">
      <c r="AC601" s="3"/>
      <c r="AD601" s="67"/>
      <c r="AE601" s="136"/>
      <c r="AF601" s="136"/>
      <c r="AG601" s="136"/>
      <c r="AH601" s="102"/>
    </row>
    <row r="602" spans="29:34" x14ac:dyDescent="0.25">
      <c r="AC602" s="3"/>
      <c r="AD602" s="67"/>
      <c r="AE602" s="136"/>
      <c r="AF602" s="136"/>
      <c r="AG602" s="136"/>
      <c r="AH602" s="102"/>
    </row>
    <row r="603" spans="29:34" x14ac:dyDescent="0.25">
      <c r="AC603" s="3"/>
      <c r="AD603" s="67"/>
      <c r="AE603" s="136"/>
      <c r="AF603" s="136"/>
      <c r="AG603" s="136"/>
      <c r="AH603" s="102"/>
    </row>
    <row r="604" spans="29:34" x14ac:dyDescent="0.25">
      <c r="AC604" s="3"/>
      <c r="AD604" s="67"/>
      <c r="AE604" s="136"/>
      <c r="AF604" s="136"/>
      <c r="AG604" s="136"/>
      <c r="AH604" s="102"/>
    </row>
    <row r="605" spans="29:34" x14ac:dyDescent="0.25">
      <c r="AC605" s="3"/>
      <c r="AD605" s="67"/>
      <c r="AE605" s="136"/>
      <c r="AF605" s="136"/>
      <c r="AG605" s="136"/>
      <c r="AH605" s="102"/>
    </row>
    <row r="606" spans="29:34" x14ac:dyDescent="0.25">
      <c r="AC606" s="3"/>
      <c r="AD606" s="67"/>
      <c r="AE606" s="136"/>
      <c r="AF606" s="136"/>
      <c r="AG606" s="136"/>
      <c r="AH606" s="102"/>
    </row>
    <row r="607" spans="29:34" x14ac:dyDescent="0.25">
      <c r="AC607" s="3"/>
      <c r="AD607" s="67"/>
      <c r="AE607" s="136"/>
      <c r="AF607" s="136"/>
      <c r="AG607" s="136"/>
      <c r="AH607" s="102"/>
    </row>
    <row r="608" spans="29:34" x14ac:dyDescent="0.25">
      <c r="AC608" s="3"/>
      <c r="AD608" s="67"/>
      <c r="AE608" s="136"/>
      <c r="AF608" s="136"/>
      <c r="AG608" s="136"/>
      <c r="AH608" s="102"/>
    </row>
    <row r="609" spans="29:34" x14ac:dyDescent="0.25">
      <c r="AC609" s="3"/>
      <c r="AD609" s="67"/>
      <c r="AE609" s="136"/>
      <c r="AF609" s="136"/>
      <c r="AG609" s="136"/>
      <c r="AH609" s="102"/>
    </row>
    <row r="610" spans="29:34" x14ac:dyDescent="0.25">
      <c r="AC610" s="3"/>
      <c r="AD610" s="67"/>
      <c r="AE610" s="136"/>
      <c r="AF610" s="136"/>
      <c r="AG610" s="136"/>
      <c r="AH610" s="102"/>
    </row>
    <row r="611" spans="29:34" x14ac:dyDescent="0.25">
      <c r="AC611" s="3"/>
      <c r="AD611" s="67"/>
      <c r="AE611" s="136"/>
      <c r="AF611" s="136"/>
      <c r="AG611" s="136"/>
      <c r="AH611" s="102"/>
    </row>
    <row r="612" spans="29:34" x14ac:dyDescent="0.25">
      <c r="AC612" s="3"/>
      <c r="AD612" s="67"/>
      <c r="AE612" s="136"/>
      <c r="AF612" s="136"/>
      <c r="AG612" s="136"/>
      <c r="AH612" s="102"/>
    </row>
    <row r="613" spans="29:34" x14ac:dyDescent="0.25">
      <c r="AC613" s="3"/>
      <c r="AD613" s="67"/>
      <c r="AE613" s="136"/>
      <c r="AF613" s="136"/>
      <c r="AG613" s="136"/>
      <c r="AH613" s="102"/>
    </row>
    <row r="614" spans="29:34" x14ac:dyDescent="0.25">
      <c r="AC614" s="3"/>
      <c r="AD614" s="67"/>
      <c r="AE614" s="136"/>
      <c r="AF614" s="136"/>
      <c r="AG614" s="136"/>
      <c r="AH614" s="102"/>
    </row>
    <row r="615" spans="29:34" x14ac:dyDescent="0.25">
      <c r="AC615" s="3"/>
      <c r="AD615" s="67"/>
      <c r="AE615" s="136"/>
      <c r="AF615" s="136"/>
      <c r="AG615" s="136"/>
      <c r="AH615" s="102"/>
    </row>
    <row r="616" spans="29:34" x14ac:dyDescent="0.25">
      <c r="AC616" s="3"/>
      <c r="AD616" s="67"/>
      <c r="AE616" s="136"/>
      <c r="AF616" s="136"/>
      <c r="AG616" s="136"/>
      <c r="AH616" s="102"/>
    </row>
    <row r="617" spans="29:34" x14ac:dyDescent="0.25">
      <c r="AC617" s="3"/>
      <c r="AD617" s="67"/>
      <c r="AE617" s="136"/>
      <c r="AF617" s="136"/>
      <c r="AG617" s="136"/>
      <c r="AH617" s="102"/>
    </row>
    <row r="618" spans="29:34" x14ac:dyDescent="0.25">
      <c r="AC618" s="3"/>
      <c r="AD618" s="67"/>
      <c r="AE618" s="136"/>
      <c r="AF618" s="136"/>
      <c r="AG618" s="136"/>
      <c r="AH618" s="102"/>
    </row>
    <row r="619" spans="29:34" x14ac:dyDescent="0.25">
      <c r="AC619" s="3"/>
      <c r="AD619" s="67"/>
      <c r="AE619" s="136"/>
      <c r="AF619" s="136"/>
      <c r="AG619" s="136"/>
      <c r="AH619" s="102"/>
    </row>
    <row r="620" spans="29:34" x14ac:dyDescent="0.25">
      <c r="AC620" s="3"/>
      <c r="AD620" s="67"/>
      <c r="AE620" s="136"/>
      <c r="AF620" s="136"/>
      <c r="AG620" s="136"/>
      <c r="AH620" s="102"/>
    </row>
    <row r="621" spans="29:34" x14ac:dyDescent="0.25">
      <c r="AC621" s="3"/>
      <c r="AD621" s="67"/>
      <c r="AE621" s="136"/>
      <c r="AF621" s="136"/>
      <c r="AG621" s="136"/>
      <c r="AH621" s="102"/>
    </row>
    <row r="622" spans="29:34" x14ac:dyDescent="0.25">
      <c r="AC622" s="3"/>
      <c r="AD622" s="67"/>
      <c r="AE622" s="136"/>
      <c r="AF622" s="136"/>
      <c r="AG622" s="136"/>
      <c r="AH622" s="102"/>
    </row>
    <row r="623" spans="29:34" x14ac:dyDescent="0.25">
      <c r="AC623" s="3"/>
      <c r="AD623" s="67"/>
      <c r="AE623" s="136"/>
      <c r="AF623" s="136"/>
      <c r="AG623" s="136"/>
      <c r="AH623" s="102"/>
    </row>
    <row r="624" spans="29:34" x14ac:dyDescent="0.25">
      <c r="AC624" s="3"/>
      <c r="AD624" s="67"/>
      <c r="AE624" s="136"/>
      <c r="AF624" s="136"/>
      <c r="AG624" s="136"/>
      <c r="AH624" s="102"/>
    </row>
    <row r="625" spans="29:34" x14ac:dyDescent="0.25">
      <c r="AC625" s="3"/>
      <c r="AD625" s="67"/>
      <c r="AE625" s="136"/>
      <c r="AF625" s="136"/>
      <c r="AG625" s="136"/>
      <c r="AH625" s="102"/>
    </row>
    <row r="626" spans="29:34" x14ac:dyDescent="0.25">
      <c r="AC626" s="3"/>
      <c r="AD626" s="67"/>
      <c r="AE626" s="136"/>
      <c r="AF626" s="136"/>
      <c r="AG626" s="136"/>
      <c r="AH626" s="102"/>
    </row>
    <row r="627" spans="29:34" x14ac:dyDescent="0.25">
      <c r="AC627" s="3"/>
      <c r="AD627" s="67"/>
      <c r="AE627" s="136"/>
      <c r="AF627" s="136"/>
      <c r="AG627" s="136"/>
      <c r="AH627" s="102"/>
    </row>
    <row r="628" spans="29:34" x14ac:dyDescent="0.25">
      <c r="AC628" s="3"/>
      <c r="AD628" s="67"/>
      <c r="AE628" s="136"/>
      <c r="AF628" s="136"/>
      <c r="AG628" s="136"/>
      <c r="AH628" s="102"/>
    </row>
    <row r="629" spans="29:34" x14ac:dyDescent="0.25">
      <c r="AC629" s="3"/>
      <c r="AD629" s="67"/>
      <c r="AE629" s="136"/>
      <c r="AF629" s="136"/>
      <c r="AG629" s="136"/>
      <c r="AH629" s="102"/>
    </row>
    <row r="630" spans="29:34" x14ac:dyDescent="0.25">
      <c r="AC630" s="3"/>
      <c r="AD630" s="67"/>
      <c r="AE630" s="136"/>
      <c r="AF630" s="136"/>
      <c r="AG630" s="136"/>
      <c r="AH630" s="102"/>
    </row>
    <row r="631" spans="29:34" x14ac:dyDescent="0.25">
      <c r="AC631" s="3"/>
      <c r="AD631" s="67"/>
      <c r="AE631" s="136"/>
      <c r="AF631" s="136"/>
      <c r="AG631" s="136"/>
      <c r="AH631" s="102"/>
    </row>
    <row r="632" spans="29:34" x14ac:dyDescent="0.25">
      <c r="AC632" s="3"/>
      <c r="AD632" s="67"/>
      <c r="AE632" s="136"/>
      <c r="AF632" s="136"/>
      <c r="AG632" s="136"/>
      <c r="AH632" s="102"/>
    </row>
    <row r="633" spans="29:34" x14ac:dyDescent="0.25">
      <c r="AC633" s="3"/>
      <c r="AD633" s="67"/>
      <c r="AE633" s="136"/>
      <c r="AF633" s="136"/>
      <c r="AG633" s="136"/>
      <c r="AH633" s="102"/>
    </row>
    <row r="634" spans="29:34" x14ac:dyDescent="0.25">
      <c r="AC634" s="3"/>
      <c r="AD634" s="67"/>
      <c r="AE634" s="136"/>
      <c r="AF634" s="136"/>
      <c r="AG634" s="136"/>
      <c r="AH634" s="102"/>
    </row>
    <row r="635" spans="29:34" x14ac:dyDescent="0.25">
      <c r="AC635" s="3"/>
      <c r="AD635" s="67"/>
      <c r="AE635" s="136"/>
      <c r="AF635" s="136"/>
      <c r="AG635" s="136"/>
      <c r="AH635" s="102"/>
    </row>
    <row r="636" spans="29:34" x14ac:dyDescent="0.25">
      <c r="AC636" s="3"/>
      <c r="AD636" s="67"/>
      <c r="AE636" s="136"/>
      <c r="AF636" s="136"/>
      <c r="AG636" s="136"/>
      <c r="AH636" s="102"/>
    </row>
    <row r="637" spans="29:34" x14ac:dyDescent="0.25">
      <c r="AC637" s="3"/>
      <c r="AD637" s="67"/>
      <c r="AE637" s="136"/>
      <c r="AF637" s="136"/>
      <c r="AG637" s="136"/>
      <c r="AH637" s="102"/>
    </row>
    <row r="638" spans="29:34" x14ac:dyDescent="0.25">
      <c r="AC638" s="3"/>
      <c r="AD638" s="67"/>
      <c r="AE638" s="136"/>
      <c r="AF638" s="136"/>
      <c r="AG638" s="136"/>
      <c r="AH638" s="102"/>
    </row>
    <row r="639" spans="29:34" x14ac:dyDescent="0.25">
      <c r="AC639" s="3"/>
      <c r="AD639" s="67"/>
      <c r="AE639" s="136"/>
      <c r="AF639" s="136"/>
      <c r="AG639" s="136"/>
      <c r="AH639" s="102"/>
    </row>
    <row r="640" spans="29:34" x14ac:dyDescent="0.25">
      <c r="AC640" s="3"/>
      <c r="AD640" s="67"/>
      <c r="AE640" s="136"/>
      <c r="AF640" s="136"/>
      <c r="AG640" s="136"/>
      <c r="AH640" s="102"/>
    </row>
    <row r="641" spans="29:34" x14ac:dyDescent="0.25">
      <c r="AC641" s="3"/>
      <c r="AD641" s="67"/>
      <c r="AE641" s="136"/>
      <c r="AF641" s="136"/>
      <c r="AG641" s="136"/>
      <c r="AH641" s="102"/>
    </row>
    <row r="642" spans="29:34" x14ac:dyDescent="0.25">
      <c r="AC642" s="3"/>
      <c r="AD642" s="67"/>
      <c r="AE642" s="136"/>
      <c r="AF642" s="136"/>
      <c r="AG642" s="136"/>
      <c r="AH642" s="102"/>
    </row>
    <row r="643" spans="29:34" x14ac:dyDescent="0.25">
      <c r="AC643" s="3"/>
      <c r="AD643" s="67"/>
      <c r="AE643" s="136"/>
      <c r="AF643" s="136"/>
      <c r="AG643" s="136"/>
      <c r="AH643" s="102"/>
    </row>
    <row r="644" spans="29:34" x14ac:dyDescent="0.25">
      <c r="AC644" s="3"/>
      <c r="AD644" s="67"/>
      <c r="AE644" s="136"/>
      <c r="AF644" s="136"/>
      <c r="AG644" s="136"/>
      <c r="AH644" s="102"/>
    </row>
    <row r="645" spans="29:34" x14ac:dyDescent="0.25">
      <c r="AC645" s="3"/>
      <c r="AD645" s="67"/>
      <c r="AE645" s="136"/>
      <c r="AF645" s="136"/>
      <c r="AG645" s="136"/>
      <c r="AH645" s="102"/>
    </row>
    <row r="646" spans="29:34" x14ac:dyDescent="0.25">
      <c r="AC646" s="3"/>
      <c r="AD646" s="67"/>
      <c r="AE646" s="136"/>
      <c r="AF646" s="136"/>
      <c r="AG646" s="136"/>
      <c r="AH646" s="102"/>
    </row>
    <row r="647" spans="29:34" x14ac:dyDescent="0.25">
      <c r="AC647" s="3"/>
      <c r="AD647" s="67"/>
      <c r="AE647" s="136"/>
      <c r="AF647" s="136"/>
      <c r="AG647" s="136"/>
      <c r="AH647" s="102"/>
    </row>
    <row r="648" spans="29:34" x14ac:dyDescent="0.25">
      <c r="AC648" s="3"/>
      <c r="AD648" s="67"/>
      <c r="AE648" s="136"/>
      <c r="AF648" s="136"/>
      <c r="AG648" s="136"/>
      <c r="AH648" s="102"/>
    </row>
    <row r="649" spans="29:34" x14ac:dyDescent="0.25">
      <c r="AC649" s="3"/>
      <c r="AD649" s="67"/>
      <c r="AE649" s="136"/>
      <c r="AF649" s="136"/>
      <c r="AG649" s="136"/>
      <c r="AH649" s="102"/>
    </row>
    <row r="650" spans="29:34" x14ac:dyDescent="0.25">
      <c r="AC650" s="3"/>
      <c r="AD650" s="67"/>
      <c r="AE650" s="136"/>
      <c r="AF650" s="136"/>
      <c r="AG650" s="136"/>
      <c r="AH650" s="102"/>
    </row>
    <row r="651" spans="29:34" x14ac:dyDescent="0.25">
      <c r="AC651" s="3"/>
      <c r="AD651" s="67"/>
      <c r="AE651" s="136"/>
      <c r="AF651" s="136"/>
      <c r="AG651" s="136"/>
      <c r="AH651" s="102"/>
    </row>
    <row r="652" spans="29:34" x14ac:dyDescent="0.25">
      <c r="AC652" s="3"/>
      <c r="AD652" s="67"/>
      <c r="AE652" s="136"/>
      <c r="AF652" s="136"/>
      <c r="AG652" s="136"/>
      <c r="AH652" s="102"/>
    </row>
    <row r="653" spans="29:34" x14ac:dyDescent="0.25">
      <c r="AC653" s="3"/>
      <c r="AD653" s="67"/>
      <c r="AE653" s="136"/>
      <c r="AF653" s="136"/>
      <c r="AG653" s="136"/>
      <c r="AH653" s="102"/>
    </row>
    <row r="654" spans="29:34" x14ac:dyDescent="0.25">
      <c r="AC654" s="3"/>
      <c r="AD654" s="67"/>
      <c r="AE654" s="136"/>
      <c r="AF654" s="136"/>
      <c r="AG654" s="136"/>
      <c r="AH654" s="102"/>
    </row>
    <row r="655" spans="29:34" x14ac:dyDescent="0.25">
      <c r="AC655" s="3"/>
      <c r="AD655" s="67"/>
      <c r="AE655" s="136"/>
      <c r="AF655" s="136"/>
      <c r="AG655" s="136"/>
      <c r="AH655" s="102"/>
    </row>
    <row r="656" spans="29:34" x14ac:dyDescent="0.25">
      <c r="AC656" s="3"/>
      <c r="AD656" s="67"/>
      <c r="AE656" s="136"/>
      <c r="AF656" s="136"/>
      <c r="AG656" s="136"/>
      <c r="AH656" s="102"/>
    </row>
    <row r="657" spans="29:34" x14ac:dyDescent="0.25">
      <c r="AC657" s="3"/>
      <c r="AD657" s="67"/>
      <c r="AE657" s="136"/>
      <c r="AF657" s="136"/>
      <c r="AG657" s="136"/>
      <c r="AH657" s="102"/>
    </row>
    <row r="658" spans="29:34" x14ac:dyDescent="0.25">
      <c r="AC658" s="3"/>
      <c r="AD658" s="67"/>
      <c r="AE658" s="136"/>
      <c r="AF658" s="136"/>
      <c r="AG658" s="136"/>
      <c r="AH658" s="102"/>
    </row>
    <row r="659" spans="29:34" x14ac:dyDescent="0.25">
      <c r="AC659" s="3"/>
      <c r="AD659" s="67"/>
      <c r="AE659" s="136"/>
      <c r="AF659" s="136"/>
      <c r="AG659" s="136"/>
      <c r="AH659" s="102"/>
    </row>
    <row r="660" spans="29:34" x14ac:dyDescent="0.25">
      <c r="AC660" s="3"/>
      <c r="AD660" s="67"/>
      <c r="AE660" s="136"/>
      <c r="AF660" s="136"/>
      <c r="AG660" s="136"/>
      <c r="AH660" s="102"/>
    </row>
    <row r="661" spans="29:34" x14ac:dyDescent="0.25">
      <c r="AC661" s="3"/>
      <c r="AD661" s="67"/>
      <c r="AE661" s="136"/>
      <c r="AF661" s="136"/>
      <c r="AG661" s="136"/>
      <c r="AH661" s="102"/>
    </row>
    <row r="662" spans="29:34" x14ac:dyDescent="0.25">
      <c r="AC662" s="3"/>
      <c r="AD662" s="67"/>
      <c r="AE662" s="136"/>
      <c r="AF662" s="136"/>
      <c r="AG662" s="136"/>
      <c r="AH662" s="102"/>
    </row>
    <row r="663" spans="29:34" x14ac:dyDescent="0.25">
      <c r="AC663" s="3"/>
      <c r="AD663" s="67"/>
      <c r="AE663" s="136"/>
      <c r="AF663" s="136"/>
      <c r="AG663" s="136"/>
      <c r="AH663" s="102"/>
    </row>
    <row r="664" spans="29:34" x14ac:dyDescent="0.25">
      <c r="AC664" s="3"/>
      <c r="AD664" s="67"/>
      <c r="AE664" s="136"/>
      <c r="AF664" s="136"/>
      <c r="AG664" s="136"/>
      <c r="AH664" s="102"/>
    </row>
    <row r="665" spans="29:34" x14ac:dyDescent="0.25">
      <c r="AC665" s="3"/>
      <c r="AD665" s="67"/>
      <c r="AE665" s="136"/>
      <c r="AF665" s="136"/>
      <c r="AG665" s="136"/>
      <c r="AH665" s="102"/>
    </row>
    <row r="666" spans="29:34" x14ac:dyDescent="0.25">
      <c r="AC666" s="3"/>
      <c r="AD666" s="67"/>
      <c r="AE666" s="136"/>
      <c r="AF666" s="136"/>
      <c r="AG666" s="136"/>
      <c r="AH666" s="102"/>
    </row>
    <row r="667" spans="29:34" x14ac:dyDescent="0.25">
      <c r="AC667" s="3"/>
      <c r="AD667" s="67"/>
      <c r="AE667" s="136"/>
      <c r="AF667" s="136"/>
      <c r="AG667" s="136"/>
      <c r="AH667" s="102"/>
    </row>
    <row r="668" spans="29:34" x14ac:dyDescent="0.25">
      <c r="AC668" s="3"/>
      <c r="AD668" s="67"/>
      <c r="AE668" s="136"/>
      <c r="AF668" s="136"/>
      <c r="AG668" s="136"/>
      <c r="AH668" s="102"/>
    </row>
    <row r="669" spans="29:34" x14ac:dyDescent="0.25">
      <c r="AC669" s="3"/>
      <c r="AD669" s="67"/>
      <c r="AE669" s="136"/>
      <c r="AF669" s="136"/>
      <c r="AG669" s="136"/>
      <c r="AH669" s="102"/>
    </row>
    <row r="670" spans="29:34" x14ac:dyDescent="0.25">
      <c r="AC670" s="3"/>
      <c r="AD670" s="67"/>
      <c r="AE670" s="136"/>
      <c r="AF670" s="136"/>
      <c r="AG670" s="136"/>
      <c r="AH670" s="102"/>
    </row>
    <row r="671" spans="29:34" x14ac:dyDescent="0.25">
      <c r="AC671" s="3"/>
      <c r="AD671" s="67"/>
      <c r="AE671" s="136"/>
      <c r="AF671" s="136"/>
      <c r="AG671" s="136"/>
      <c r="AH671" s="102"/>
    </row>
    <row r="672" spans="29:34" x14ac:dyDescent="0.25">
      <c r="AC672" s="3"/>
      <c r="AD672" s="67"/>
      <c r="AE672" s="136"/>
      <c r="AF672" s="136"/>
      <c r="AG672" s="136"/>
      <c r="AH672" s="102"/>
    </row>
    <row r="673" spans="29:34" x14ac:dyDescent="0.25">
      <c r="AC673" s="3"/>
      <c r="AD673" s="67"/>
      <c r="AE673" s="136"/>
      <c r="AF673" s="136"/>
      <c r="AG673" s="136"/>
      <c r="AH673" s="102"/>
    </row>
    <row r="674" spans="29:34" x14ac:dyDescent="0.25">
      <c r="AC674" s="3"/>
      <c r="AD674" s="67"/>
      <c r="AE674" s="136"/>
      <c r="AF674" s="136"/>
      <c r="AG674" s="136"/>
      <c r="AH674" s="102"/>
    </row>
    <row r="675" spans="29:34" x14ac:dyDescent="0.25">
      <c r="AC675" s="3"/>
      <c r="AD675" s="67"/>
      <c r="AE675" s="136"/>
      <c r="AF675" s="136"/>
      <c r="AG675" s="136"/>
      <c r="AH675" s="102"/>
    </row>
    <row r="676" spans="29:34" x14ac:dyDescent="0.25">
      <c r="AC676" s="3"/>
      <c r="AD676" s="67"/>
      <c r="AE676" s="136"/>
      <c r="AF676" s="136"/>
      <c r="AG676" s="136"/>
      <c r="AH676" s="102"/>
    </row>
    <row r="677" spans="29:34" x14ac:dyDescent="0.25">
      <c r="AC677" s="3"/>
      <c r="AD677" s="67"/>
      <c r="AE677" s="136"/>
      <c r="AF677" s="136"/>
      <c r="AG677" s="136"/>
      <c r="AH677" s="102"/>
    </row>
    <row r="678" spans="29:34" x14ac:dyDescent="0.25">
      <c r="AC678" s="3"/>
      <c r="AD678" s="67"/>
      <c r="AE678" s="136"/>
      <c r="AF678" s="136"/>
      <c r="AG678" s="136"/>
      <c r="AH678" s="102"/>
    </row>
    <row r="679" spans="29:34" x14ac:dyDescent="0.25">
      <c r="AC679" s="3"/>
      <c r="AD679" s="67"/>
      <c r="AE679" s="136"/>
      <c r="AF679" s="136"/>
      <c r="AG679" s="136"/>
      <c r="AH679" s="102"/>
    </row>
    <row r="680" spans="29:34" x14ac:dyDescent="0.25">
      <c r="AC680" s="3"/>
      <c r="AD680" s="67"/>
      <c r="AE680" s="136"/>
      <c r="AF680" s="136"/>
      <c r="AG680" s="136"/>
      <c r="AH680" s="102"/>
    </row>
    <row r="681" spans="29:34" x14ac:dyDescent="0.25">
      <c r="AC681" s="3"/>
      <c r="AD681" s="67"/>
      <c r="AE681" s="136"/>
      <c r="AF681" s="136"/>
      <c r="AG681" s="136"/>
      <c r="AH681" s="102"/>
    </row>
    <row r="682" spans="29:34" x14ac:dyDescent="0.25">
      <c r="AC682" s="3"/>
      <c r="AD682" s="67"/>
      <c r="AE682" s="136"/>
      <c r="AF682" s="136"/>
      <c r="AG682" s="136"/>
      <c r="AH682" s="102"/>
    </row>
    <row r="683" spans="29:34" x14ac:dyDescent="0.25">
      <c r="AC683" s="3"/>
      <c r="AD683" s="67"/>
      <c r="AE683" s="136"/>
      <c r="AF683" s="136"/>
      <c r="AG683" s="136"/>
      <c r="AH683" s="102"/>
    </row>
    <row r="684" spans="29:34" x14ac:dyDescent="0.25">
      <c r="AC684" s="3"/>
      <c r="AD684" s="67"/>
      <c r="AE684" s="136"/>
      <c r="AF684" s="136"/>
      <c r="AG684" s="136"/>
      <c r="AH684" s="102"/>
    </row>
    <row r="685" spans="29:34" x14ac:dyDescent="0.25">
      <c r="AC685" s="3"/>
      <c r="AD685" s="67"/>
      <c r="AE685" s="136"/>
      <c r="AF685" s="136"/>
      <c r="AG685" s="136"/>
      <c r="AH685" s="102"/>
    </row>
    <row r="686" spans="29:34" x14ac:dyDescent="0.25">
      <c r="AC686" s="3"/>
      <c r="AD686" s="67"/>
      <c r="AE686" s="136"/>
      <c r="AF686" s="136"/>
      <c r="AG686" s="136"/>
      <c r="AH686" s="102"/>
    </row>
    <row r="687" spans="29:34" x14ac:dyDescent="0.25">
      <c r="AC687" s="3"/>
      <c r="AD687" s="67"/>
      <c r="AE687" s="136"/>
      <c r="AF687" s="136"/>
      <c r="AG687" s="136"/>
      <c r="AH687" s="102"/>
    </row>
    <row r="688" spans="29:34" x14ac:dyDescent="0.25">
      <c r="AC688" s="3"/>
      <c r="AD688" s="67"/>
      <c r="AE688" s="136"/>
      <c r="AF688" s="136"/>
      <c r="AG688" s="136"/>
      <c r="AH688" s="102"/>
    </row>
    <row r="689" spans="29:34" x14ac:dyDescent="0.25">
      <c r="AC689" s="3"/>
      <c r="AD689" s="67"/>
      <c r="AE689" s="136"/>
      <c r="AF689" s="136"/>
      <c r="AG689" s="136"/>
      <c r="AH689" s="102"/>
    </row>
    <row r="690" spans="29:34" x14ac:dyDescent="0.25">
      <c r="AC690" s="3"/>
      <c r="AD690" s="67"/>
      <c r="AE690" s="136"/>
      <c r="AF690" s="136"/>
      <c r="AG690" s="136"/>
      <c r="AH690" s="102"/>
    </row>
    <row r="691" spans="29:34" x14ac:dyDescent="0.25">
      <c r="AC691" s="3"/>
      <c r="AD691" s="67"/>
      <c r="AE691" s="136"/>
      <c r="AF691" s="136"/>
      <c r="AG691" s="136"/>
      <c r="AH691" s="102"/>
    </row>
    <row r="692" spans="29:34" x14ac:dyDescent="0.25">
      <c r="AC692" s="3"/>
      <c r="AD692" s="67"/>
      <c r="AE692" s="3"/>
      <c r="AF692" s="3"/>
      <c r="AG692" s="3"/>
      <c r="AH692" s="102"/>
    </row>
    <row r="693" spans="29:34" x14ac:dyDescent="0.25">
      <c r="AC693" s="3"/>
      <c r="AD693" s="67"/>
      <c r="AE693" s="3"/>
      <c r="AF693" s="3"/>
      <c r="AG693" s="3"/>
      <c r="AH693" s="102"/>
    </row>
    <row r="694" spans="29:34" x14ac:dyDescent="0.25">
      <c r="AC694" s="3"/>
      <c r="AD694" s="67"/>
      <c r="AE694" s="3"/>
      <c r="AF694" s="3"/>
      <c r="AG694" s="3"/>
      <c r="AH694" s="102"/>
    </row>
    <row r="695" spans="29:34" x14ac:dyDescent="0.25">
      <c r="AC695" s="3"/>
      <c r="AD695" s="67"/>
      <c r="AE695" s="3"/>
      <c r="AF695" s="3"/>
      <c r="AG695" s="3"/>
      <c r="AH695" s="102"/>
    </row>
    <row r="696" spans="29:34" x14ac:dyDescent="0.25">
      <c r="AC696" s="3"/>
      <c r="AD696" s="67"/>
      <c r="AE696" s="3"/>
      <c r="AF696" s="3"/>
      <c r="AG696" s="3"/>
      <c r="AH696" s="102"/>
    </row>
    <row r="697" spans="29:34" x14ac:dyDescent="0.25">
      <c r="AC697" s="3"/>
      <c r="AD697" s="67"/>
      <c r="AE697" s="3"/>
      <c r="AF697" s="3"/>
      <c r="AG697" s="3"/>
      <c r="AH697" s="102"/>
    </row>
    <row r="698" spans="29:34" x14ac:dyDescent="0.25">
      <c r="AC698" s="3"/>
      <c r="AD698" s="67"/>
      <c r="AE698" s="3"/>
      <c r="AF698" s="3"/>
      <c r="AG698" s="3"/>
      <c r="AH698" s="102"/>
    </row>
    <row r="699" spans="29:34" x14ac:dyDescent="0.25">
      <c r="AC699" s="3"/>
      <c r="AD699" s="67"/>
      <c r="AE699" s="3"/>
      <c r="AF699" s="3"/>
      <c r="AG699" s="3"/>
      <c r="AH699" s="102"/>
    </row>
    <row r="700" spans="29:34" x14ac:dyDescent="0.25">
      <c r="AC700" s="3"/>
      <c r="AD700" s="67"/>
      <c r="AE700" s="3"/>
      <c r="AF700" s="3"/>
      <c r="AG700" s="3"/>
      <c r="AH700" s="102"/>
    </row>
    <row r="701" spans="29:34" x14ac:dyDescent="0.25">
      <c r="AC701" s="3"/>
      <c r="AD701" s="67"/>
      <c r="AE701" s="3"/>
      <c r="AF701" s="3"/>
      <c r="AG701" s="3"/>
      <c r="AH701" s="102"/>
    </row>
    <row r="702" spans="29:34" x14ac:dyDescent="0.25">
      <c r="AC702" s="3"/>
      <c r="AD702" s="67"/>
      <c r="AE702" s="3"/>
      <c r="AF702" s="3"/>
      <c r="AG702" s="3"/>
      <c r="AH702" s="102"/>
    </row>
    <row r="703" spans="29:34" x14ac:dyDescent="0.25">
      <c r="AC703" s="3"/>
      <c r="AD703" s="67"/>
      <c r="AE703" s="3"/>
      <c r="AF703" s="3"/>
      <c r="AG703" s="3"/>
      <c r="AH703" s="102"/>
    </row>
    <row r="704" spans="29:34" x14ac:dyDescent="0.25">
      <c r="AC704" s="3"/>
      <c r="AD704" s="67"/>
      <c r="AE704" s="3"/>
      <c r="AF704" s="3"/>
      <c r="AG704" s="3"/>
      <c r="AH704" s="102"/>
    </row>
    <row r="705" spans="29:34" x14ac:dyDescent="0.25">
      <c r="AC705" s="3"/>
      <c r="AD705" s="67"/>
      <c r="AE705" s="3"/>
      <c r="AF705" s="3"/>
      <c r="AG705" s="3"/>
      <c r="AH705" s="102"/>
    </row>
    <row r="706" spans="29:34" x14ac:dyDescent="0.25">
      <c r="AC706" s="3"/>
      <c r="AD706" s="67"/>
      <c r="AE706" s="3"/>
      <c r="AF706" s="3"/>
      <c r="AG706" s="3"/>
      <c r="AH706" s="102"/>
    </row>
    <row r="707" spans="29:34" x14ac:dyDescent="0.25">
      <c r="AC707" s="3"/>
      <c r="AD707" s="67"/>
      <c r="AE707" s="3"/>
      <c r="AF707" s="3"/>
      <c r="AG707" s="3"/>
      <c r="AH707" s="102"/>
    </row>
    <row r="708" spans="29:34" x14ac:dyDescent="0.25">
      <c r="AC708" s="3"/>
      <c r="AD708" s="67"/>
      <c r="AE708" s="3"/>
      <c r="AF708" s="3"/>
      <c r="AG708" s="3"/>
      <c r="AH708" s="102"/>
    </row>
    <row r="709" spans="29:34" x14ac:dyDescent="0.25">
      <c r="AC709" s="3"/>
      <c r="AD709" s="67"/>
      <c r="AE709" s="3"/>
      <c r="AF709" s="3"/>
      <c r="AG709" s="3"/>
      <c r="AH709" s="102"/>
    </row>
    <row r="710" spans="29:34" x14ac:dyDescent="0.25">
      <c r="AC710" s="3"/>
      <c r="AD710" s="67"/>
      <c r="AE710" s="3"/>
      <c r="AF710" s="3"/>
      <c r="AG710" s="3"/>
      <c r="AH710" s="102"/>
    </row>
    <row r="711" spans="29:34" x14ac:dyDescent="0.25">
      <c r="AC711" s="3"/>
      <c r="AD711" s="67"/>
      <c r="AE711" s="3"/>
      <c r="AF711" s="3"/>
      <c r="AG711" s="3"/>
      <c r="AH711" s="102"/>
    </row>
    <row r="712" spans="29:34" x14ac:dyDescent="0.25">
      <c r="AC712" s="3"/>
      <c r="AD712" s="67"/>
      <c r="AE712" s="3"/>
      <c r="AF712" s="3"/>
      <c r="AG712" s="3"/>
      <c r="AH712" s="102"/>
    </row>
    <row r="713" spans="29:34" x14ac:dyDescent="0.25">
      <c r="AC713" s="3"/>
      <c r="AD713" s="67"/>
      <c r="AE713" s="3"/>
      <c r="AF713" s="3"/>
      <c r="AG713" s="3"/>
      <c r="AH713" s="102"/>
    </row>
    <row r="714" spans="29:34" x14ac:dyDescent="0.25">
      <c r="AC714" s="3"/>
      <c r="AD714" s="67"/>
      <c r="AE714" s="3"/>
      <c r="AF714" s="3"/>
      <c r="AG714" s="3"/>
      <c r="AH714" s="102"/>
    </row>
    <row r="715" spans="29:34" x14ac:dyDescent="0.25">
      <c r="AC715" s="3"/>
      <c r="AD715" s="67"/>
      <c r="AE715" s="3"/>
      <c r="AF715" s="3"/>
      <c r="AG715" s="3"/>
      <c r="AH715" s="102"/>
    </row>
    <row r="716" spans="29:34" x14ac:dyDescent="0.25">
      <c r="AC716" s="3"/>
      <c r="AD716" s="67"/>
      <c r="AE716" s="3"/>
      <c r="AF716" s="3"/>
      <c r="AG716" s="3"/>
      <c r="AH716" s="102"/>
    </row>
    <row r="717" spans="29:34" x14ac:dyDescent="0.25">
      <c r="AC717" s="3"/>
      <c r="AD717" s="67"/>
      <c r="AE717" s="3"/>
      <c r="AF717" s="3"/>
      <c r="AG717" s="3"/>
      <c r="AH717" s="102"/>
    </row>
    <row r="718" spans="29:34" x14ac:dyDescent="0.25">
      <c r="AC718" s="3"/>
      <c r="AD718" s="67"/>
      <c r="AE718" s="3"/>
      <c r="AF718" s="3"/>
      <c r="AG718" s="3"/>
      <c r="AH718" s="102"/>
    </row>
    <row r="719" spans="29:34" x14ac:dyDescent="0.25">
      <c r="AC719" s="3"/>
      <c r="AD719" s="67"/>
      <c r="AE719" s="3"/>
      <c r="AF719" s="3"/>
      <c r="AG719" s="3"/>
      <c r="AH719" s="102"/>
    </row>
    <row r="720" spans="29:34" x14ac:dyDescent="0.25">
      <c r="AC720" s="3"/>
      <c r="AD720" s="67"/>
      <c r="AE720" s="3"/>
      <c r="AF720" s="3"/>
      <c r="AG720" s="3"/>
      <c r="AH720" s="102"/>
    </row>
    <row r="721" spans="29:34" x14ac:dyDescent="0.25">
      <c r="AC721" s="3"/>
      <c r="AD721" s="67"/>
      <c r="AE721" s="3"/>
      <c r="AF721" s="3"/>
      <c r="AG721" s="3"/>
      <c r="AH721" s="102"/>
    </row>
    <row r="722" spans="29:34" x14ac:dyDescent="0.25">
      <c r="AC722" s="3"/>
      <c r="AD722" s="67"/>
      <c r="AE722" s="3"/>
      <c r="AF722" s="3"/>
      <c r="AG722" s="3"/>
      <c r="AH722" s="102"/>
    </row>
    <row r="723" spans="29:34" x14ac:dyDescent="0.25">
      <c r="AC723" s="3"/>
      <c r="AD723" s="67"/>
      <c r="AE723" s="3"/>
      <c r="AF723" s="3"/>
      <c r="AG723" s="3"/>
      <c r="AH723" s="102"/>
    </row>
    <row r="724" spans="29:34" x14ac:dyDescent="0.25">
      <c r="AC724" s="3"/>
      <c r="AD724" s="67"/>
      <c r="AE724" s="3"/>
      <c r="AF724" s="3"/>
      <c r="AG724" s="3"/>
      <c r="AH724" s="102"/>
    </row>
    <row r="725" spans="29:34" x14ac:dyDescent="0.25">
      <c r="AC725" s="3"/>
      <c r="AD725" s="67"/>
      <c r="AE725" s="3"/>
      <c r="AF725" s="3"/>
      <c r="AG725" s="3"/>
      <c r="AH725" s="102"/>
    </row>
    <row r="726" spans="29:34" x14ac:dyDescent="0.25">
      <c r="AC726" s="3"/>
      <c r="AD726" s="67"/>
      <c r="AE726" s="3"/>
      <c r="AF726" s="3"/>
      <c r="AG726" s="3"/>
      <c r="AH726" s="102"/>
    </row>
    <row r="727" spans="29:34" x14ac:dyDescent="0.25">
      <c r="AC727" s="3"/>
      <c r="AD727" s="67"/>
      <c r="AE727" s="3"/>
      <c r="AF727" s="3"/>
      <c r="AG727" s="3"/>
      <c r="AH727" s="102"/>
    </row>
    <row r="728" spans="29:34" x14ac:dyDescent="0.25">
      <c r="AC728" s="3"/>
      <c r="AD728" s="67"/>
      <c r="AE728" s="3"/>
      <c r="AF728" s="3"/>
      <c r="AG728" s="3"/>
      <c r="AH728" s="102"/>
    </row>
    <row r="729" spans="29:34" x14ac:dyDescent="0.25">
      <c r="AC729" s="3"/>
      <c r="AD729" s="67"/>
      <c r="AE729" s="3"/>
      <c r="AF729" s="3"/>
      <c r="AG729" s="3"/>
      <c r="AH729" s="102"/>
    </row>
    <row r="730" spans="29:34" x14ac:dyDescent="0.25">
      <c r="AC730" s="3"/>
      <c r="AD730" s="67"/>
      <c r="AE730" s="3"/>
      <c r="AF730" s="3"/>
      <c r="AG730" s="3"/>
      <c r="AH730" s="102"/>
    </row>
    <row r="731" spans="29:34" x14ac:dyDescent="0.25">
      <c r="AC731" s="3"/>
      <c r="AD731" s="67"/>
      <c r="AE731" s="3"/>
      <c r="AF731" s="3"/>
      <c r="AG731" s="3"/>
      <c r="AH731" s="102"/>
    </row>
    <row r="732" spans="29:34" x14ac:dyDescent="0.25">
      <c r="AC732" s="3"/>
      <c r="AD732" s="67"/>
      <c r="AE732" s="3"/>
      <c r="AF732" s="3"/>
      <c r="AG732" s="3"/>
      <c r="AH732" s="102"/>
    </row>
    <row r="733" spans="29:34" x14ac:dyDescent="0.25">
      <c r="AC733" s="3"/>
      <c r="AD733" s="67"/>
      <c r="AE733" s="3"/>
      <c r="AF733" s="3"/>
      <c r="AG733" s="3"/>
      <c r="AH733" s="102"/>
    </row>
    <row r="734" spans="29:34" x14ac:dyDescent="0.25">
      <c r="AC734" s="3"/>
      <c r="AD734" s="67"/>
      <c r="AE734" s="3"/>
      <c r="AF734" s="3"/>
      <c r="AG734" s="3"/>
      <c r="AH734" s="102"/>
    </row>
    <row r="735" spans="29:34" x14ac:dyDescent="0.25">
      <c r="AC735" s="3"/>
      <c r="AD735" s="67"/>
      <c r="AE735" s="3"/>
      <c r="AF735" s="3"/>
      <c r="AG735" s="3"/>
      <c r="AH735" s="102"/>
    </row>
    <row r="736" spans="29:34" x14ac:dyDescent="0.25">
      <c r="AC736" s="3"/>
      <c r="AD736" s="67"/>
      <c r="AE736" s="3"/>
      <c r="AF736" s="3"/>
      <c r="AG736" s="3"/>
      <c r="AH736" s="102"/>
    </row>
    <row r="737" spans="29:34" x14ac:dyDescent="0.25">
      <c r="AC737" s="3"/>
      <c r="AD737" s="67"/>
      <c r="AE737" s="3"/>
      <c r="AF737" s="3"/>
      <c r="AG737" s="3"/>
      <c r="AH737" s="102"/>
    </row>
    <row r="738" spans="29:34" x14ac:dyDescent="0.25">
      <c r="AC738" s="3"/>
      <c r="AD738" s="67"/>
      <c r="AE738" s="3"/>
      <c r="AF738" s="3"/>
      <c r="AG738" s="3"/>
      <c r="AH738" s="102"/>
    </row>
    <row r="739" spans="29:34" x14ac:dyDescent="0.25">
      <c r="AC739" s="3"/>
      <c r="AD739" s="67"/>
      <c r="AE739" s="3"/>
      <c r="AF739" s="3"/>
      <c r="AG739" s="3"/>
      <c r="AH739" s="102"/>
    </row>
    <row r="740" spans="29:34" x14ac:dyDescent="0.25">
      <c r="AC740" s="3"/>
      <c r="AD740" s="67"/>
      <c r="AE740" s="3"/>
      <c r="AF740" s="3"/>
      <c r="AG740" s="3"/>
      <c r="AH740" s="102"/>
    </row>
    <row r="741" spans="29:34" x14ac:dyDescent="0.25">
      <c r="AC741" s="3"/>
      <c r="AD741" s="67"/>
      <c r="AE741" s="3"/>
      <c r="AF741" s="3"/>
      <c r="AG741" s="3"/>
      <c r="AH741" s="102"/>
    </row>
    <row r="742" spans="29:34" x14ac:dyDescent="0.25">
      <c r="AC742" s="3"/>
      <c r="AD742" s="67"/>
      <c r="AE742" s="3"/>
      <c r="AF742" s="3"/>
      <c r="AG742" s="3"/>
      <c r="AH742" s="102"/>
    </row>
    <row r="743" spans="29:34" x14ac:dyDescent="0.25">
      <c r="AC743" s="3"/>
      <c r="AD743" s="67"/>
      <c r="AE743" s="3"/>
      <c r="AF743" s="3"/>
      <c r="AG743" s="3"/>
      <c r="AH743" s="102"/>
    </row>
    <row r="744" spans="29:34" x14ac:dyDescent="0.25">
      <c r="AC744" s="3"/>
      <c r="AD744" s="67"/>
      <c r="AE744" s="3"/>
      <c r="AF744" s="3"/>
      <c r="AG744" s="3"/>
      <c r="AH744" s="102"/>
    </row>
    <row r="745" spans="29:34" x14ac:dyDescent="0.25">
      <c r="AC745" s="3"/>
      <c r="AD745" s="67"/>
      <c r="AE745" s="3"/>
      <c r="AF745" s="3"/>
      <c r="AG745" s="3"/>
      <c r="AH745" s="102"/>
    </row>
    <row r="746" spans="29:34" x14ac:dyDescent="0.25">
      <c r="AC746" s="3"/>
      <c r="AD746" s="67"/>
      <c r="AE746" s="3"/>
      <c r="AF746" s="3"/>
      <c r="AG746" s="3"/>
      <c r="AH746" s="102"/>
    </row>
    <row r="747" spans="29:34" x14ac:dyDescent="0.25">
      <c r="AC747" s="3"/>
      <c r="AD747" s="67"/>
      <c r="AE747" s="3"/>
      <c r="AF747" s="3"/>
      <c r="AG747" s="3"/>
      <c r="AH747" s="102"/>
    </row>
    <row r="748" spans="29:34" x14ac:dyDescent="0.25">
      <c r="AC748" s="3"/>
      <c r="AD748" s="67"/>
      <c r="AE748" s="3"/>
      <c r="AF748" s="3"/>
      <c r="AG748" s="3"/>
      <c r="AH748" s="102"/>
    </row>
    <row r="749" spans="29:34" x14ac:dyDescent="0.25">
      <c r="AC749" s="3"/>
      <c r="AD749" s="67"/>
      <c r="AE749" s="3"/>
      <c r="AF749" s="3"/>
      <c r="AG749" s="3"/>
      <c r="AH749" s="102"/>
    </row>
    <row r="750" spans="29:34" x14ac:dyDescent="0.25">
      <c r="AC750" s="3"/>
      <c r="AD750" s="67"/>
      <c r="AE750" s="3"/>
      <c r="AF750" s="3"/>
      <c r="AG750" s="3"/>
      <c r="AH750" s="102"/>
    </row>
    <row r="751" spans="29:34" x14ac:dyDescent="0.25">
      <c r="AC751" s="3"/>
      <c r="AD751" s="67"/>
      <c r="AE751" s="3"/>
      <c r="AF751" s="3"/>
      <c r="AG751" s="3"/>
      <c r="AH751" s="102"/>
    </row>
    <row r="752" spans="29:34" x14ac:dyDescent="0.25">
      <c r="AC752" s="3"/>
      <c r="AD752" s="67"/>
      <c r="AE752" s="3"/>
      <c r="AF752" s="3"/>
      <c r="AG752" s="3"/>
      <c r="AH752" s="102"/>
    </row>
    <row r="753" spans="29:34" x14ac:dyDescent="0.25">
      <c r="AC753" s="3"/>
      <c r="AD753" s="67"/>
      <c r="AE753" s="3"/>
      <c r="AF753" s="3"/>
      <c r="AG753" s="3"/>
      <c r="AH753" s="102"/>
    </row>
    <row r="754" spans="29:34" x14ac:dyDescent="0.25">
      <c r="AC754" s="3"/>
      <c r="AD754" s="67"/>
      <c r="AE754" s="3"/>
      <c r="AF754" s="3"/>
      <c r="AG754" s="3"/>
      <c r="AH754" s="102"/>
    </row>
    <row r="755" spans="29:34" x14ac:dyDescent="0.25">
      <c r="AC755" s="3"/>
      <c r="AD755" s="67"/>
      <c r="AE755" s="3"/>
      <c r="AF755" s="3"/>
      <c r="AG755" s="3"/>
      <c r="AH755" s="102"/>
    </row>
    <row r="756" spans="29:34" x14ac:dyDescent="0.25">
      <c r="AC756" s="3"/>
      <c r="AD756" s="67"/>
      <c r="AE756" s="3"/>
      <c r="AF756" s="3"/>
      <c r="AG756" s="3"/>
      <c r="AH756" s="102"/>
    </row>
    <row r="757" spans="29:34" x14ac:dyDescent="0.25">
      <c r="AC757" s="3"/>
      <c r="AD757" s="67"/>
      <c r="AE757" s="3"/>
      <c r="AF757" s="3"/>
      <c r="AG757" s="3"/>
      <c r="AH757" s="102"/>
    </row>
    <row r="758" spans="29:34" x14ac:dyDescent="0.25">
      <c r="AC758" s="3"/>
      <c r="AD758" s="67"/>
      <c r="AE758" s="3"/>
      <c r="AF758" s="3"/>
      <c r="AG758" s="3"/>
      <c r="AH758" s="102"/>
    </row>
    <row r="759" spans="29:34" x14ac:dyDescent="0.25">
      <c r="AC759" s="3"/>
      <c r="AD759" s="67"/>
      <c r="AE759" s="3"/>
      <c r="AF759" s="3"/>
      <c r="AG759" s="3"/>
      <c r="AH759" s="102"/>
    </row>
    <row r="760" spans="29:34" x14ac:dyDescent="0.25">
      <c r="AC760" s="3"/>
      <c r="AD760" s="67"/>
      <c r="AE760" s="3"/>
      <c r="AF760" s="3"/>
      <c r="AG760" s="3"/>
      <c r="AH760" s="102"/>
    </row>
    <row r="761" spans="29:34" x14ac:dyDescent="0.25">
      <c r="AC761" s="3"/>
      <c r="AD761" s="67"/>
      <c r="AE761" s="3"/>
      <c r="AF761" s="3"/>
      <c r="AG761" s="3"/>
      <c r="AH761" s="102"/>
    </row>
    <row r="762" spans="29:34" x14ac:dyDescent="0.25">
      <c r="AC762" s="3"/>
      <c r="AD762" s="67"/>
      <c r="AE762" s="3"/>
      <c r="AF762" s="3"/>
      <c r="AG762" s="3"/>
      <c r="AH762" s="102"/>
    </row>
    <row r="763" spans="29:34" x14ac:dyDescent="0.25">
      <c r="AC763" s="3"/>
      <c r="AD763" s="67"/>
      <c r="AE763" s="3"/>
      <c r="AF763" s="3"/>
      <c r="AG763" s="3"/>
      <c r="AH763" s="102"/>
    </row>
    <row r="764" spans="29:34" x14ac:dyDescent="0.25">
      <c r="AC764" s="3"/>
      <c r="AD764" s="67"/>
      <c r="AE764" s="3"/>
      <c r="AF764" s="3"/>
      <c r="AG764" s="3"/>
      <c r="AH764" s="102"/>
    </row>
    <row r="765" spans="29:34" x14ac:dyDescent="0.25">
      <c r="AC765" s="3"/>
      <c r="AD765" s="67"/>
      <c r="AE765" s="3"/>
      <c r="AF765" s="3"/>
      <c r="AG765" s="3"/>
      <c r="AH765" s="102"/>
    </row>
    <row r="766" spans="29:34" x14ac:dyDescent="0.25">
      <c r="AC766" s="3"/>
      <c r="AD766" s="67"/>
      <c r="AE766" s="3"/>
      <c r="AF766" s="3"/>
      <c r="AG766" s="3"/>
      <c r="AH766" s="102"/>
    </row>
    <row r="767" spans="29:34" x14ac:dyDescent="0.25">
      <c r="AC767" s="3"/>
      <c r="AD767" s="67"/>
      <c r="AE767" s="3"/>
      <c r="AF767" s="3"/>
      <c r="AG767" s="3"/>
      <c r="AH767" s="102"/>
    </row>
    <row r="768" spans="29:34" x14ac:dyDescent="0.25">
      <c r="AC768" s="3"/>
      <c r="AD768" s="67"/>
      <c r="AE768" s="3"/>
      <c r="AF768" s="3"/>
      <c r="AG768" s="3"/>
      <c r="AH768" s="102"/>
    </row>
    <row r="769" spans="29:34" x14ac:dyDescent="0.25">
      <c r="AC769" s="3"/>
      <c r="AD769" s="67"/>
      <c r="AE769" s="3"/>
      <c r="AF769" s="3"/>
      <c r="AG769" s="3"/>
      <c r="AH769" s="102"/>
    </row>
    <row r="770" spans="29:34" x14ac:dyDescent="0.25">
      <c r="AC770" s="3"/>
      <c r="AD770" s="67"/>
      <c r="AE770" s="3"/>
      <c r="AF770" s="3"/>
      <c r="AG770" s="3"/>
      <c r="AH770" s="102"/>
    </row>
    <row r="771" spans="29:34" x14ac:dyDescent="0.25">
      <c r="AC771" s="3"/>
      <c r="AD771" s="67"/>
      <c r="AE771" s="3"/>
      <c r="AF771" s="3"/>
      <c r="AG771" s="3"/>
      <c r="AH771" s="102"/>
    </row>
    <row r="772" spans="29:34" x14ac:dyDescent="0.25">
      <c r="AC772" s="3"/>
      <c r="AD772" s="67"/>
      <c r="AE772" s="3"/>
      <c r="AF772" s="3"/>
      <c r="AG772" s="3"/>
      <c r="AH772" s="102"/>
    </row>
    <row r="773" spans="29:34" x14ac:dyDescent="0.25">
      <c r="AC773" s="3"/>
      <c r="AD773" s="67"/>
      <c r="AE773" s="3"/>
      <c r="AF773" s="3"/>
      <c r="AG773" s="3"/>
      <c r="AH773" s="102"/>
    </row>
    <row r="774" spans="29:34" x14ac:dyDescent="0.25">
      <c r="AC774" s="3"/>
      <c r="AD774" s="67"/>
      <c r="AE774" s="3"/>
      <c r="AF774" s="3"/>
      <c r="AG774" s="3"/>
      <c r="AH774" s="102"/>
    </row>
    <row r="775" spans="29:34" x14ac:dyDescent="0.25">
      <c r="AC775" s="3"/>
      <c r="AD775" s="67"/>
      <c r="AE775" s="3"/>
      <c r="AF775" s="3"/>
      <c r="AG775" s="3"/>
      <c r="AH775" s="102"/>
    </row>
    <row r="776" spans="29:34" x14ac:dyDescent="0.25">
      <c r="AC776" s="3"/>
      <c r="AD776" s="67"/>
      <c r="AE776" s="3"/>
      <c r="AF776" s="3"/>
      <c r="AG776" s="3"/>
      <c r="AH776" s="102"/>
    </row>
    <row r="777" spans="29:34" x14ac:dyDescent="0.25">
      <c r="AC777" s="3"/>
      <c r="AD777" s="67"/>
      <c r="AE777" s="3"/>
      <c r="AF777" s="3"/>
      <c r="AG777" s="3"/>
      <c r="AH777" s="102"/>
    </row>
    <row r="778" spans="29:34" x14ac:dyDescent="0.25">
      <c r="AC778" s="3"/>
      <c r="AD778" s="67"/>
      <c r="AE778" s="3"/>
      <c r="AF778" s="3"/>
      <c r="AG778" s="3"/>
      <c r="AH778" s="102"/>
    </row>
    <row r="779" spans="29:34" x14ac:dyDescent="0.25">
      <c r="AC779" s="3"/>
      <c r="AD779" s="67"/>
      <c r="AE779" s="3"/>
      <c r="AF779" s="3"/>
      <c r="AG779" s="3"/>
      <c r="AH779" s="102"/>
    </row>
    <row r="780" spans="29:34" x14ac:dyDescent="0.25">
      <c r="AC780" s="3"/>
      <c r="AD780" s="67"/>
      <c r="AE780" s="3"/>
      <c r="AF780" s="3"/>
      <c r="AG780" s="3"/>
      <c r="AH780" s="102"/>
    </row>
    <row r="781" spans="29:34" x14ac:dyDescent="0.25">
      <c r="AC781" s="3"/>
      <c r="AD781" s="67"/>
      <c r="AE781" s="3"/>
      <c r="AF781" s="3"/>
      <c r="AG781" s="3"/>
      <c r="AH781" s="102"/>
    </row>
    <row r="782" spans="29:34" x14ac:dyDescent="0.25">
      <c r="AC782" s="3"/>
      <c r="AD782" s="67"/>
      <c r="AE782" s="3"/>
      <c r="AF782" s="3"/>
      <c r="AG782" s="3"/>
      <c r="AH782" s="102"/>
    </row>
    <row r="783" spans="29:34" x14ac:dyDescent="0.25">
      <c r="AC783" s="3"/>
      <c r="AD783" s="67"/>
      <c r="AE783" s="3"/>
      <c r="AF783" s="3"/>
      <c r="AG783" s="3"/>
      <c r="AH783" s="102"/>
    </row>
    <row r="784" spans="29:34" x14ac:dyDescent="0.25">
      <c r="AC784" s="3"/>
      <c r="AD784" s="67"/>
      <c r="AE784" s="3"/>
      <c r="AF784" s="3"/>
      <c r="AG784" s="3"/>
      <c r="AH784" s="102"/>
    </row>
    <row r="785" spans="29:34" x14ac:dyDescent="0.25">
      <c r="AC785" s="3"/>
      <c r="AD785" s="67"/>
      <c r="AE785" s="3"/>
      <c r="AF785" s="3"/>
      <c r="AG785" s="3"/>
      <c r="AH785" s="102"/>
    </row>
    <row r="786" spans="29:34" x14ac:dyDescent="0.25">
      <c r="AC786" s="3"/>
      <c r="AD786" s="67"/>
      <c r="AE786" s="3"/>
      <c r="AF786" s="3"/>
      <c r="AG786" s="3"/>
      <c r="AH786" s="102"/>
    </row>
    <row r="787" spans="29:34" x14ac:dyDescent="0.25">
      <c r="AC787" s="3"/>
      <c r="AD787" s="67"/>
      <c r="AE787" s="3"/>
      <c r="AF787" s="3"/>
      <c r="AG787" s="3"/>
      <c r="AH787" s="102"/>
    </row>
    <row r="788" spans="29:34" x14ac:dyDescent="0.25">
      <c r="AC788" s="3"/>
      <c r="AD788" s="67"/>
      <c r="AE788" s="3"/>
      <c r="AF788" s="3"/>
      <c r="AG788" s="3"/>
      <c r="AH788" s="102"/>
    </row>
    <row r="789" spans="29:34" x14ac:dyDescent="0.25">
      <c r="AC789" s="3"/>
      <c r="AD789" s="67"/>
      <c r="AE789" s="3"/>
      <c r="AF789" s="3"/>
      <c r="AG789" s="3"/>
      <c r="AH789" s="102"/>
    </row>
    <row r="790" spans="29:34" x14ac:dyDescent="0.25">
      <c r="AC790" s="3"/>
      <c r="AD790" s="67"/>
      <c r="AE790" s="3"/>
      <c r="AF790" s="3"/>
      <c r="AG790" s="3"/>
      <c r="AH790" s="102"/>
    </row>
    <row r="791" spans="29:34" x14ac:dyDescent="0.25">
      <c r="AC791" s="3"/>
      <c r="AD791" s="67"/>
      <c r="AE791" s="3"/>
      <c r="AF791" s="3"/>
      <c r="AG791" s="3"/>
      <c r="AH791" s="102"/>
    </row>
    <row r="792" spans="29:34" x14ac:dyDescent="0.25">
      <c r="AC792" s="3"/>
      <c r="AD792" s="67"/>
      <c r="AE792" s="3"/>
      <c r="AF792" s="3"/>
      <c r="AG792" s="3"/>
      <c r="AH792" s="102"/>
    </row>
    <row r="793" spans="29:34" x14ac:dyDescent="0.25">
      <c r="AC793" s="3"/>
      <c r="AD793" s="67"/>
      <c r="AE793" s="3"/>
      <c r="AF793" s="3"/>
      <c r="AG793" s="3"/>
      <c r="AH793" s="102"/>
    </row>
    <row r="794" spans="29:34" x14ac:dyDescent="0.25">
      <c r="AC794" s="3"/>
      <c r="AD794" s="67"/>
      <c r="AE794" s="3"/>
      <c r="AF794" s="3"/>
      <c r="AG794" s="3"/>
      <c r="AH794" s="102"/>
    </row>
    <row r="795" spans="29:34" x14ac:dyDescent="0.25">
      <c r="AC795" s="3"/>
      <c r="AD795" s="67"/>
      <c r="AE795" s="3"/>
      <c r="AF795" s="3"/>
      <c r="AG795" s="3"/>
      <c r="AH795" s="102"/>
    </row>
    <row r="796" spans="29:34" x14ac:dyDescent="0.25">
      <c r="AC796" s="3"/>
      <c r="AD796" s="67"/>
      <c r="AE796" s="3"/>
      <c r="AF796" s="3"/>
      <c r="AG796" s="3"/>
      <c r="AH796" s="102"/>
    </row>
    <row r="797" spans="29:34" x14ac:dyDescent="0.25">
      <c r="AC797" s="3"/>
      <c r="AD797" s="67"/>
      <c r="AE797" s="3"/>
      <c r="AF797" s="3"/>
      <c r="AG797" s="3"/>
      <c r="AH797" s="102"/>
    </row>
    <row r="798" spans="29:34" x14ac:dyDescent="0.25">
      <c r="AC798" s="3"/>
      <c r="AD798" s="67"/>
      <c r="AE798" s="3"/>
      <c r="AF798" s="3"/>
      <c r="AG798" s="3"/>
      <c r="AH798" s="102"/>
    </row>
    <row r="799" spans="29:34" x14ac:dyDescent="0.25">
      <c r="AC799" s="3"/>
      <c r="AD799" s="67"/>
      <c r="AE799" s="3"/>
      <c r="AF799" s="3"/>
      <c r="AG799" s="3"/>
      <c r="AH799" s="102"/>
    </row>
    <row r="800" spans="29:34" x14ac:dyDescent="0.25">
      <c r="AC800" s="3"/>
      <c r="AD800" s="67"/>
      <c r="AE800" s="3"/>
      <c r="AF800" s="3"/>
      <c r="AG800" s="3"/>
      <c r="AH800" s="102"/>
    </row>
    <row r="801" spans="29:34" x14ac:dyDescent="0.25">
      <c r="AC801" s="3"/>
      <c r="AD801" s="67"/>
      <c r="AE801" s="3"/>
      <c r="AF801" s="3"/>
      <c r="AG801" s="3"/>
      <c r="AH801" s="102"/>
    </row>
    <row r="802" spans="29:34" x14ac:dyDescent="0.25">
      <c r="AC802" s="3"/>
      <c r="AD802" s="67"/>
      <c r="AE802" s="3"/>
      <c r="AF802" s="3"/>
      <c r="AG802" s="3"/>
      <c r="AH802" s="102"/>
    </row>
    <row r="803" spans="29:34" x14ac:dyDescent="0.25">
      <c r="AC803" s="3"/>
      <c r="AD803" s="67"/>
      <c r="AE803" s="3"/>
      <c r="AF803" s="3"/>
      <c r="AG803" s="3"/>
      <c r="AH803" s="102"/>
    </row>
    <row r="804" spans="29:34" x14ac:dyDescent="0.25">
      <c r="AC804" s="3"/>
      <c r="AD804" s="67"/>
      <c r="AE804" s="3"/>
      <c r="AF804" s="3"/>
      <c r="AG804" s="3"/>
      <c r="AH804" s="102"/>
    </row>
    <row r="805" spans="29:34" x14ac:dyDescent="0.25">
      <c r="AC805" s="3"/>
      <c r="AD805" s="67"/>
      <c r="AE805" s="3"/>
      <c r="AF805" s="3"/>
      <c r="AG805" s="3"/>
      <c r="AH805" s="102"/>
    </row>
    <row r="806" spans="29:34" x14ac:dyDescent="0.25">
      <c r="AC806" s="3"/>
      <c r="AD806" s="67"/>
      <c r="AE806" s="3"/>
      <c r="AF806" s="3"/>
      <c r="AG806" s="3"/>
      <c r="AH806" s="102"/>
    </row>
    <row r="807" spans="29:34" x14ac:dyDescent="0.25">
      <c r="AC807" s="3"/>
      <c r="AD807" s="67"/>
      <c r="AE807" s="3"/>
      <c r="AF807" s="3"/>
      <c r="AG807" s="3"/>
      <c r="AH807" s="102"/>
    </row>
    <row r="808" spans="29:34" x14ac:dyDescent="0.25">
      <c r="AC808" s="3"/>
      <c r="AD808" s="67"/>
      <c r="AE808" s="3"/>
      <c r="AF808" s="3"/>
      <c r="AG808" s="3"/>
      <c r="AH808" s="102"/>
    </row>
    <row r="809" spans="29:34" x14ac:dyDescent="0.25">
      <c r="AC809" s="3"/>
      <c r="AD809" s="67"/>
      <c r="AE809" s="3"/>
      <c r="AF809" s="3"/>
      <c r="AG809" s="3"/>
      <c r="AH809" s="102"/>
    </row>
    <row r="810" spans="29:34" x14ac:dyDescent="0.25">
      <c r="AC810" s="3"/>
      <c r="AD810" s="67"/>
      <c r="AE810" s="3"/>
      <c r="AF810" s="3"/>
      <c r="AG810" s="3"/>
      <c r="AH810" s="102"/>
    </row>
    <row r="811" spans="29:34" x14ac:dyDescent="0.25">
      <c r="AC811" s="3"/>
      <c r="AD811" s="67"/>
      <c r="AE811" s="3"/>
      <c r="AF811" s="3"/>
      <c r="AG811" s="3"/>
      <c r="AH811" s="102"/>
    </row>
    <row r="812" spans="29:34" x14ac:dyDescent="0.25">
      <c r="AC812" s="3"/>
      <c r="AD812" s="67"/>
      <c r="AE812" s="3"/>
      <c r="AF812" s="3"/>
      <c r="AG812" s="3"/>
      <c r="AH812" s="102"/>
    </row>
    <row r="813" spans="29:34" x14ac:dyDescent="0.25">
      <c r="AC813" s="3"/>
      <c r="AD813" s="67"/>
      <c r="AE813" s="3"/>
      <c r="AF813" s="3"/>
      <c r="AG813" s="3"/>
      <c r="AH813" s="102"/>
    </row>
    <row r="814" spans="29:34" x14ac:dyDescent="0.25">
      <c r="AC814" s="3"/>
      <c r="AD814" s="67"/>
      <c r="AE814" s="3"/>
      <c r="AF814" s="3"/>
      <c r="AG814" s="3"/>
      <c r="AH814" s="102"/>
    </row>
    <row r="815" spans="29:34" x14ac:dyDescent="0.25">
      <c r="AC815" s="3"/>
      <c r="AD815" s="67"/>
      <c r="AE815" s="3"/>
      <c r="AF815" s="3"/>
      <c r="AG815" s="3"/>
      <c r="AH815" s="102"/>
    </row>
    <row r="816" spans="29:34" x14ac:dyDescent="0.25">
      <c r="AC816" s="3"/>
      <c r="AD816" s="67"/>
      <c r="AE816" s="3"/>
      <c r="AF816" s="3"/>
      <c r="AG816" s="3"/>
      <c r="AH816" s="102"/>
    </row>
    <row r="817" spans="29:34" x14ac:dyDescent="0.25">
      <c r="AC817" s="3"/>
      <c r="AD817" s="67"/>
      <c r="AE817" s="3"/>
      <c r="AF817" s="3"/>
      <c r="AG817" s="3"/>
      <c r="AH817" s="102"/>
    </row>
    <row r="818" spans="29:34" x14ac:dyDescent="0.25">
      <c r="AC818" s="3"/>
      <c r="AD818" s="67"/>
      <c r="AE818" s="3"/>
      <c r="AF818" s="3"/>
      <c r="AG818" s="3"/>
      <c r="AH818" s="102"/>
    </row>
    <row r="819" spans="29:34" x14ac:dyDescent="0.25">
      <c r="AC819" s="3"/>
      <c r="AD819" s="67"/>
      <c r="AE819" s="3"/>
      <c r="AF819" s="3"/>
      <c r="AG819" s="3"/>
      <c r="AH819" s="102"/>
    </row>
    <row r="820" spans="29:34" x14ac:dyDescent="0.25">
      <c r="AC820" s="3"/>
      <c r="AD820" s="67"/>
      <c r="AE820" s="3"/>
      <c r="AF820" s="3"/>
      <c r="AG820" s="3"/>
      <c r="AH820" s="102"/>
    </row>
    <row r="821" spans="29:34" x14ac:dyDescent="0.25">
      <c r="AC821" s="3"/>
      <c r="AD821" s="67"/>
      <c r="AE821" s="3"/>
      <c r="AF821" s="3"/>
      <c r="AG821" s="3"/>
      <c r="AH821" s="102"/>
    </row>
    <row r="822" spans="29:34" x14ac:dyDescent="0.25">
      <c r="AC822" s="3"/>
      <c r="AD822" s="67"/>
      <c r="AE822" s="3"/>
      <c r="AF822" s="3"/>
      <c r="AG822" s="3"/>
      <c r="AH822" s="102"/>
    </row>
    <row r="823" spans="29:34" x14ac:dyDescent="0.25">
      <c r="AC823" s="3"/>
      <c r="AD823" s="67"/>
      <c r="AE823" s="3"/>
      <c r="AF823" s="3"/>
      <c r="AG823" s="3"/>
      <c r="AH823" s="102"/>
    </row>
    <row r="824" spans="29:34" x14ac:dyDescent="0.25">
      <c r="AC824" s="3"/>
      <c r="AD824" s="67"/>
      <c r="AE824" s="3"/>
      <c r="AF824" s="3"/>
      <c r="AG824" s="3"/>
      <c r="AH824" s="102"/>
    </row>
    <row r="825" spans="29:34" x14ac:dyDescent="0.25">
      <c r="AC825" s="3"/>
      <c r="AD825" s="67"/>
      <c r="AE825" s="3"/>
      <c r="AF825" s="3"/>
      <c r="AG825" s="3"/>
      <c r="AH825" s="102"/>
    </row>
    <row r="826" spans="29:34" x14ac:dyDescent="0.25">
      <c r="AC826" s="3"/>
      <c r="AD826" s="67"/>
      <c r="AE826" s="3"/>
      <c r="AF826" s="3"/>
      <c r="AG826" s="3"/>
      <c r="AH826" s="102"/>
    </row>
    <row r="827" spans="29:34" x14ac:dyDescent="0.25">
      <c r="AC827" s="3"/>
      <c r="AD827" s="67"/>
      <c r="AE827" s="3"/>
      <c r="AF827" s="3"/>
      <c r="AG827" s="3"/>
      <c r="AH827" s="102"/>
    </row>
    <row r="828" spans="29:34" x14ac:dyDescent="0.25">
      <c r="AC828" s="3"/>
      <c r="AD828" s="67"/>
      <c r="AE828" s="3"/>
      <c r="AF828" s="3"/>
      <c r="AG828" s="3"/>
      <c r="AH828" s="102"/>
    </row>
    <row r="829" spans="29:34" x14ac:dyDescent="0.25">
      <c r="AC829" s="3"/>
      <c r="AD829" s="67"/>
      <c r="AE829" s="3"/>
      <c r="AF829" s="3"/>
      <c r="AG829" s="3"/>
      <c r="AH829" s="102"/>
    </row>
    <row r="830" spans="29:34" x14ac:dyDescent="0.25">
      <c r="AC830" s="3"/>
      <c r="AD830" s="67"/>
      <c r="AE830" s="3"/>
      <c r="AF830" s="3"/>
      <c r="AG830" s="3"/>
      <c r="AH830" s="102"/>
    </row>
    <row r="831" spans="29:34" x14ac:dyDescent="0.25">
      <c r="AC831" s="3"/>
      <c r="AD831" s="67"/>
      <c r="AE831" s="3"/>
      <c r="AF831" s="3"/>
      <c r="AG831" s="3"/>
      <c r="AH831" s="102"/>
    </row>
    <row r="832" spans="29:34" x14ac:dyDescent="0.25">
      <c r="AC832" s="3"/>
      <c r="AD832" s="67"/>
      <c r="AE832" s="3"/>
      <c r="AF832" s="3"/>
      <c r="AG832" s="3"/>
      <c r="AH832" s="102"/>
    </row>
    <row r="833" spans="29:34" x14ac:dyDescent="0.25">
      <c r="AC833" s="3"/>
      <c r="AD833" s="67"/>
      <c r="AE833" s="3"/>
      <c r="AF833" s="3"/>
      <c r="AG833" s="3"/>
      <c r="AH833" s="102"/>
    </row>
    <row r="834" spans="29:34" x14ac:dyDescent="0.25">
      <c r="AC834" s="3"/>
      <c r="AD834" s="67"/>
      <c r="AE834" s="3"/>
      <c r="AF834" s="3"/>
      <c r="AG834" s="3"/>
      <c r="AH834" s="102"/>
    </row>
    <row r="835" spans="29:34" x14ac:dyDescent="0.25">
      <c r="AC835" s="3"/>
      <c r="AD835" s="67"/>
      <c r="AE835" s="3"/>
      <c r="AF835" s="3"/>
      <c r="AG835" s="3"/>
      <c r="AH835" s="102"/>
    </row>
    <row r="836" spans="29:34" x14ac:dyDescent="0.25">
      <c r="AC836" s="3"/>
      <c r="AD836" s="67"/>
      <c r="AE836" s="3"/>
      <c r="AF836" s="3"/>
      <c r="AG836" s="3"/>
      <c r="AH836" s="102"/>
    </row>
    <row r="837" spans="29:34" x14ac:dyDescent="0.25">
      <c r="AC837" s="3"/>
      <c r="AD837" s="67"/>
      <c r="AE837" s="3"/>
      <c r="AF837" s="3"/>
      <c r="AG837" s="3"/>
      <c r="AH837" s="102"/>
    </row>
    <row r="838" spans="29:34" x14ac:dyDescent="0.25">
      <c r="AC838" s="3"/>
      <c r="AD838" s="67"/>
      <c r="AE838" s="3"/>
      <c r="AF838" s="3"/>
      <c r="AG838" s="3"/>
      <c r="AH838" s="102"/>
    </row>
    <row r="839" spans="29:34" x14ac:dyDescent="0.25">
      <c r="AC839" s="3"/>
      <c r="AD839" s="67"/>
      <c r="AE839" s="3"/>
      <c r="AF839" s="3"/>
      <c r="AG839" s="3"/>
      <c r="AH839" s="102"/>
    </row>
    <row r="840" spans="29:34" x14ac:dyDescent="0.25">
      <c r="AC840" s="3"/>
      <c r="AD840" s="67"/>
      <c r="AE840" s="3"/>
      <c r="AF840" s="3"/>
      <c r="AG840" s="3"/>
      <c r="AH840" s="102"/>
    </row>
    <row r="841" spans="29:34" x14ac:dyDescent="0.25">
      <c r="AC841" s="3"/>
      <c r="AD841" s="67"/>
      <c r="AE841" s="3"/>
      <c r="AF841" s="3"/>
      <c r="AG841" s="3"/>
      <c r="AH841" s="102"/>
    </row>
    <row r="842" spans="29:34" x14ac:dyDescent="0.25">
      <c r="AC842" s="3"/>
      <c r="AD842" s="67"/>
      <c r="AE842" s="3"/>
      <c r="AF842" s="3"/>
      <c r="AG842" s="3"/>
      <c r="AH842" s="102"/>
    </row>
    <row r="843" spans="29:34" x14ac:dyDescent="0.25">
      <c r="AC843" s="3"/>
      <c r="AD843" s="67"/>
      <c r="AE843" s="3"/>
      <c r="AF843" s="3"/>
      <c r="AG843" s="3"/>
      <c r="AH843" s="102"/>
    </row>
    <row r="844" spans="29:34" x14ac:dyDescent="0.25">
      <c r="AC844" s="3"/>
      <c r="AD844" s="67"/>
      <c r="AE844" s="3"/>
      <c r="AF844" s="3"/>
      <c r="AG844" s="3"/>
      <c r="AH844" s="102"/>
    </row>
    <row r="845" spans="29:34" x14ac:dyDescent="0.25">
      <c r="AC845" s="3"/>
      <c r="AD845" s="67"/>
      <c r="AE845" s="3"/>
      <c r="AF845" s="3"/>
      <c r="AG845" s="3"/>
      <c r="AH845" s="102"/>
    </row>
    <row r="846" spans="29:34" x14ac:dyDescent="0.25">
      <c r="AC846" s="3"/>
      <c r="AD846" s="67"/>
      <c r="AE846" s="3"/>
      <c r="AF846" s="3"/>
      <c r="AG846" s="3"/>
      <c r="AH846" s="102"/>
    </row>
    <row r="847" spans="29:34" x14ac:dyDescent="0.25">
      <c r="AC847" s="3"/>
      <c r="AD847" s="67"/>
      <c r="AE847" s="3"/>
      <c r="AF847" s="3"/>
      <c r="AG847" s="3"/>
      <c r="AH847" s="102"/>
    </row>
    <row r="848" spans="29:34" x14ac:dyDescent="0.25">
      <c r="AC848" s="3"/>
      <c r="AD848" s="67"/>
      <c r="AE848" s="3"/>
      <c r="AF848" s="3"/>
      <c r="AG848" s="3"/>
      <c r="AH848" s="102"/>
    </row>
    <row r="849" spans="29:34" x14ac:dyDescent="0.25">
      <c r="AC849" s="3"/>
      <c r="AD849" s="67"/>
      <c r="AE849" s="3"/>
      <c r="AF849" s="3"/>
      <c r="AG849" s="3"/>
      <c r="AH849" s="102"/>
    </row>
    <row r="850" spans="29:34" x14ac:dyDescent="0.25">
      <c r="AC850" s="3"/>
      <c r="AD850" s="67"/>
      <c r="AE850" s="3"/>
      <c r="AF850" s="3"/>
      <c r="AG850" s="3"/>
      <c r="AH850" s="102"/>
    </row>
    <row r="851" spans="29:34" x14ac:dyDescent="0.25">
      <c r="AC851" s="3"/>
      <c r="AD851" s="67"/>
      <c r="AE851" s="3"/>
      <c r="AF851" s="3"/>
      <c r="AG851" s="3"/>
      <c r="AH851" s="102"/>
    </row>
    <row r="852" spans="29:34" x14ac:dyDescent="0.25">
      <c r="AC852" s="3"/>
      <c r="AD852" s="67"/>
      <c r="AE852" s="3"/>
      <c r="AF852" s="3"/>
      <c r="AG852" s="3"/>
      <c r="AH852" s="102"/>
    </row>
    <row r="853" spans="29:34" x14ac:dyDescent="0.25">
      <c r="AC853" s="3"/>
      <c r="AD853" s="67"/>
      <c r="AE853" s="3"/>
      <c r="AF853" s="3"/>
      <c r="AG853" s="3"/>
      <c r="AH853" s="102"/>
    </row>
    <row r="854" spans="29:34" x14ac:dyDescent="0.25">
      <c r="AC854" s="3"/>
      <c r="AD854" s="67"/>
      <c r="AE854" s="3"/>
      <c r="AF854" s="3"/>
      <c r="AG854" s="3"/>
      <c r="AH854" s="102"/>
    </row>
    <row r="855" spans="29:34" x14ac:dyDescent="0.25">
      <c r="AC855" s="3"/>
      <c r="AD855" s="67"/>
      <c r="AE855" s="3"/>
      <c r="AF855" s="3"/>
      <c r="AG855" s="3"/>
      <c r="AH855" s="102"/>
    </row>
    <row r="856" spans="29:34" x14ac:dyDescent="0.25">
      <c r="AC856" s="3"/>
      <c r="AD856" s="67"/>
      <c r="AE856" s="3"/>
      <c r="AF856" s="3"/>
      <c r="AG856" s="3"/>
      <c r="AH856" s="102"/>
    </row>
    <row r="857" spans="29:34" x14ac:dyDescent="0.25">
      <c r="AC857" s="3"/>
      <c r="AD857" s="67"/>
      <c r="AE857" s="3"/>
      <c r="AF857" s="3"/>
      <c r="AG857" s="3"/>
      <c r="AH857" s="102"/>
    </row>
    <row r="858" spans="29:34" x14ac:dyDescent="0.25">
      <c r="AC858" s="3"/>
      <c r="AD858" s="67"/>
      <c r="AE858" s="3"/>
      <c r="AF858" s="3"/>
      <c r="AG858" s="3"/>
      <c r="AH858" s="102"/>
    </row>
    <row r="859" spans="29:34" x14ac:dyDescent="0.25">
      <c r="AC859" s="3"/>
      <c r="AD859" s="67"/>
      <c r="AE859" s="3"/>
      <c r="AF859" s="3"/>
      <c r="AG859" s="3"/>
      <c r="AH859" s="102"/>
    </row>
    <row r="860" spans="29:34" x14ac:dyDescent="0.25">
      <c r="AC860" s="3"/>
      <c r="AD860" s="67"/>
      <c r="AE860" s="3"/>
      <c r="AF860" s="3"/>
      <c r="AG860" s="3"/>
      <c r="AH860" s="102"/>
    </row>
    <row r="861" spans="29:34" x14ac:dyDescent="0.25">
      <c r="AC861" s="3"/>
      <c r="AD861" s="67"/>
      <c r="AE861" s="3"/>
      <c r="AF861" s="3"/>
      <c r="AG861" s="3"/>
      <c r="AH861" s="102"/>
    </row>
    <row r="862" spans="29:34" x14ac:dyDescent="0.25">
      <c r="AC862" s="3"/>
      <c r="AD862" s="67"/>
      <c r="AE862" s="3"/>
      <c r="AF862" s="3"/>
      <c r="AG862" s="3"/>
      <c r="AH862" s="102"/>
    </row>
    <row r="863" spans="29:34" x14ac:dyDescent="0.25">
      <c r="AC863" s="3"/>
      <c r="AD863" s="67"/>
      <c r="AE863" s="3"/>
      <c r="AF863" s="3"/>
      <c r="AG863" s="3"/>
      <c r="AH863" s="102"/>
    </row>
    <row r="864" spans="29:34" x14ac:dyDescent="0.25">
      <c r="AC864" s="3"/>
      <c r="AD864" s="67"/>
      <c r="AE864" s="3"/>
      <c r="AF864" s="3"/>
      <c r="AG864" s="3"/>
      <c r="AH864" s="102"/>
    </row>
    <row r="865" spans="29:34" x14ac:dyDescent="0.25">
      <c r="AC865" s="3"/>
      <c r="AD865" s="67"/>
      <c r="AE865" s="3"/>
      <c r="AF865" s="3"/>
      <c r="AG865" s="3"/>
      <c r="AH865" s="102"/>
    </row>
    <row r="866" spans="29:34" x14ac:dyDescent="0.25">
      <c r="AC866" s="3"/>
      <c r="AD866" s="67"/>
      <c r="AE866" s="3"/>
      <c r="AF866" s="3"/>
      <c r="AG866" s="3"/>
      <c r="AH866" s="102"/>
    </row>
    <row r="867" spans="29:34" x14ac:dyDescent="0.25">
      <c r="AC867" s="3"/>
      <c r="AD867" s="67"/>
      <c r="AE867" s="3"/>
      <c r="AF867" s="3"/>
      <c r="AG867" s="3"/>
      <c r="AH867" s="102"/>
    </row>
    <row r="868" spans="29:34" x14ac:dyDescent="0.25">
      <c r="AC868" s="3"/>
      <c r="AD868" s="67"/>
      <c r="AE868" s="3"/>
      <c r="AF868" s="3"/>
      <c r="AG868" s="3"/>
      <c r="AH868" s="102"/>
    </row>
    <row r="869" spans="29:34" x14ac:dyDescent="0.25">
      <c r="AC869" s="3"/>
      <c r="AD869" s="67"/>
      <c r="AE869" s="3"/>
      <c r="AF869" s="3"/>
      <c r="AG869" s="3"/>
      <c r="AH869" s="102"/>
    </row>
    <row r="870" spans="29:34" x14ac:dyDescent="0.25">
      <c r="AC870" s="3"/>
      <c r="AD870" s="67"/>
      <c r="AE870" s="3"/>
      <c r="AF870" s="3"/>
      <c r="AG870" s="3"/>
      <c r="AH870" s="102"/>
    </row>
    <row r="871" spans="29:34" x14ac:dyDescent="0.25">
      <c r="AC871" s="3"/>
      <c r="AD871" s="67"/>
      <c r="AE871" s="3"/>
      <c r="AF871" s="3"/>
      <c r="AG871" s="3"/>
      <c r="AH871" s="102"/>
    </row>
    <row r="872" spans="29:34" x14ac:dyDescent="0.25">
      <c r="AC872" s="3"/>
      <c r="AD872" s="67"/>
      <c r="AE872" s="3"/>
      <c r="AF872" s="3"/>
      <c r="AG872" s="3"/>
      <c r="AH872" s="102"/>
    </row>
    <row r="873" spans="29:34" x14ac:dyDescent="0.25">
      <c r="AC873" s="3"/>
      <c r="AD873" s="67"/>
      <c r="AE873" s="3"/>
      <c r="AF873" s="3"/>
      <c r="AG873" s="3"/>
      <c r="AH873" s="102"/>
    </row>
    <row r="874" spans="29:34" x14ac:dyDescent="0.25">
      <c r="AC874" s="3"/>
      <c r="AD874" s="67"/>
      <c r="AE874" s="3"/>
      <c r="AF874" s="3"/>
      <c r="AG874" s="3"/>
      <c r="AH874" s="102"/>
    </row>
    <row r="875" spans="29:34" x14ac:dyDescent="0.25">
      <c r="AC875" s="3"/>
      <c r="AD875" s="67"/>
      <c r="AE875" s="3"/>
      <c r="AF875" s="3"/>
      <c r="AG875" s="3"/>
      <c r="AH875" s="102"/>
    </row>
    <row r="876" spans="29:34" x14ac:dyDescent="0.25">
      <c r="AC876" s="3"/>
      <c r="AD876" s="67"/>
      <c r="AE876" s="3"/>
      <c r="AF876" s="3"/>
      <c r="AG876" s="3"/>
      <c r="AH876" s="102"/>
    </row>
    <row r="877" spans="29:34" x14ac:dyDescent="0.25">
      <c r="AC877" s="3"/>
      <c r="AD877" s="67"/>
      <c r="AE877" s="3"/>
      <c r="AF877" s="3"/>
      <c r="AG877" s="3"/>
      <c r="AH877" s="102"/>
    </row>
    <row r="878" spans="29:34" x14ac:dyDescent="0.25">
      <c r="AC878" s="3"/>
      <c r="AD878" s="67"/>
      <c r="AE878" s="3"/>
      <c r="AF878" s="3"/>
      <c r="AG878" s="3"/>
      <c r="AH878" s="102"/>
    </row>
    <row r="879" spans="29:34" x14ac:dyDescent="0.25">
      <c r="AC879" s="3"/>
      <c r="AD879" s="67"/>
      <c r="AE879" s="3"/>
      <c r="AF879" s="3"/>
      <c r="AG879" s="3"/>
      <c r="AH879" s="102"/>
    </row>
    <row r="880" spans="29:34" x14ac:dyDescent="0.25">
      <c r="AC880" s="3"/>
      <c r="AD880" s="67"/>
      <c r="AE880" s="3"/>
      <c r="AF880" s="3"/>
      <c r="AG880" s="3"/>
      <c r="AH880" s="102"/>
    </row>
    <row r="881" spans="31:34" x14ac:dyDescent="0.25">
      <c r="AE881" s="3"/>
      <c r="AF881" s="3"/>
      <c r="AG881" s="3"/>
      <c r="AH881" s="102"/>
    </row>
    <row r="882" spans="31:34" x14ac:dyDescent="0.25">
      <c r="AE882" s="3"/>
      <c r="AF882" s="3"/>
      <c r="AG882" s="3"/>
      <c r="AH882" s="102"/>
    </row>
    <row r="883" spans="31:34" x14ac:dyDescent="0.25">
      <c r="AE883" s="3"/>
      <c r="AF883" s="3"/>
      <c r="AG883" s="3"/>
      <c r="AH883" s="102"/>
    </row>
    <row r="884" spans="31:34" x14ac:dyDescent="0.25">
      <c r="AE884" s="3"/>
      <c r="AF884" s="3"/>
      <c r="AG884" s="3"/>
      <c r="AH884" s="102"/>
    </row>
    <row r="885" spans="31:34" x14ac:dyDescent="0.25">
      <c r="AE885" s="3"/>
      <c r="AF885" s="3"/>
      <c r="AG885" s="3"/>
      <c r="AH885" s="102"/>
    </row>
    <row r="886" spans="31:34" x14ac:dyDescent="0.25">
      <c r="AE886" s="3"/>
      <c r="AF886" s="3"/>
      <c r="AG886" s="3"/>
      <c r="AH886" s="102"/>
    </row>
    <row r="887" spans="31:34" x14ac:dyDescent="0.25">
      <c r="AE887" s="3"/>
      <c r="AF887" s="3"/>
      <c r="AG887" s="3"/>
      <c r="AH887" s="102"/>
    </row>
    <row r="888" spans="31:34" x14ac:dyDescent="0.25">
      <c r="AE888" s="3"/>
      <c r="AF888" s="3"/>
      <c r="AG888" s="3"/>
      <c r="AH888" s="102"/>
    </row>
    <row r="889" spans="31:34" x14ac:dyDescent="0.25">
      <c r="AE889" s="3"/>
      <c r="AF889" s="3"/>
      <c r="AG889" s="3"/>
      <c r="AH889" s="102"/>
    </row>
    <row r="890" spans="31:34" x14ac:dyDescent="0.25">
      <c r="AE890" s="3"/>
      <c r="AF890" s="3"/>
      <c r="AG890" s="3"/>
      <c r="AH890" s="102"/>
    </row>
    <row r="891" spans="31:34" x14ac:dyDescent="0.25">
      <c r="AE891" s="3"/>
      <c r="AF891" s="3"/>
      <c r="AG891" s="3"/>
      <c r="AH891" s="102"/>
    </row>
    <row r="892" spans="31:34" x14ac:dyDescent="0.25">
      <c r="AE892" s="3"/>
      <c r="AF892" s="3"/>
      <c r="AG892" s="3"/>
      <c r="AH892" s="102"/>
    </row>
    <row r="893" spans="31:34" x14ac:dyDescent="0.25">
      <c r="AE893" s="3"/>
      <c r="AF893" s="3"/>
      <c r="AG893" s="3"/>
      <c r="AH893" s="102"/>
    </row>
    <row r="894" spans="31:34" x14ac:dyDescent="0.25">
      <c r="AE894" s="3"/>
      <c r="AF894" s="3"/>
      <c r="AG894" s="3"/>
      <c r="AH894" s="102"/>
    </row>
    <row r="895" spans="31:34" x14ac:dyDescent="0.25">
      <c r="AE895" s="3"/>
      <c r="AF895" s="3"/>
      <c r="AG895" s="3"/>
      <c r="AH895" s="102"/>
    </row>
    <row r="896" spans="31:34" x14ac:dyDescent="0.25">
      <c r="AE896" s="3"/>
      <c r="AF896" s="3"/>
      <c r="AG896" s="3"/>
      <c r="AH896" s="102"/>
    </row>
    <row r="897" spans="31:34" x14ac:dyDescent="0.25">
      <c r="AE897" s="3"/>
      <c r="AF897" s="3"/>
      <c r="AG897" s="3"/>
      <c r="AH897" s="102"/>
    </row>
    <row r="898" spans="31:34" x14ac:dyDescent="0.25">
      <c r="AE898" s="3"/>
      <c r="AF898" s="3"/>
      <c r="AG898" s="3"/>
      <c r="AH898" s="102"/>
    </row>
    <row r="899" spans="31:34" x14ac:dyDescent="0.25">
      <c r="AE899" s="3"/>
      <c r="AF899" s="3"/>
      <c r="AG899" s="3"/>
      <c r="AH899" s="102"/>
    </row>
    <row r="900" spans="31:34" x14ac:dyDescent="0.25">
      <c r="AE900" s="3"/>
      <c r="AF900" s="3"/>
      <c r="AG900" s="3"/>
      <c r="AH900" s="102"/>
    </row>
    <row r="901" spans="31:34" x14ac:dyDescent="0.25">
      <c r="AE901" s="3"/>
      <c r="AF901" s="3"/>
      <c r="AG901" s="3"/>
      <c r="AH901" s="102"/>
    </row>
    <row r="902" spans="31:34" x14ac:dyDescent="0.25">
      <c r="AE902" s="3"/>
      <c r="AF902" s="3"/>
      <c r="AG902" s="3"/>
      <c r="AH902" s="102"/>
    </row>
    <row r="903" spans="31:34" x14ac:dyDescent="0.25">
      <c r="AE903" s="3"/>
      <c r="AF903" s="3"/>
      <c r="AG903" s="3"/>
      <c r="AH903" s="102"/>
    </row>
    <row r="904" spans="31:34" x14ac:dyDescent="0.25">
      <c r="AE904" s="3"/>
      <c r="AF904" s="3"/>
      <c r="AG904" s="3"/>
      <c r="AH904" s="102"/>
    </row>
    <row r="905" spans="31:34" x14ac:dyDescent="0.25">
      <c r="AE905" s="3"/>
      <c r="AF905" s="3"/>
      <c r="AG905" s="3"/>
      <c r="AH905" s="102"/>
    </row>
    <row r="906" spans="31:34" x14ac:dyDescent="0.25">
      <c r="AE906" s="3"/>
      <c r="AF906" s="3"/>
      <c r="AG906" s="3"/>
      <c r="AH906" s="102"/>
    </row>
    <row r="907" spans="31:34" x14ac:dyDescent="0.25">
      <c r="AE907" s="3"/>
      <c r="AF907" s="3"/>
      <c r="AG907" s="3"/>
      <c r="AH907" s="102"/>
    </row>
    <row r="908" spans="31:34" x14ac:dyDescent="0.25">
      <c r="AE908" s="3"/>
      <c r="AF908" s="3"/>
      <c r="AG908" s="3"/>
      <c r="AH908" s="102"/>
    </row>
    <row r="909" spans="31:34" x14ac:dyDescent="0.25">
      <c r="AE909" s="3"/>
      <c r="AF909" s="3"/>
      <c r="AG909" s="3"/>
      <c r="AH909" s="102"/>
    </row>
    <row r="910" spans="31:34" x14ac:dyDescent="0.25">
      <c r="AE910" s="3"/>
      <c r="AF910" s="3"/>
      <c r="AG910" s="3"/>
      <c r="AH910" s="102"/>
    </row>
    <row r="911" spans="31:34" x14ac:dyDescent="0.25">
      <c r="AE911" s="3"/>
      <c r="AF911" s="3"/>
      <c r="AG911" s="3"/>
      <c r="AH911" s="102"/>
    </row>
    <row r="912" spans="31:34" x14ac:dyDescent="0.25">
      <c r="AE912" s="3"/>
      <c r="AF912" s="3"/>
      <c r="AG912" s="3"/>
      <c r="AH912" s="102"/>
    </row>
    <row r="913" spans="31:34" x14ac:dyDescent="0.25">
      <c r="AE913" s="3"/>
      <c r="AF913" s="3"/>
      <c r="AG913" s="3"/>
      <c r="AH913" s="102"/>
    </row>
    <row r="914" spans="31:34" x14ac:dyDescent="0.25">
      <c r="AE914" s="3"/>
      <c r="AF914" s="3"/>
      <c r="AG914" s="3"/>
      <c r="AH914" s="102"/>
    </row>
    <row r="915" spans="31:34" x14ac:dyDescent="0.25">
      <c r="AE915" s="3"/>
      <c r="AF915" s="3"/>
      <c r="AG915" s="3"/>
      <c r="AH915" s="102"/>
    </row>
    <row r="916" spans="31:34" x14ac:dyDescent="0.25">
      <c r="AE916" s="3"/>
      <c r="AF916" s="3"/>
      <c r="AG916" s="3"/>
      <c r="AH916" s="102"/>
    </row>
    <row r="917" spans="31:34" x14ac:dyDescent="0.25">
      <c r="AE917" s="3"/>
      <c r="AF917" s="3"/>
      <c r="AG917" s="3"/>
      <c r="AH917" s="102"/>
    </row>
    <row r="918" spans="31:34" x14ac:dyDescent="0.25">
      <c r="AE918" s="3"/>
      <c r="AF918" s="3"/>
      <c r="AG918" s="3"/>
      <c r="AH918" s="102"/>
    </row>
    <row r="919" spans="31:34" x14ac:dyDescent="0.25">
      <c r="AE919" s="3"/>
      <c r="AF919" s="3"/>
      <c r="AG919" s="3"/>
      <c r="AH919" s="102"/>
    </row>
    <row r="920" spans="31:34" x14ac:dyDescent="0.25">
      <c r="AE920" s="3"/>
      <c r="AF920" s="3"/>
      <c r="AG920" s="3"/>
      <c r="AH920" s="102"/>
    </row>
    <row r="921" spans="31:34" x14ac:dyDescent="0.25">
      <c r="AE921" s="3"/>
      <c r="AF921" s="3"/>
      <c r="AG921" s="3"/>
      <c r="AH921" s="102"/>
    </row>
    <row r="922" spans="31:34" x14ac:dyDescent="0.25">
      <c r="AE922" s="3"/>
      <c r="AF922" s="3"/>
      <c r="AG922" s="3"/>
      <c r="AH922" s="102"/>
    </row>
    <row r="923" spans="31:34" x14ac:dyDescent="0.25">
      <c r="AE923" s="3"/>
      <c r="AF923" s="3"/>
      <c r="AG923" s="3"/>
      <c r="AH923" s="102"/>
    </row>
    <row r="924" spans="31:34" x14ac:dyDescent="0.25">
      <c r="AE924" s="3"/>
      <c r="AF924" s="3"/>
      <c r="AG924" s="3"/>
      <c r="AH924" s="102"/>
    </row>
    <row r="925" spans="31:34" x14ac:dyDescent="0.25">
      <c r="AE925" s="3"/>
      <c r="AF925" s="3"/>
      <c r="AG925" s="3"/>
      <c r="AH925" s="102"/>
    </row>
    <row r="926" spans="31:34" x14ac:dyDescent="0.25">
      <c r="AE926" s="3"/>
      <c r="AF926" s="3"/>
      <c r="AG926" s="3"/>
      <c r="AH926" s="102"/>
    </row>
    <row r="927" spans="31:34" x14ac:dyDescent="0.25">
      <c r="AE927" s="3"/>
      <c r="AF927" s="3"/>
      <c r="AG927" s="3"/>
      <c r="AH927" s="102"/>
    </row>
    <row r="928" spans="31:34" x14ac:dyDescent="0.25">
      <c r="AE928" s="3"/>
      <c r="AF928" s="3"/>
      <c r="AG928" s="3"/>
      <c r="AH928" s="102"/>
    </row>
    <row r="929" spans="31:34" x14ac:dyDescent="0.25">
      <c r="AE929" s="3"/>
      <c r="AF929" s="3"/>
      <c r="AG929" s="3"/>
      <c r="AH929" s="102"/>
    </row>
    <row r="930" spans="31:34" x14ac:dyDescent="0.25">
      <c r="AE930" s="3"/>
      <c r="AF930" s="3"/>
      <c r="AG930" s="3"/>
      <c r="AH930" s="102"/>
    </row>
    <row r="931" spans="31:34" x14ac:dyDescent="0.25">
      <c r="AE931" s="3"/>
      <c r="AF931" s="3"/>
      <c r="AG931" s="3"/>
      <c r="AH931" s="102"/>
    </row>
    <row r="932" spans="31:34" x14ac:dyDescent="0.25">
      <c r="AE932" s="3"/>
      <c r="AF932" s="3"/>
      <c r="AG932" s="3"/>
      <c r="AH932" s="102"/>
    </row>
    <row r="933" spans="31:34" x14ac:dyDescent="0.25">
      <c r="AE933" s="3"/>
      <c r="AF933" s="3"/>
      <c r="AG933" s="3"/>
      <c r="AH933" s="102"/>
    </row>
    <row r="934" spans="31:34" x14ac:dyDescent="0.25">
      <c r="AE934" s="3"/>
      <c r="AF934" s="3"/>
      <c r="AG934" s="3"/>
      <c r="AH934" s="102"/>
    </row>
    <row r="935" spans="31:34" x14ac:dyDescent="0.25">
      <c r="AE935" s="3"/>
      <c r="AF935" s="3"/>
      <c r="AG935" s="3"/>
      <c r="AH935" s="102"/>
    </row>
    <row r="936" spans="31:34" x14ac:dyDescent="0.25">
      <c r="AE936" s="3"/>
      <c r="AF936" s="3"/>
      <c r="AG936" s="3"/>
      <c r="AH936" s="102"/>
    </row>
    <row r="937" spans="31:34" x14ac:dyDescent="0.25">
      <c r="AE937" s="3"/>
      <c r="AF937" s="3"/>
      <c r="AG937" s="3"/>
      <c r="AH937" s="102"/>
    </row>
    <row r="938" spans="31:34" x14ac:dyDescent="0.25">
      <c r="AE938" s="3"/>
      <c r="AF938" s="3"/>
      <c r="AG938" s="3"/>
      <c r="AH938" s="102"/>
    </row>
    <row r="939" spans="31:34" x14ac:dyDescent="0.25">
      <c r="AE939" s="3"/>
      <c r="AF939" s="3"/>
      <c r="AG939" s="3"/>
      <c r="AH939" s="102"/>
    </row>
    <row r="940" spans="31:34" x14ac:dyDescent="0.25">
      <c r="AE940" s="3"/>
      <c r="AF940" s="3"/>
      <c r="AG940" s="3"/>
      <c r="AH940" s="102"/>
    </row>
    <row r="941" spans="31:34" x14ac:dyDescent="0.25">
      <c r="AE941" s="3"/>
      <c r="AF941" s="3"/>
      <c r="AG941" s="3"/>
      <c r="AH941" s="102"/>
    </row>
    <row r="942" spans="31:34" x14ac:dyDescent="0.25">
      <c r="AE942" s="3"/>
      <c r="AF942" s="3"/>
      <c r="AG942" s="3"/>
      <c r="AH942" s="102"/>
    </row>
    <row r="943" spans="31:34" x14ac:dyDescent="0.25">
      <c r="AE943" s="3"/>
      <c r="AF943" s="3"/>
      <c r="AG943" s="3"/>
      <c r="AH943" s="102"/>
    </row>
    <row r="944" spans="31:34" x14ac:dyDescent="0.25">
      <c r="AE944" s="3"/>
      <c r="AF944" s="3"/>
      <c r="AG944" s="3"/>
      <c r="AH944" s="102"/>
    </row>
    <row r="945" spans="31:34" x14ac:dyDescent="0.25">
      <c r="AE945" s="3"/>
      <c r="AF945" s="3"/>
      <c r="AG945" s="3"/>
      <c r="AH945" s="102"/>
    </row>
    <row r="946" spans="31:34" x14ac:dyDescent="0.25">
      <c r="AE946" s="3"/>
      <c r="AF946" s="3"/>
      <c r="AG946" s="3"/>
      <c r="AH946" s="102"/>
    </row>
    <row r="947" spans="31:34" x14ac:dyDescent="0.25">
      <c r="AE947" s="3"/>
      <c r="AF947" s="3"/>
      <c r="AG947" s="3"/>
      <c r="AH947" s="102"/>
    </row>
    <row r="948" spans="31:34" x14ac:dyDescent="0.25">
      <c r="AE948" s="3"/>
      <c r="AF948" s="3"/>
      <c r="AG948" s="3"/>
      <c r="AH948" s="102"/>
    </row>
    <row r="949" spans="31:34" x14ac:dyDescent="0.25">
      <c r="AE949" s="3"/>
      <c r="AF949" s="3"/>
      <c r="AG949" s="3"/>
      <c r="AH949" s="102"/>
    </row>
    <row r="950" spans="31:34" x14ac:dyDescent="0.25">
      <c r="AE950" s="3"/>
      <c r="AF950" s="3"/>
      <c r="AG950" s="3"/>
      <c r="AH950" s="102"/>
    </row>
    <row r="951" spans="31:34" x14ac:dyDescent="0.25">
      <c r="AE951" s="3"/>
      <c r="AF951" s="3"/>
      <c r="AG951" s="3"/>
      <c r="AH951" s="102"/>
    </row>
    <row r="952" spans="31:34" x14ac:dyDescent="0.25">
      <c r="AE952" s="3"/>
      <c r="AF952" s="3"/>
      <c r="AG952" s="3"/>
      <c r="AH952" s="102"/>
    </row>
    <row r="953" spans="31:34" x14ac:dyDescent="0.25">
      <c r="AE953" s="3"/>
      <c r="AF953" s="3"/>
      <c r="AG953" s="3"/>
      <c r="AH953" s="102"/>
    </row>
    <row r="954" spans="31:34" x14ac:dyDescent="0.25">
      <c r="AE954" s="3"/>
      <c r="AF954" s="3"/>
      <c r="AG954" s="3"/>
      <c r="AH954" s="102"/>
    </row>
    <row r="955" spans="31:34" x14ac:dyDescent="0.25">
      <c r="AE955" s="3"/>
      <c r="AF955" s="3"/>
      <c r="AG955" s="3"/>
      <c r="AH955" s="102"/>
    </row>
    <row r="956" spans="31:34" x14ac:dyDescent="0.25">
      <c r="AE956" s="3"/>
      <c r="AF956" s="3"/>
      <c r="AG956" s="3"/>
      <c r="AH956" s="102"/>
    </row>
    <row r="957" spans="31:34" x14ac:dyDescent="0.25">
      <c r="AE957" s="3"/>
      <c r="AF957" s="3"/>
      <c r="AG957" s="3"/>
      <c r="AH957" s="102"/>
    </row>
    <row r="958" spans="31:34" x14ac:dyDescent="0.25">
      <c r="AE958" s="3"/>
      <c r="AF958" s="3"/>
      <c r="AG958" s="3"/>
      <c r="AH958" s="102"/>
    </row>
    <row r="959" spans="31:34" x14ac:dyDescent="0.25">
      <c r="AE959" s="3"/>
      <c r="AF959" s="3"/>
      <c r="AG959" s="3"/>
      <c r="AH959" s="102"/>
    </row>
    <row r="960" spans="31:34" x14ac:dyDescent="0.25">
      <c r="AE960" s="3"/>
      <c r="AF960" s="3"/>
      <c r="AG960" s="3"/>
      <c r="AH960" s="102"/>
    </row>
    <row r="961" spans="31:34" x14ac:dyDescent="0.25">
      <c r="AE961" s="3"/>
      <c r="AF961" s="3"/>
      <c r="AG961" s="3"/>
      <c r="AH961" s="102"/>
    </row>
    <row r="962" spans="31:34" x14ac:dyDescent="0.25">
      <c r="AE962" s="3"/>
      <c r="AF962" s="3"/>
      <c r="AG962" s="3"/>
      <c r="AH962" s="102"/>
    </row>
    <row r="963" spans="31:34" x14ac:dyDescent="0.25">
      <c r="AE963" s="3"/>
      <c r="AF963" s="3"/>
      <c r="AG963" s="3"/>
      <c r="AH963" s="102"/>
    </row>
    <row r="964" spans="31:34" x14ac:dyDescent="0.25">
      <c r="AE964" s="3"/>
      <c r="AF964" s="3"/>
      <c r="AG964" s="3"/>
      <c r="AH964" s="102"/>
    </row>
    <row r="965" spans="31:34" x14ac:dyDescent="0.25">
      <c r="AE965" s="3"/>
      <c r="AF965" s="3"/>
      <c r="AG965" s="3"/>
      <c r="AH965" s="102"/>
    </row>
    <row r="966" spans="31:34" x14ac:dyDescent="0.25">
      <c r="AE966" s="3"/>
      <c r="AF966" s="3"/>
      <c r="AG966" s="3"/>
      <c r="AH966" s="102"/>
    </row>
    <row r="967" spans="31:34" x14ac:dyDescent="0.25">
      <c r="AE967" s="3"/>
      <c r="AF967" s="3"/>
      <c r="AG967" s="3"/>
      <c r="AH967" s="102"/>
    </row>
    <row r="968" spans="31:34" x14ac:dyDescent="0.25">
      <c r="AE968" s="3"/>
      <c r="AF968" s="3"/>
      <c r="AG968" s="3"/>
      <c r="AH968" s="102"/>
    </row>
    <row r="969" spans="31:34" x14ac:dyDescent="0.25">
      <c r="AE969" s="3"/>
      <c r="AF969" s="3"/>
      <c r="AG969" s="3"/>
      <c r="AH969" s="102"/>
    </row>
    <row r="970" spans="31:34" x14ac:dyDescent="0.25">
      <c r="AE970" s="3"/>
      <c r="AF970" s="3"/>
      <c r="AG970" s="3"/>
      <c r="AH970" s="102"/>
    </row>
    <row r="971" spans="31:34" x14ac:dyDescent="0.25">
      <c r="AE971" s="3"/>
      <c r="AF971" s="3"/>
      <c r="AG971" s="3"/>
      <c r="AH971" s="102"/>
    </row>
    <row r="972" spans="31:34" x14ac:dyDescent="0.25">
      <c r="AE972" s="3"/>
      <c r="AF972" s="3"/>
      <c r="AG972" s="3"/>
      <c r="AH972" s="102"/>
    </row>
    <row r="973" spans="31:34" x14ac:dyDescent="0.25">
      <c r="AE973" s="3"/>
      <c r="AF973" s="3"/>
      <c r="AG973" s="3"/>
      <c r="AH973" s="102"/>
    </row>
    <row r="974" spans="31:34" x14ac:dyDescent="0.25">
      <c r="AE974" s="3"/>
      <c r="AF974" s="3"/>
      <c r="AG974" s="3"/>
      <c r="AH974" s="102"/>
    </row>
    <row r="975" spans="31:34" x14ac:dyDescent="0.25">
      <c r="AE975" s="3"/>
      <c r="AF975" s="3"/>
      <c r="AG975" s="3"/>
      <c r="AH975" s="102"/>
    </row>
    <row r="976" spans="31:34" x14ac:dyDescent="0.25">
      <c r="AE976" s="3"/>
      <c r="AF976" s="3"/>
      <c r="AG976" s="3"/>
      <c r="AH976" s="102"/>
    </row>
    <row r="977" spans="31:34" x14ac:dyDescent="0.25">
      <c r="AE977" s="3"/>
      <c r="AF977" s="3"/>
      <c r="AG977" s="3"/>
      <c r="AH977" s="102"/>
    </row>
    <row r="978" spans="31:34" x14ac:dyDescent="0.25">
      <c r="AE978" s="3"/>
      <c r="AF978" s="3"/>
      <c r="AG978" s="3"/>
      <c r="AH978" s="102"/>
    </row>
    <row r="979" spans="31:34" x14ac:dyDescent="0.25">
      <c r="AE979" s="3"/>
      <c r="AF979" s="3"/>
      <c r="AG979" s="3"/>
      <c r="AH979" s="102"/>
    </row>
    <row r="980" spans="31:34" x14ac:dyDescent="0.25">
      <c r="AE980" s="3"/>
      <c r="AF980" s="3"/>
      <c r="AG980" s="3"/>
      <c r="AH980" s="102"/>
    </row>
    <row r="981" spans="31:34" x14ac:dyDescent="0.25">
      <c r="AE981" s="3"/>
      <c r="AF981" s="3"/>
      <c r="AG981" s="3"/>
      <c r="AH981" s="102"/>
    </row>
    <row r="982" spans="31:34" x14ac:dyDescent="0.25">
      <c r="AE982" s="3"/>
      <c r="AF982" s="3"/>
      <c r="AG982" s="3"/>
      <c r="AH982" s="102"/>
    </row>
    <row r="983" spans="31:34" x14ac:dyDescent="0.25">
      <c r="AE983" s="3"/>
      <c r="AF983" s="3"/>
      <c r="AG983" s="3"/>
      <c r="AH983" s="102"/>
    </row>
    <row r="984" spans="31:34" x14ac:dyDescent="0.25">
      <c r="AE984" s="3"/>
      <c r="AF984" s="3"/>
      <c r="AG984" s="3"/>
      <c r="AH984" s="102"/>
    </row>
    <row r="985" spans="31:34" x14ac:dyDescent="0.25">
      <c r="AE985" s="3"/>
      <c r="AF985" s="3"/>
      <c r="AG985" s="3"/>
      <c r="AH985" s="102"/>
    </row>
    <row r="986" spans="31:34" x14ac:dyDescent="0.25">
      <c r="AE986" s="3"/>
      <c r="AF986" s="3"/>
      <c r="AG986" s="3"/>
      <c r="AH986" s="102"/>
    </row>
    <row r="987" spans="31:34" x14ac:dyDescent="0.25">
      <c r="AE987" s="3"/>
      <c r="AF987" s="3"/>
      <c r="AG987" s="3"/>
      <c r="AH987" s="102"/>
    </row>
    <row r="988" spans="31:34" x14ac:dyDescent="0.25">
      <c r="AE988" s="3"/>
      <c r="AF988" s="3"/>
      <c r="AG988" s="3"/>
      <c r="AH988" s="102"/>
    </row>
    <row r="989" spans="31:34" x14ac:dyDescent="0.25">
      <c r="AE989" s="3"/>
      <c r="AF989" s="3"/>
      <c r="AG989" s="3"/>
      <c r="AH989" s="102"/>
    </row>
    <row r="990" spans="31:34" x14ac:dyDescent="0.25">
      <c r="AE990" s="3"/>
      <c r="AF990" s="3"/>
      <c r="AG990" s="3"/>
      <c r="AH990" s="102"/>
    </row>
    <row r="991" spans="31:34" x14ac:dyDescent="0.25">
      <c r="AE991" s="3"/>
      <c r="AF991" s="3"/>
      <c r="AG991" s="3"/>
      <c r="AH991" s="102"/>
    </row>
    <row r="992" spans="31:34" x14ac:dyDescent="0.25">
      <c r="AE992" s="3"/>
      <c r="AF992" s="3"/>
      <c r="AG992" s="3"/>
      <c r="AH992" s="102"/>
    </row>
    <row r="993" spans="31:34" x14ac:dyDescent="0.25">
      <c r="AE993" s="3"/>
      <c r="AF993" s="3"/>
      <c r="AG993" s="3"/>
      <c r="AH993" s="102"/>
    </row>
    <row r="994" spans="31:34" x14ac:dyDescent="0.25">
      <c r="AE994" s="3"/>
      <c r="AF994" s="3"/>
      <c r="AG994" s="3"/>
      <c r="AH994" s="102"/>
    </row>
    <row r="995" spans="31:34" x14ac:dyDescent="0.25">
      <c r="AE995" s="3"/>
      <c r="AF995" s="3"/>
      <c r="AG995" s="3"/>
      <c r="AH995" s="102"/>
    </row>
    <row r="996" spans="31:34" x14ac:dyDescent="0.25">
      <c r="AE996" s="3"/>
      <c r="AF996" s="3"/>
      <c r="AG996" s="3"/>
      <c r="AH996" s="102"/>
    </row>
    <row r="997" spans="31:34" x14ac:dyDescent="0.25">
      <c r="AE997" s="3"/>
      <c r="AF997" s="3"/>
      <c r="AG997" s="3"/>
      <c r="AH997" s="102"/>
    </row>
    <row r="998" spans="31:34" x14ac:dyDescent="0.25">
      <c r="AE998" s="3"/>
      <c r="AF998" s="3"/>
      <c r="AG998" s="3"/>
      <c r="AH998" s="102"/>
    </row>
    <row r="999" spans="31:34" x14ac:dyDescent="0.25">
      <c r="AE999" s="3"/>
      <c r="AF999" s="3"/>
      <c r="AG999" s="3"/>
      <c r="AH999" s="102"/>
    </row>
    <row r="1000" spans="31:34" x14ac:dyDescent="0.25">
      <c r="AE1000" s="3"/>
      <c r="AF1000" s="3"/>
      <c r="AG1000" s="3"/>
      <c r="AH1000" s="102"/>
    </row>
    <row r="1001" spans="31:34" x14ac:dyDescent="0.25">
      <c r="AE1001" s="3"/>
      <c r="AF1001" s="3"/>
      <c r="AG1001" s="3"/>
      <c r="AH1001" s="102"/>
    </row>
    <row r="1002" spans="31:34" x14ac:dyDescent="0.25">
      <c r="AE1002" s="3"/>
      <c r="AF1002" s="3"/>
      <c r="AG1002" s="3"/>
      <c r="AH1002" s="102"/>
    </row>
    <row r="1003" spans="31:34" x14ac:dyDescent="0.25">
      <c r="AE1003" s="3"/>
      <c r="AF1003" s="3"/>
      <c r="AG1003" s="3"/>
      <c r="AH1003" s="102"/>
    </row>
    <row r="1004" spans="31:34" x14ac:dyDescent="0.25">
      <c r="AE1004" s="3"/>
      <c r="AF1004" s="3"/>
      <c r="AG1004" s="3"/>
      <c r="AH1004" s="102"/>
    </row>
    <row r="1005" spans="31:34" x14ac:dyDescent="0.25">
      <c r="AE1005" s="3"/>
      <c r="AF1005" s="3"/>
      <c r="AG1005" s="3"/>
      <c r="AH1005" s="102"/>
    </row>
    <row r="1006" spans="31:34" x14ac:dyDescent="0.25">
      <c r="AE1006" s="3"/>
      <c r="AF1006" s="3"/>
      <c r="AG1006" s="3"/>
      <c r="AH1006" s="102"/>
    </row>
    <row r="1007" spans="31:34" x14ac:dyDescent="0.25">
      <c r="AE1007" s="3"/>
      <c r="AF1007" s="3"/>
      <c r="AG1007" s="3"/>
      <c r="AH1007" s="102"/>
    </row>
    <row r="1008" spans="31:34" x14ac:dyDescent="0.25">
      <c r="AE1008" s="3"/>
      <c r="AF1008" s="3"/>
      <c r="AG1008" s="3"/>
      <c r="AH1008" s="102"/>
    </row>
    <row r="1009" spans="31:34" x14ac:dyDescent="0.25">
      <c r="AE1009" s="3"/>
      <c r="AF1009" s="3"/>
      <c r="AG1009" s="3"/>
      <c r="AH1009" s="102"/>
    </row>
    <row r="1010" spans="31:34" x14ac:dyDescent="0.25">
      <c r="AE1010" s="3"/>
      <c r="AF1010" s="3"/>
      <c r="AG1010" s="3"/>
      <c r="AH1010" s="102"/>
    </row>
    <row r="1011" spans="31:34" x14ac:dyDescent="0.25">
      <c r="AE1011" s="3"/>
      <c r="AF1011" s="3"/>
      <c r="AG1011" s="3"/>
      <c r="AH1011" s="102"/>
    </row>
    <row r="1012" spans="31:34" x14ac:dyDescent="0.25">
      <c r="AE1012" s="3"/>
      <c r="AF1012" s="3"/>
      <c r="AG1012" s="3"/>
      <c r="AH1012" s="102"/>
    </row>
    <row r="1013" spans="31:34" x14ac:dyDescent="0.25">
      <c r="AE1013" s="3"/>
      <c r="AF1013" s="3"/>
      <c r="AG1013" s="3"/>
      <c r="AH1013" s="102"/>
    </row>
    <row r="1014" spans="31:34" x14ac:dyDescent="0.25">
      <c r="AE1014" s="3"/>
      <c r="AF1014" s="3"/>
      <c r="AG1014" s="3"/>
      <c r="AH1014" s="102"/>
    </row>
    <row r="1015" spans="31:34" x14ac:dyDescent="0.25">
      <c r="AE1015" s="3"/>
      <c r="AF1015" s="3"/>
      <c r="AG1015" s="3"/>
      <c r="AH1015" s="102"/>
    </row>
    <row r="1016" spans="31:34" x14ac:dyDescent="0.25">
      <c r="AE1016" s="3"/>
      <c r="AF1016" s="3"/>
      <c r="AG1016" s="3"/>
      <c r="AH1016" s="102"/>
    </row>
    <row r="1017" spans="31:34" x14ac:dyDescent="0.25">
      <c r="AE1017" s="3"/>
      <c r="AF1017" s="3"/>
      <c r="AG1017" s="3"/>
      <c r="AH1017" s="102"/>
    </row>
    <row r="1018" spans="31:34" x14ac:dyDescent="0.25">
      <c r="AE1018" s="3"/>
      <c r="AF1018" s="3"/>
      <c r="AG1018" s="3"/>
      <c r="AH1018" s="102"/>
    </row>
    <row r="1019" spans="31:34" x14ac:dyDescent="0.25">
      <c r="AE1019" s="3"/>
      <c r="AF1019" s="3"/>
      <c r="AG1019" s="3"/>
      <c r="AH1019" s="102"/>
    </row>
    <row r="1020" spans="31:34" x14ac:dyDescent="0.25">
      <c r="AE1020" s="3"/>
      <c r="AF1020" s="3"/>
      <c r="AG1020" s="3"/>
      <c r="AH1020" s="102"/>
    </row>
    <row r="1021" spans="31:34" x14ac:dyDescent="0.25">
      <c r="AE1021" s="3"/>
      <c r="AF1021" s="3"/>
      <c r="AG1021" s="3"/>
      <c r="AH1021" s="102"/>
    </row>
    <row r="1022" spans="31:34" x14ac:dyDescent="0.25">
      <c r="AE1022" s="3"/>
      <c r="AF1022" s="3"/>
      <c r="AG1022" s="3"/>
      <c r="AH1022" s="102"/>
    </row>
    <row r="1023" spans="31:34" x14ac:dyDescent="0.25">
      <c r="AE1023" s="3"/>
      <c r="AF1023" s="3"/>
      <c r="AG1023" s="3"/>
      <c r="AH1023" s="102"/>
    </row>
    <row r="1024" spans="31:34" x14ac:dyDescent="0.25">
      <c r="AE1024" s="3"/>
      <c r="AF1024" s="3"/>
      <c r="AG1024" s="3"/>
      <c r="AH1024" s="102"/>
    </row>
    <row r="1025" spans="31:34" x14ac:dyDescent="0.25">
      <c r="AE1025" s="3"/>
      <c r="AF1025" s="3"/>
      <c r="AG1025" s="3"/>
      <c r="AH1025" s="102"/>
    </row>
    <row r="1026" spans="31:34" x14ac:dyDescent="0.25">
      <c r="AE1026" s="3"/>
      <c r="AF1026" s="3"/>
      <c r="AG1026" s="3"/>
      <c r="AH1026" s="102"/>
    </row>
    <row r="1027" spans="31:34" x14ac:dyDescent="0.25">
      <c r="AE1027" s="3"/>
      <c r="AF1027" s="3"/>
      <c r="AG1027" s="3"/>
      <c r="AH1027" s="102"/>
    </row>
    <row r="1028" spans="31:34" x14ac:dyDescent="0.25">
      <c r="AE1028" s="3"/>
      <c r="AF1028" s="3"/>
      <c r="AG1028" s="3"/>
      <c r="AH1028" s="102"/>
    </row>
    <row r="1029" spans="31:34" x14ac:dyDescent="0.25">
      <c r="AE1029" s="3"/>
      <c r="AF1029" s="3"/>
      <c r="AG1029" s="3"/>
      <c r="AH1029" s="102"/>
    </row>
    <row r="1030" spans="31:34" x14ac:dyDescent="0.25">
      <c r="AE1030" s="3"/>
      <c r="AF1030" s="3"/>
      <c r="AG1030" s="3"/>
      <c r="AH1030" s="102"/>
    </row>
    <row r="1031" spans="31:34" x14ac:dyDescent="0.25">
      <c r="AE1031" s="3"/>
      <c r="AF1031" s="3"/>
      <c r="AG1031" s="3"/>
      <c r="AH1031" s="102"/>
    </row>
    <row r="1032" spans="31:34" x14ac:dyDescent="0.25">
      <c r="AE1032" s="3"/>
      <c r="AF1032" s="3"/>
      <c r="AG1032" s="3"/>
      <c r="AH1032" s="102"/>
    </row>
    <row r="1033" spans="31:34" x14ac:dyDescent="0.25">
      <c r="AE1033" s="3"/>
      <c r="AF1033" s="3"/>
      <c r="AG1033" s="3"/>
      <c r="AH1033" s="102"/>
    </row>
    <row r="1034" spans="31:34" x14ac:dyDescent="0.25">
      <c r="AE1034" s="3"/>
      <c r="AF1034" s="3"/>
      <c r="AG1034" s="3"/>
      <c r="AH1034" s="102"/>
    </row>
    <row r="1035" spans="31:34" x14ac:dyDescent="0.25">
      <c r="AE1035" s="3"/>
      <c r="AF1035" s="3"/>
      <c r="AG1035" s="3"/>
      <c r="AH1035" s="102"/>
    </row>
    <row r="1036" spans="31:34" x14ac:dyDescent="0.25">
      <c r="AE1036" s="3"/>
      <c r="AF1036" s="3"/>
      <c r="AG1036" s="3"/>
      <c r="AH1036" s="102"/>
    </row>
    <row r="1037" spans="31:34" x14ac:dyDescent="0.25">
      <c r="AE1037" s="3"/>
      <c r="AF1037" s="3"/>
      <c r="AG1037" s="3"/>
      <c r="AH1037" s="102"/>
    </row>
    <row r="1038" spans="31:34" x14ac:dyDescent="0.25">
      <c r="AE1038" s="3"/>
      <c r="AF1038" s="3"/>
      <c r="AG1038" s="3"/>
      <c r="AH1038" s="102"/>
    </row>
    <row r="1039" spans="31:34" x14ac:dyDescent="0.25">
      <c r="AE1039" s="3"/>
      <c r="AF1039" s="3"/>
      <c r="AG1039" s="3"/>
      <c r="AH1039" s="102"/>
    </row>
    <row r="1040" spans="31:34" x14ac:dyDescent="0.25">
      <c r="AE1040" s="3"/>
      <c r="AF1040" s="3"/>
      <c r="AG1040" s="3"/>
      <c r="AH1040" s="102"/>
    </row>
    <row r="1041" spans="31:34" x14ac:dyDescent="0.25">
      <c r="AE1041" s="3"/>
      <c r="AF1041" s="3"/>
      <c r="AG1041" s="3"/>
      <c r="AH1041" s="102"/>
    </row>
    <row r="1042" spans="31:34" x14ac:dyDescent="0.25">
      <c r="AE1042" s="3"/>
      <c r="AF1042" s="3"/>
      <c r="AG1042" s="3"/>
      <c r="AH1042" s="102"/>
    </row>
    <row r="1043" spans="31:34" x14ac:dyDescent="0.25">
      <c r="AE1043" s="3"/>
      <c r="AF1043" s="3"/>
      <c r="AG1043" s="3"/>
      <c r="AH1043" s="102"/>
    </row>
    <row r="1044" spans="31:34" x14ac:dyDescent="0.25">
      <c r="AE1044" s="3"/>
      <c r="AF1044" s="3"/>
      <c r="AG1044" s="3"/>
      <c r="AH1044" s="102"/>
    </row>
    <row r="1045" spans="31:34" x14ac:dyDescent="0.25">
      <c r="AE1045" s="3"/>
      <c r="AF1045" s="3"/>
      <c r="AG1045" s="3"/>
      <c r="AH1045" s="102"/>
    </row>
    <row r="1046" spans="31:34" x14ac:dyDescent="0.25">
      <c r="AE1046" s="3"/>
      <c r="AF1046" s="3"/>
      <c r="AG1046" s="3"/>
      <c r="AH1046" s="102"/>
    </row>
    <row r="1047" spans="31:34" x14ac:dyDescent="0.25">
      <c r="AE1047" s="3"/>
      <c r="AF1047" s="3"/>
      <c r="AG1047" s="3"/>
      <c r="AH1047" s="102"/>
    </row>
    <row r="1048" spans="31:34" x14ac:dyDescent="0.25">
      <c r="AE1048" s="3"/>
      <c r="AF1048" s="3"/>
      <c r="AG1048" s="3"/>
      <c r="AH1048" s="102"/>
    </row>
    <row r="1049" spans="31:34" x14ac:dyDescent="0.25">
      <c r="AE1049" s="3"/>
      <c r="AF1049" s="3"/>
      <c r="AG1049" s="3"/>
      <c r="AH1049" s="102"/>
    </row>
    <row r="1050" spans="31:34" x14ac:dyDescent="0.25">
      <c r="AE1050" s="3"/>
      <c r="AF1050" s="3"/>
      <c r="AG1050" s="3"/>
      <c r="AH1050" s="102"/>
    </row>
    <row r="1051" spans="31:34" x14ac:dyDescent="0.25">
      <c r="AE1051" s="3"/>
      <c r="AF1051" s="3"/>
      <c r="AG1051" s="3"/>
      <c r="AH1051" s="102"/>
    </row>
    <row r="1052" spans="31:34" x14ac:dyDescent="0.25">
      <c r="AE1052" s="3"/>
      <c r="AF1052" s="3"/>
      <c r="AG1052" s="3"/>
      <c r="AH1052" s="102"/>
    </row>
    <row r="1053" spans="31:34" x14ac:dyDescent="0.25">
      <c r="AE1053" s="3"/>
      <c r="AF1053" s="3"/>
      <c r="AG1053" s="3"/>
      <c r="AH1053" s="102"/>
    </row>
    <row r="1054" spans="31:34" x14ac:dyDescent="0.25">
      <c r="AE1054" s="3"/>
      <c r="AF1054" s="3"/>
      <c r="AG1054" s="3"/>
      <c r="AH1054" s="102"/>
    </row>
    <row r="1055" spans="31:34" x14ac:dyDescent="0.25">
      <c r="AE1055" s="3"/>
      <c r="AF1055" s="3"/>
      <c r="AG1055" s="3"/>
      <c r="AH1055" s="102"/>
    </row>
    <row r="1056" spans="31:34" x14ac:dyDescent="0.25">
      <c r="AE1056" s="3"/>
      <c r="AF1056" s="3"/>
      <c r="AG1056" s="3"/>
      <c r="AH1056" s="102"/>
    </row>
    <row r="1057" spans="31:34" x14ac:dyDescent="0.25">
      <c r="AE1057" s="3"/>
      <c r="AF1057" s="3"/>
      <c r="AG1057" s="3"/>
      <c r="AH1057" s="102"/>
    </row>
    <row r="1058" spans="31:34" x14ac:dyDescent="0.25">
      <c r="AE1058" s="3"/>
      <c r="AF1058" s="3"/>
      <c r="AG1058" s="3"/>
      <c r="AH1058" s="102"/>
    </row>
    <row r="1059" spans="31:34" x14ac:dyDescent="0.25">
      <c r="AE1059" s="3"/>
      <c r="AF1059" s="3"/>
      <c r="AG1059" s="3"/>
      <c r="AH1059" s="102"/>
    </row>
    <row r="1060" spans="31:34" x14ac:dyDescent="0.25">
      <c r="AE1060" s="3"/>
      <c r="AF1060" s="3"/>
      <c r="AG1060" s="3"/>
      <c r="AH1060" s="102"/>
    </row>
    <row r="1061" spans="31:34" x14ac:dyDescent="0.25">
      <c r="AE1061" s="3"/>
      <c r="AF1061" s="3"/>
      <c r="AG1061" s="3"/>
      <c r="AH1061" s="102"/>
    </row>
    <row r="1062" spans="31:34" x14ac:dyDescent="0.25">
      <c r="AE1062" s="3"/>
      <c r="AF1062" s="3"/>
      <c r="AG1062" s="3"/>
      <c r="AH1062" s="102"/>
    </row>
    <row r="1063" spans="31:34" x14ac:dyDescent="0.25">
      <c r="AE1063" s="3"/>
      <c r="AF1063" s="3"/>
      <c r="AG1063" s="3"/>
      <c r="AH1063" s="102"/>
    </row>
    <row r="1064" spans="31:34" x14ac:dyDescent="0.25">
      <c r="AE1064" s="3"/>
      <c r="AF1064" s="3"/>
      <c r="AG1064" s="3"/>
      <c r="AH1064" s="102"/>
    </row>
    <row r="1065" spans="31:34" x14ac:dyDescent="0.25">
      <c r="AE1065" s="3"/>
      <c r="AF1065" s="3"/>
      <c r="AG1065" s="3"/>
      <c r="AH1065" s="102"/>
    </row>
    <row r="1066" spans="31:34" x14ac:dyDescent="0.25">
      <c r="AE1066" s="3"/>
      <c r="AF1066" s="3"/>
      <c r="AG1066" s="3"/>
      <c r="AH1066" s="102"/>
    </row>
    <row r="1067" spans="31:34" x14ac:dyDescent="0.25">
      <c r="AE1067" s="3"/>
      <c r="AF1067" s="3"/>
      <c r="AG1067" s="3"/>
      <c r="AH1067" s="102"/>
    </row>
    <row r="1068" spans="31:34" x14ac:dyDescent="0.25">
      <c r="AE1068" s="3"/>
      <c r="AF1068" s="3"/>
      <c r="AG1068" s="3"/>
      <c r="AH1068" s="102"/>
    </row>
    <row r="1069" spans="31:34" x14ac:dyDescent="0.25">
      <c r="AE1069" s="3"/>
      <c r="AF1069" s="3"/>
      <c r="AG1069" s="3"/>
      <c r="AH1069" s="102"/>
    </row>
    <row r="1070" spans="31:34" x14ac:dyDescent="0.25">
      <c r="AE1070" s="3"/>
      <c r="AF1070" s="3"/>
      <c r="AG1070" s="3"/>
      <c r="AH1070" s="102"/>
    </row>
    <row r="1071" spans="31:34" x14ac:dyDescent="0.25">
      <c r="AE1071" s="3"/>
      <c r="AF1071" s="3"/>
      <c r="AG1071" s="3"/>
      <c r="AH1071" s="102"/>
    </row>
    <row r="1072" spans="31:34" x14ac:dyDescent="0.25">
      <c r="AE1072" s="3"/>
      <c r="AF1072" s="3"/>
      <c r="AG1072" s="3"/>
      <c r="AH1072" s="102"/>
    </row>
    <row r="1073" spans="31:34" x14ac:dyDescent="0.25">
      <c r="AE1073" s="3"/>
      <c r="AF1073" s="3"/>
      <c r="AG1073" s="3"/>
      <c r="AH1073" s="102"/>
    </row>
    <row r="1074" spans="31:34" x14ac:dyDescent="0.25">
      <c r="AE1074" s="3"/>
      <c r="AF1074" s="3"/>
      <c r="AG1074" s="3"/>
      <c r="AH1074" s="102"/>
    </row>
    <row r="1075" spans="31:34" x14ac:dyDescent="0.25">
      <c r="AE1075" s="3"/>
      <c r="AF1075" s="3"/>
      <c r="AG1075" s="3"/>
      <c r="AH1075" s="102"/>
    </row>
    <row r="1076" spans="31:34" x14ac:dyDescent="0.25">
      <c r="AE1076" s="3"/>
      <c r="AF1076" s="3"/>
      <c r="AG1076" s="3"/>
      <c r="AH1076" s="102"/>
    </row>
    <row r="1077" spans="31:34" x14ac:dyDescent="0.25">
      <c r="AE1077" s="3"/>
      <c r="AF1077" s="3"/>
      <c r="AG1077" s="3"/>
      <c r="AH1077" s="102"/>
    </row>
    <row r="1078" spans="31:34" x14ac:dyDescent="0.25">
      <c r="AE1078" s="3"/>
      <c r="AF1078" s="3"/>
      <c r="AG1078" s="3"/>
      <c r="AH1078" s="102"/>
    </row>
    <row r="1079" spans="31:34" x14ac:dyDescent="0.25">
      <c r="AE1079" s="3"/>
      <c r="AF1079" s="3"/>
      <c r="AG1079" s="3"/>
      <c r="AH1079" s="102"/>
    </row>
    <row r="1080" spans="31:34" x14ac:dyDescent="0.25">
      <c r="AE1080" s="3"/>
      <c r="AF1080" s="3"/>
      <c r="AG1080" s="3"/>
      <c r="AH1080" s="102"/>
    </row>
    <row r="1081" spans="31:34" x14ac:dyDescent="0.25">
      <c r="AE1081" s="3"/>
      <c r="AF1081" s="3"/>
      <c r="AG1081" s="3"/>
      <c r="AH1081" s="102"/>
    </row>
    <row r="1082" spans="31:34" x14ac:dyDescent="0.25">
      <c r="AE1082" s="3"/>
      <c r="AF1082" s="3"/>
      <c r="AG1082" s="3"/>
      <c r="AH1082" s="102"/>
    </row>
    <row r="1083" spans="31:34" x14ac:dyDescent="0.25">
      <c r="AE1083" s="3"/>
      <c r="AF1083" s="3"/>
      <c r="AG1083" s="3"/>
      <c r="AH1083" s="102"/>
    </row>
    <row r="1084" spans="31:34" x14ac:dyDescent="0.25">
      <c r="AE1084" s="3"/>
      <c r="AF1084" s="3"/>
      <c r="AG1084" s="3"/>
      <c r="AH1084" s="102"/>
    </row>
    <row r="1085" spans="31:34" x14ac:dyDescent="0.25">
      <c r="AE1085" s="3"/>
      <c r="AF1085" s="3"/>
      <c r="AG1085" s="3"/>
      <c r="AH1085" s="102"/>
    </row>
    <row r="1086" spans="31:34" x14ac:dyDescent="0.25">
      <c r="AE1086" s="3"/>
      <c r="AF1086" s="3"/>
      <c r="AG1086" s="3"/>
      <c r="AH1086" s="102"/>
    </row>
    <row r="1087" spans="31:34" x14ac:dyDescent="0.25">
      <c r="AE1087" s="3"/>
      <c r="AF1087" s="3"/>
      <c r="AG1087" s="3"/>
      <c r="AH1087" s="102"/>
    </row>
    <row r="1088" spans="31:34" x14ac:dyDescent="0.25">
      <c r="AE1088" s="3"/>
      <c r="AF1088" s="3"/>
      <c r="AG1088" s="3"/>
      <c r="AH1088" s="102"/>
    </row>
    <row r="1089" spans="31:34" x14ac:dyDescent="0.25">
      <c r="AE1089" s="3"/>
      <c r="AF1089" s="3"/>
      <c r="AG1089" s="3"/>
      <c r="AH1089" s="102"/>
    </row>
    <row r="1090" spans="31:34" x14ac:dyDescent="0.25">
      <c r="AE1090" s="3"/>
      <c r="AF1090" s="3"/>
      <c r="AG1090" s="3"/>
      <c r="AH1090" s="102"/>
    </row>
    <row r="1091" spans="31:34" x14ac:dyDescent="0.25">
      <c r="AE1091" s="3"/>
      <c r="AF1091" s="3"/>
      <c r="AG1091" s="3"/>
      <c r="AH1091" s="102"/>
    </row>
    <row r="1092" spans="31:34" x14ac:dyDescent="0.25">
      <c r="AE1092" s="3"/>
      <c r="AF1092" s="3"/>
      <c r="AG1092" s="3"/>
      <c r="AH1092" s="102"/>
    </row>
    <row r="1093" spans="31:34" x14ac:dyDescent="0.25">
      <c r="AE1093" s="3"/>
      <c r="AF1093" s="3"/>
      <c r="AG1093" s="3"/>
      <c r="AH1093" s="102"/>
    </row>
    <row r="1094" spans="31:34" x14ac:dyDescent="0.25">
      <c r="AE1094" s="3"/>
      <c r="AF1094" s="3"/>
      <c r="AG1094" s="3"/>
      <c r="AH1094" s="102"/>
    </row>
    <row r="1095" spans="31:34" x14ac:dyDescent="0.25">
      <c r="AE1095" s="3"/>
      <c r="AF1095" s="3"/>
      <c r="AG1095" s="3"/>
      <c r="AH1095" s="102"/>
    </row>
    <row r="1096" spans="31:34" x14ac:dyDescent="0.25">
      <c r="AE1096" s="3"/>
      <c r="AF1096" s="3"/>
      <c r="AG1096" s="3"/>
      <c r="AH1096" s="102"/>
    </row>
    <row r="1097" spans="31:34" x14ac:dyDescent="0.25">
      <c r="AE1097" s="3"/>
      <c r="AF1097" s="3"/>
      <c r="AG1097" s="3"/>
      <c r="AH1097" s="102"/>
    </row>
    <row r="1098" spans="31:34" x14ac:dyDescent="0.25">
      <c r="AE1098" s="3"/>
      <c r="AF1098" s="3"/>
      <c r="AG1098" s="3"/>
      <c r="AH1098" s="102"/>
    </row>
    <row r="1099" spans="31:34" x14ac:dyDescent="0.25">
      <c r="AE1099" s="3"/>
      <c r="AF1099" s="3"/>
      <c r="AG1099" s="3"/>
      <c r="AH1099" s="102"/>
    </row>
    <row r="1100" spans="31:34" x14ac:dyDescent="0.25">
      <c r="AE1100" s="3"/>
      <c r="AF1100" s="3"/>
      <c r="AG1100" s="3"/>
      <c r="AH1100" s="102"/>
    </row>
    <row r="1101" spans="31:34" x14ac:dyDescent="0.25">
      <c r="AE1101" s="3"/>
      <c r="AF1101" s="3"/>
      <c r="AG1101" s="3"/>
      <c r="AH1101" s="102"/>
    </row>
    <row r="1102" spans="31:34" x14ac:dyDescent="0.25">
      <c r="AE1102" s="3"/>
      <c r="AF1102" s="3"/>
      <c r="AG1102" s="3"/>
      <c r="AH1102" s="102"/>
    </row>
    <row r="1103" spans="31:34" x14ac:dyDescent="0.25">
      <c r="AE1103" s="3"/>
      <c r="AF1103" s="3"/>
      <c r="AG1103" s="3"/>
      <c r="AH1103" s="102"/>
    </row>
    <row r="1104" spans="31:34" x14ac:dyDescent="0.25">
      <c r="AE1104" s="3"/>
      <c r="AF1104" s="3"/>
      <c r="AG1104" s="3"/>
      <c r="AH1104" s="102"/>
    </row>
    <row r="1105" spans="31:34" x14ac:dyDescent="0.25">
      <c r="AE1105" s="3"/>
      <c r="AF1105" s="3"/>
      <c r="AG1105" s="3"/>
      <c r="AH1105" s="102"/>
    </row>
    <row r="1106" spans="31:34" x14ac:dyDescent="0.25">
      <c r="AE1106" s="3"/>
      <c r="AF1106" s="3"/>
      <c r="AG1106" s="3"/>
      <c r="AH1106" s="102"/>
    </row>
    <row r="1107" spans="31:34" x14ac:dyDescent="0.25">
      <c r="AE1107" s="3"/>
      <c r="AF1107" s="3"/>
      <c r="AG1107" s="3"/>
      <c r="AH1107" s="102"/>
    </row>
    <row r="1108" spans="31:34" x14ac:dyDescent="0.25">
      <c r="AE1108" s="3"/>
      <c r="AF1108" s="3"/>
      <c r="AG1108" s="3"/>
      <c r="AH1108" s="102"/>
    </row>
    <row r="1109" spans="31:34" x14ac:dyDescent="0.25">
      <c r="AE1109" s="3"/>
      <c r="AF1109" s="3"/>
      <c r="AG1109" s="3"/>
      <c r="AH1109" s="102"/>
    </row>
    <row r="1110" spans="31:34" x14ac:dyDescent="0.25">
      <c r="AE1110" s="3"/>
      <c r="AF1110" s="3"/>
      <c r="AG1110" s="3"/>
      <c r="AH1110" s="102"/>
    </row>
    <row r="1111" spans="31:34" x14ac:dyDescent="0.25">
      <c r="AE1111" s="3"/>
      <c r="AF1111" s="3"/>
      <c r="AG1111" s="3"/>
      <c r="AH1111" s="102"/>
    </row>
    <row r="1112" spans="31:34" x14ac:dyDescent="0.25">
      <c r="AE1112" s="3"/>
      <c r="AF1112" s="3"/>
      <c r="AG1112" s="3"/>
      <c r="AH1112" s="102"/>
    </row>
    <row r="1113" spans="31:34" x14ac:dyDescent="0.25">
      <c r="AE1113" s="3"/>
      <c r="AF1113" s="3"/>
      <c r="AG1113" s="3"/>
      <c r="AH1113" s="102"/>
    </row>
    <row r="1114" spans="31:34" x14ac:dyDescent="0.25">
      <c r="AE1114" s="3"/>
      <c r="AF1114" s="3"/>
      <c r="AG1114" s="3"/>
      <c r="AH1114" s="102"/>
    </row>
    <row r="1115" spans="31:34" x14ac:dyDescent="0.25">
      <c r="AE1115" s="3"/>
      <c r="AF1115" s="3"/>
      <c r="AG1115" s="3"/>
      <c r="AH1115" s="102"/>
    </row>
    <row r="1116" spans="31:34" x14ac:dyDescent="0.25">
      <c r="AE1116" s="3"/>
      <c r="AF1116" s="3"/>
      <c r="AG1116" s="3"/>
      <c r="AH1116" s="102"/>
    </row>
    <row r="1117" spans="31:34" x14ac:dyDescent="0.25">
      <c r="AE1117" s="3"/>
      <c r="AF1117" s="3"/>
      <c r="AG1117" s="3"/>
      <c r="AH1117" s="102"/>
    </row>
    <row r="1118" spans="31:34" x14ac:dyDescent="0.25">
      <c r="AE1118" s="3"/>
      <c r="AF1118" s="3"/>
      <c r="AG1118" s="3"/>
      <c r="AH1118" s="102"/>
    </row>
    <row r="1119" spans="31:34" x14ac:dyDescent="0.25">
      <c r="AE1119" s="3"/>
      <c r="AF1119" s="3"/>
      <c r="AG1119" s="3"/>
      <c r="AH1119" s="102"/>
    </row>
    <row r="1120" spans="31:34" x14ac:dyDescent="0.25">
      <c r="AE1120" s="3"/>
      <c r="AF1120" s="3"/>
      <c r="AG1120" s="3"/>
      <c r="AH1120" s="102"/>
    </row>
    <row r="1121" spans="31:34" x14ac:dyDescent="0.25">
      <c r="AE1121" s="3"/>
      <c r="AF1121" s="3"/>
      <c r="AG1121" s="3"/>
      <c r="AH1121" s="102"/>
    </row>
    <row r="1122" spans="31:34" x14ac:dyDescent="0.25">
      <c r="AE1122" s="3"/>
      <c r="AF1122" s="3"/>
      <c r="AG1122" s="3"/>
      <c r="AH1122" s="102"/>
    </row>
    <row r="1123" spans="31:34" x14ac:dyDescent="0.25">
      <c r="AE1123" s="3"/>
      <c r="AF1123" s="3"/>
      <c r="AG1123" s="3"/>
      <c r="AH1123" s="102"/>
    </row>
    <row r="1124" spans="31:34" x14ac:dyDescent="0.25">
      <c r="AE1124" s="3"/>
      <c r="AF1124" s="3"/>
      <c r="AG1124" s="3"/>
      <c r="AH1124" s="102"/>
    </row>
    <row r="1125" spans="31:34" x14ac:dyDescent="0.25">
      <c r="AE1125" s="3"/>
      <c r="AF1125" s="3"/>
      <c r="AG1125" s="3"/>
      <c r="AH1125" s="102"/>
    </row>
    <row r="1126" spans="31:34" x14ac:dyDescent="0.25">
      <c r="AE1126" s="3"/>
      <c r="AF1126" s="3"/>
      <c r="AG1126" s="3"/>
      <c r="AH1126" s="102"/>
    </row>
    <row r="1127" spans="31:34" x14ac:dyDescent="0.25">
      <c r="AE1127" s="3"/>
      <c r="AF1127" s="3"/>
      <c r="AG1127" s="3"/>
      <c r="AH1127" s="102"/>
    </row>
    <row r="1128" spans="31:34" x14ac:dyDescent="0.25">
      <c r="AE1128" s="3"/>
      <c r="AF1128" s="3"/>
      <c r="AG1128" s="3"/>
      <c r="AH1128" s="102"/>
    </row>
    <row r="1129" spans="31:34" x14ac:dyDescent="0.25">
      <c r="AE1129" s="3"/>
      <c r="AF1129" s="3"/>
      <c r="AG1129" s="3"/>
      <c r="AH1129" s="102"/>
    </row>
    <row r="1130" spans="31:34" x14ac:dyDescent="0.25">
      <c r="AE1130" s="3"/>
      <c r="AF1130" s="3"/>
      <c r="AG1130" s="3"/>
      <c r="AH1130" s="102"/>
    </row>
    <row r="1131" spans="31:34" x14ac:dyDescent="0.25">
      <c r="AE1131" s="3"/>
      <c r="AF1131" s="3"/>
      <c r="AG1131" s="3"/>
      <c r="AH1131" s="102"/>
    </row>
    <row r="1132" spans="31:34" x14ac:dyDescent="0.25">
      <c r="AE1132" s="3"/>
      <c r="AF1132" s="3"/>
      <c r="AG1132" s="3"/>
      <c r="AH1132" s="102"/>
    </row>
    <row r="1133" spans="31:34" x14ac:dyDescent="0.25">
      <c r="AE1133" s="3"/>
      <c r="AF1133" s="3"/>
      <c r="AG1133" s="3"/>
      <c r="AH1133" s="102"/>
    </row>
    <row r="1134" spans="31:34" x14ac:dyDescent="0.25">
      <c r="AE1134" s="3"/>
      <c r="AF1134" s="3"/>
      <c r="AG1134" s="3"/>
      <c r="AH1134" s="102"/>
    </row>
    <row r="1135" spans="31:34" x14ac:dyDescent="0.25">
      <c r="AE1135" s="3"/>
      <c r="AF1135" s="3"/>
      <c r="AG1135" s="3"/>
      <c r="AH1135" s="102"/>
    </row>
    <row r="1136" spans="31:34" x14ac:dyDescent="0.25">
      <c r="AE1136" s="3"/>
      <c r="AF1136" s="3"/>
      <c r="AG1136" s="3"/>
      <c r="AH1136" s="102"/>
    </row>
    <row r="1137" spans="31:34" x14ac:dyDescent="0.25">
      <c r="AE1137" s="3"/>
      <c r="AF1137" s="3"/>
      <c r="AG1137" s="3"/>
      <c r="AH1137" s="102"/>
    </row>
    <row r="1138" spans="31:34" x14ac:dyDescent="0.25">
      <c r="AE1138" s="3"/>
      <c r="AF1138" s="3"/>
      <c r="AG1138" s="3"/>
      <c r="AH1138" s="102"/>
    </row>
    <row r="1139" spans="31:34" x14ac:dyDescent="0.25">
      <c r="AE1139" s="3"/>
      <c r="AF1139" s="3"/>
      <c r="AG1139" s="3"/>
      <c r="AH1139" s="102"/>
    </row>
    <row r="1140" spans="31:34" x14ac:dyDescent="0.25">
      <c r="AE1140" s="3"/>
      <c r="AF1140" s="3"/>
      <c r="AG1140" s="3"/>
      <c r="AH1140" s="102"/>
    </row>
    <row r="1141" spans="31:34" x14ac:dyDescent="0.25">
      <c r="AE1141" s="3"/>
      <c r="AF1141" s="3"/>
      <c r="AG1141" s="3"/>
      <c r="AH1141" s="102"/>
    </row>
    <row r="1142" spans="31:34" x14ac:dyDescent="0.25">
      <c r="AE1142" s="3"/>
      <c r="AF1142" s="3"/>
      <c r="AG1142" s="3"/>
      <c r="AH1142" s="102"/>
    </row>
    <row r="1143" spans="31:34" x14ac:dyDescent="0.25">
      <c r="AE1143" s="3"/>
      <c r="AF1143" s="3"/>
      <c r="AG1143" s="3"/>
      <c r="AH1143" s="102"/>
    </row>
    <row r="1144" spans="31:34" x14ac:dyDescent="0.25">
      <c r="AE1144" s="3"/>
      <c r="AF1144" s="3"/>
      <c r="AG1144" s="3"/>
      <c r="AH1144" s="102"/>
    </row>
    <row r="1145" spans="31:34" x14ac:dyDescent="0.25">
      <c r="AE1145" s="3"/>
      <c r="AF1145" s="3"/>
      <c r="AG1145" s="3"/>
      <c r="AH1145" s="102"/>
    </row>
    <row r="1146" spans="31:34" x14ac:dyDescent="0.25">
      <c r="AE1146" s="3"/>
      <c r="AF1146" s="3"/>
      <c r="AG1146" s="3"/>
      <c r="AH1146" s="102"/>
    </row>
    <row r="1147" spans="31:34" x14ac:dyDescent="0.25">
      <c r="AE1147" s="3"/>
      <c r="AF1147" s="3"/>
      <c r="AG1147" s="3"/>
      <c r="AH1147" s="102"/>
    </row>
    <row r="1148" spans="31:34" x14ac:dyDescent="0.25">
      <c r="AE1148" s="3"/>
      <c r="AF1148" s="3"/>
      <c r="AG1148" s="3"/>
      <c r="AH1148" s="102"/>
    </row>
    <row r="1149" spans="31:34" x14ac:dyDescent="0.25">
      <c r="AE1149" s="3"/>
      <c r="AF1149" s="3"/>
      <c r="AG1149" s="3"/>
      <c r="AH1149" s="102"/>
    </row>
    <row r="1150" spans="31:34" x14ac:dyDescent="0.25">
      <c r="AE1150" s="3"/>
      <c r="AF1150" s="3"/>
      <c r="AG1150" s="3"/>
      <c r="AH1150" s="102"/>
    </row>
    <row r="1151" spans="31:34" x14ac:dyDescent="0.25">
      <c r="AE1151" s="3"/>
      <c r="AF1151" s="3"/>
      <c r="AG1151" s="3"/>
      <c r="AH1151" s="102"/>
    </row>
    <row r="1152" spans="31:34" x14ac:dyDescent="0.25">
      <c r="AE1152" s="3"/>
      <c r="AF1152" s="3"/>
      <c r="AG1152" s="3"/>
      <c r="AH1152" s="102"/>
    </row>
    <row r="1153" spans="31:34" x14ac:dyDescent="0.25">
      <c r="AE1153" s="3"/>
      <c r="AF1153" s="3"/>
      <c r="AG1153" s="3"/>
      <c r="AH1153" s="102"/>
    </row>
    <row r="1154" spans="31:34" x14ac:dyDescent="0.25">
      <c r="AE1154" s="3"/>
      <c r="AF1154" s="3"/>
      <c r="AG1154" s="3"/>
      <c r="AH1154" s="102"/>
    </row>
    <row r="1155" spans="31:34" x14ac:dyDescent="0.25">
      <c r="AE1155" s="3"/>
      <c r="AF1155" s="3"/>
      <c r="AG1155" s="3"/>
      <c r="AH1155" s="102"/>
    </row>
    <row r="1156" spans="31:34" x14ac:dyDescent="0.25">
      <c r="AE1156" s="3"/>
      <c r="AF1156" s="3"/>
      <c r="AG1156" s="3"/>
      <c r="AH1156" s="102"/>
    </row>
    <row r="1157" spans="31:34" x14ac:dyDescent="0.25">
      <c r="AE1157" s="3"/>
      <c r="AF1157" s="3"/>
      <c r="AG1157" s="3"/>
      <c r="AH1157" s="102"/>
    </row>
    <row r="1158" spans="31:34" x14ac:dyDescent="0.25">
      <c r="AE1158" s="3"/>
      <c r="AF1158" s="3"/>
      <c r="AG1158" s="3"/>
      <c r="AH1158" s="102"/>
    </row>
    <row r="1159" spans="31:34" x14ac:dyDescent="0.25">
      <c r="AE1159" s="3"/>
      <c r="AF1159" s="3"/>
      <c r="AG1159" s="3"/>
      <c r="AH1159" s="102"/>
    </row>
    <row r="1160" spans="31:34" x14ac:dyDescent="0.25">
      <c r="AE1160" s="3"/>
      <c r="AF1160" s="3"/>
      <c r="AG1160" s="3"/>
      <c r="AH1160" s="102"/>
    </row>
    <row r="1161" spans="31:34" x14ac:dyDescent="0.25">
      <c r="AE1161" s="3"/>
      <c r="AF1161" s="3"/>
      <c r="AG1161" s="3"/>
      <c r="AH1161" s="102"/>
    </row>
    <row r="1162" spans="31:34" x14ac:dyDescent="0.25">
      <c r="AE1162" s="3"/>
      <c r="AF1162" s="3"/>
      <c r="AG1162" s="3"/>
      <c r="AH1162" s="102"/>
    </row>
    <row r="1163" spans="31:34" x14ac:dyDescent="0.25">
      <c r="AE1163" s="3"/>
      <c r="AF1163" s="3"/>
      <c r="AG1163" s="3"/>
      <c r="AH1163" s="102"/>
    </row>
    <row r="1164" spans="31:34" x14ac:dyDescent="0.25">
      <c r="AE1164" s="3"/>
      <c r="AF1164" s="3"/>
      <c r="AG1164" s="3"/>
      <c r="AH1164" s="102"/>
    </row>
    <row r="1165" spans="31:34" x14ac:dyDescent="0.25">
      <c r="AE1165" s="3"/>
      <c r="AF1165" s="3"/>
      <c r="AG1165" s="3"/>
      <c r="AH1165" s="102"/>
    </row>
    <row r="1166" spans="31:34" x14ac:dyDescent="0.25">
      <c r="AE1166" s="3"/>
      <c r="AF1166" s="3"/>
      <c r="AG1166" s="3"/>
      <c r="AH1166" s="102"/>
    </row>
    <row r="1167" spans="31:34" x14ac:dyDescent="0.25">
      <c r="AE1167" s="3"/>
      <c r="AF1167" s="3"/>
      <c r="AG1167" s="3"/>
      <c r="AH1167" s="102"/>
    </row>
    <row r="1168" spans="31:34" x14ac:dyDescent="0.25">
      <c r="AE1168" s="3"/>
      <c r="AF1168" s="3"/>
      <c r="AG1168" s="3"/>
      <c r="AH1168" s="102"/>
    </row>
    <row r="1169" spans="31:34" x14ac:dyDescent="0.25">
      <c r="AE1169" s="3"/>
      <c r="AF1169" s="3"/>
      <c r="AG1169" s="3"/>
      <c r="AH1169" s="102"/>
    </row>
    <row r="1170" spans="31:34" x14ac:dyDescent="0.25">
      <c r="AE1170" s="3"/>
      <c r="AF1170" s="3"/>
      <c r="AG1170" s="3"/>
      <c r="AH1170" s="102"/>
    </row>
    <row r="1171" spans="31:34" x14ac:dyDescent="0.25">
      <c r="AE1171" s="3"/>
      <c r="AF1171" s="3"/>
      <c r="AG1171" s="3"/>
      <c r="AH1171" s="102"/>
    </row>
    <row r="1172" spans="31:34" x14ac:dyDescent="0.25">
      <c r="AE1172" s="3"/>
      <c r="AF1172" s="3"/>
      <c r="AG1172" s="3"/>
      <c r="AH1172" s="102"/>
    </row>
    <row r="1173" spans="31:34" x14ac:dyDescent="0.25">
      <c r="AE1173" s="3"/>
      <c r="AF1173" s="3"/>
      <c r="AG1173" s="3"/>
      <c r="AH1173" s="102"/>
    </row>
    <row r="1174" spans="31:34" x14ac:dyDescent="0.25">
      <c r="AE1174" s="3"/>
      <c r="AF1174" s="3"/>
      <c r="AG1174" s="3"/>
      <c r="AH1174" s="102"/>
    </row>
    <row r="1175" spans="31:34" x14ac:dyDescent="0.25">
      <c r="AE1175" s="3"/>
      <c r="AF1175" s="3"/>
      <c r="AG1175" s="3"/>
      <c r="AH1175" s="102"/>
    </row>
    <row r="1176" spans="31:34" x14ac:dyDescent="0.25">
      <c r="AE1176" s="3"/>
      <c r="AF1176" s="3"/>
      <c r="AG1176" s="3"/>
      <c r="AH1176" s="102"/>
    </row>
    <row r="1177" spans="31:34" x14ac:dyDescent="0.25">
      <c r="AE1177" s="3"/>
      <c r="AF1177" s="3"/>
      <c r="AG1177" s="3"/>
      <c r="AH1177" s="102"/>
    </row>
    <row r="1178" spans="31:34" x14ac:dyDescent="0.25">
      <c r="AE1178" s="3"/>
      <c r="AF1178" s="3"/>
      <c r="AG1178" s="3"/>
      <c r="AH1178" s="102"/>
    </row>
    <row r="1179" spans="31:34" x14ac:dyDescent="0.25">
      <c r="AE1179" s="3"/>
      <c r="AF1179" s="3"/>
      <c r="AG1179" s="3"/>
      <c r="AH1179" s="102"/>
    </row>
    <row r="1180" spans="31:34" x14ac:dyDescent="0.25">
      <c r="AE1180" s="3"/>
      <c r="AF1180" s="3"/>
      <c r="AG1180" s="3"/>
      <c r="AH1180" s="102"/>
    </row>
    <row r="1181" spans="31:34" x14ac:dyDescent="0.25">
      <c r="AE1181" s="3"/>
      <c r="AF1181" s="3"/>
      <c r="AG1181" s="3"/>
      <c r="AH1181" s="102"/>
    </row>
    <row r="1182" spans="31:34" x14ac:dyDescent="0.25">
      <c r="AE1182" s="3"/>
      <c r="AF1182" s="3"/>
      <c r="AG1182" s="3"/>
      <c r="AH1182" s="102"/>
    </row>
    <row r="1183" spans="31:34" x14ac:dyDescent="0.25">
      <c r="AE1183" s="3"/>
      <c r="AF1183" s="3"/>
      <c r="AG1183" s="3"/>
      <c r="AH1183" s="102"/>
    </row>
    <row r="1184" spans="31:34" x14ac:dyDescent="0.25">
      <c r="AE1184" s="3"/>
      <c r="AF1184" s="3"/>
      <c r="AG1184" s="3"/>
      <c r="AH1184" s="102"/>
    </row>
    <row r="1185" spans="31:34" x14ac:dyDescent="0.25">
      <c r="AE1185" s="3"/>
      <c r="AF1185" s="3"/>
      <c r="AG1185" s="3"/>
      <c r="AH1185" s="102"/>
    </row>
    <row r="1186" spans="31:34" x14ac:dyDescent="0.25">
      <c r="AE1186" s="3"/>
      <c r="AF1186" s="3"/>
      <c r="AG1186" s="3"/>
      <c r="AH1186" s="102"/>
    </row>
    <row r="1187" spans="31:34" x14ac:dyDescent="0.25">
      <c r="AE1187" s="3"/>
      <c r="AF1187" s="3"/>
      <c r="AG1187" s="3"/>
      <c r="AH1187" s="102"/>
    </row>
    <row r="1188" spans="31:34" x14ac:dyDescent="0.25">
      <c r="AE1188" s="3"/>
      <c r="AF1188" s="3"/>
      <c r="AG1188" s="3"/>
      <c r="AH1188" s="102"/>
    </row>
    <row r="1189" spans="31:34" x14ac:dyDescent="0.25">
      <c r="AE1189" s="3"/>
      <c r="AF1189" s="3"/>
      <c r="AG1189" s="3"/>
      <c r="AH1189" s="102"/>
    </row>
    <row r="1190" spans="31:34" x14ac:dyDescent="0.25">
      <c r="AE1190" s="3"/>
      <c r="AF1190" s="3"/>
      <c r="AG1190" s="3"/>
      <c r="AH1190" s="102"/>
    </row>
    <row r="1191" spans="31:34" x14ac:dyDescent="0.25">
      <c r="AE1191" s="3"/>
      <c r="AF1191" s="3"/>
      <c r="AG1191" s="3"/>
      <c r="AH1191" s="102"/>
    </row>
    <row r="1192" spans="31:34" x14ac:dyDescent="0.25">
      <c r="AE1192" s="3"/>
      <c r="AF1192" s="3"/>
      <c r="AG1192" s="3"/>
      <c r="AH1192" s="102"/>
    </row>
    <row r="1193" spans="31:34" x14ac:dyDescent="0.25">
      <c r="AE1193" s="3"/>
      <c r="AF1193" s="3"/>
      <c r="AG1193" s="3"/>
      <c r="AH1193" s="102"/>
    </row>
    <row r="1194" spans="31:34" x14ac:dyDescent="0.25">
      <c r="AE1194" s="3"/>
      <c r="AF1194" s="3"/>
      <c r="AG1194" s="3"/>
      <c r="AH1194" s="102"/>
    </row>
    <row r="1195" spans="31:34" x14ac:dyDescent="0.25">
      <c r="AE1195" s="3"/>
      <c r="AF1195" s="3"/>
      <c r="AG1195" s="3"/>
      <c r="AH1195" s="102"/>
    </row>
    <row r="1196" spans="31:34" x14ac:dyDescent="0.25">
      <c r="AE1196" s="3"/>
      <c r="AF1196" s="3"/>
      <c r="AG1196" s="3"/>
      <c r="AH1196" s="102"/>
    </row>
    <row r="1197" spans="31:34" x14ac:dyDescent="0.25">
      <c r="AE1197" s="3"/>
      <c r="AF1197" s="3"/>
      <c r="AG1197" s="3"/>
      <c r="AH1197" s="102"/>
    </row>
    <row r="1198" spans="31:34" x14ac:dyDescent="0.25">
      <c r="AE1198" s="3"/>
      <c r="AF1198" s="3"/>
      <c r="AG1198" s="3"/>
      <c r="AH1198" s="102"/>
    </row>
    <row r="1199" spans="31:34" x14ac:dyDescent="0.25">
      <c r="AE1199" s="3"/>
      <c r="AF1199" s="3"/>
      <c r="AG1199" s="3"/>
      <c r="AH1199" s="102"/>
    </row>
    <row r="1200" spans="31:34" x14ac:dyDescent="0.25">
      <c r="AE1200" s="3"/>
      <c r="AF1200" s="3"/>
      <c r="AG1200" s="3"/>
      <c r="AH1200" s="102"/>
    </row>
    <row r="1201" spans="31:34" x14ac:dyDescent="0.25">
      <c r="AE1201" s="3"/>
      <c r="AF1201" s="3"/>
      <c r="AG1201" s="3"/>
      <c r="AH1201" s="102"/>
    </row>
    <row r="1202" spans="31:34" x14ac:dyDescent="0.25">
      <c r="AE1202" s="3"/>
      <c r="AF1202" s="3"/>
      <c r="AG1202" s="3"/>
      <c r="AH1202" s="102"/>
    </row>
    <row r="1203" spans="31:34" x14ac:dyDescent="0.25">
      <c r="AE1203" s="3"/>
      <c r="AF1203" s="3"/>
      <c r="AG1203" s="3"/>
      <c r="AH1203" s="102"/>
    </row>
    <row r="1204" spans="31:34" x14ac:dyDescent="0.25">
      <c r="AE1204" s="3"/>
      <c r="AF1204" s="3"/>
      <c r="AG1204" s="3"/>
      <c r="AH1204" s="102"/>
    </row>
    <row r="1205" spans="31:34" x14ac:dyDescent="0.25">
      <c r="AE1205" s="3"/>
      <c r="AF1205" s="3"/>
      <c r="AG1205" s="3"/>
      <c r="AH1205" s="102"/>
    </row>
    <row r="1206" spans="31:34" x14ac:dyDescent="0.25">
      <c r="AE1206" s="3"/>
      <c r="AF1206" s="3"/>
      <c r="AG1206" s="3"/>
      <c r="AH1206" s="102"/>
    </row>
    <row r="1207" spans="31:34" x14ac:dyDescent="0.25">
      <c r="AE1207" s="3"/>
      <c r="AF1207" s="3"/>
      <c r="AG1207" s="3"/>
      <c r="AH1207" s="102"/>
    </row>
    <row r="1208" spans="31:34" x14ac:dyDescent="0.25">
      <c r="AE1208" s="3"/>
      <c r="AF1208" s="3"/>
      <c r="AG1208" s="3"/>
      <c r="AH1208" s="102"/>
    </row>
    <row r="1209" spans="31:34" x14ac:dyDescent="0.25">
      <c r="AE1209" s="3"/>
      <c r="AF1209" s="3"/>
      <c r="AG1209" s="3"/>
      <c r="AH1209" s="102"/>
    </row>
    <row r="1210" spans="31:34" x14ac:dyDescent="0.25">
      <c r="AE1210" s="3"/>
      <c r="AF1210" s="3"/>
      <c r="AG1210" s="3"/>
      <c r="AH1210" s="102"/>
    </row>
    <row r="1211" spans="31:34" x14ac:dyDescent="0.25">
      <c r="AE1211" s="3"/>
      <c r="AF1211" s="3"/>
      <c r="AG1211" s="3"/>
      <c r="AH1211" s="102"/>
    </row>
    <row r="1212" spans="31:34" x14ac:dyDescent="0.25">
      <c r="AE1212" s="3"/>
      <c r="AF1212" s="3"/>
      <c r="AG1212" s="3"/>
      <c r="AH1212" s="102"/>
    </row>
    <row r="1213" spans="31:34" x14ac:dyDescent="0.25">
      <c r="AE1213" s="3"/>
      <c r="AF1213" s="3"/>
      <c r="AG1213" s="3"/>
      <c r="AH1213" s="102"/>
    </row>
    <row r="1214" spans="31:34" x14ac:dyDescent="0.25">
      <c r="AE1214" s="3"/>
      <c r="AF1214" s="3"/>
      <c r="AG1214" s="3"/>
      <c r="AH1214" s="102"/>
    </row>
    <row r="1215" spans="31:34" x14ac:dyDescent="0.25">
      <c r="AE1215" s="3"/>
      <c r="AF1215" s="3"/>
      <c r="AG1215" s="3"/>
      <c r="AH1215" s="102"/>
    </row>
    <row r="1216" spans="31:34" x14ac:dyDescent="0.25">
      <c r="AE1216" s="3"/>
      <c r="AF1216" s="3"/>
      <c r="AG1216" s="3"/>
      <c r="AH1216" s="102"/>
    </row>
    <row r="1217" spans="31:34" x14ac:dyDescent="0.25">
      <c r="AE1217" s="3"/>
      <c r="AF1217" s="3"/>
      <c r="AG1217" s="3"/>
      <c r="AH1217" s="102"/>
    </row>
    <row r="1218" spans="31:34" x14ac:dyDescent="0.25">
      <c r="AE1218" s="3"/>
      <c r="AF1218" s="3"/>
      <c r="AG1218" s="3"/>
      <c r="AH1218" s="102"/>
    </row>
    <row r="1219" spans="31:34" x14ac:dyDescent="0.25">
      <c r="AE1219" s="3"/>
      <c r="AF1219" s="3"/>
      <c r="AG1219" s="3"/>
      <c r="AH1219" s="102"/>
    </row>
    <row r="1220" spans="31:34" x14ac:dyDescent="0.25">
      <c r="AE1220" s="3"/>
      <c r="AF1220" s="3"/>
      <c r="AG1220" s="3"/>
      <c r="AH1220" s="102"/>
    </row>
  </sheetData>
  <autoFilter ref="A6:F225"/>
  <mergeCells count="18">
    <mergeCell ref="AD14:AD15"/>
    <mergeCell ref="AE8:AG8"/>
    <mergeCell ref="W2:AA2"/>
    <mergeCell ref="AK6:AL6"/>
    <mergeCell ref="AK11:AL11"/>
    <mergeCell ref="AU5:AX5"/>
    <mergeCell ref="E215:G215"/>
    <mergeCell ref="M215:P215"/>
    <mergeCell ref="Y215:AA215"/>
    <mergeCell ref="AH13:AI14"/>
    <mergeCell ref="S215:V215"/>
    <mergeCell ref="AD13:AG13"/>
    <mergeCell ref="AD18:AD19"/>
    <mergeCell ref="AE18:AG18"/>
    <mergeCell ref="AD22:AD23"/>
    <mergeCell ref="AE22:AG22"/>
    <mergeCell ref="AE5:AG5"/>
    <mergeCell ref="AE14:AG1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README!$P$21:$P$25</xm:f>
          </x14:formula1>
          <xm:sqref>C24:C187 C192:C193 C201:C202 C204:C211 C7:C22 C189:C190 C216:C230 C195:C199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Summary of Results</vt:lpstr>
      <vt:lpstr>Data Analysis</vt:lpstr>
      <vt:lpstr>'Data Analysis'!Criteria</vt:lpstr>
    </vt:vector>
  </TitlesOfParts>
  <Company>Navigant Consulting,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Nguyen</dc:creator>
  <cp:lastModifiedBy>Keith Levenson</cp:lastModifiedBy>
  <dcterms:created xsi:type="dcterms:W3CDTF">2011-04-22T20:41:07Z</dcterms:created>
  <dcterms:modified xsi:type="dcterms:W3CDTF">2015-06-10T19:43:50Z</dcterms:modified>
</cp:coreProperties>
</file>